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65521" windowWidth="5835" windowHeight="3390" tabRatio="709" activeTab="0"/>
  </bookViews>
  <sheets>
    <sheet name="Impressum" sheetId="1" r:id="rId1"/>
    <sheet name="Inhalt" sheetId="2" r:id="rId2"/>
    <sheet name="Vorbemerkung" sheetId="3" r:id="rId3"/>
    <sheet name="Graf1-3" sheetId="4" r:id="rId4"/>
    <sheet name="Tab1" sheetId="5" r:id="rId5"/>
    <sheet name="Tab2" sheetId="6" r:id="rId6"/>
    <sheet name="Grafikzahlen" sheetId="7" state="hidden" r:id="rId7"/>
  </sheets>
  <definedNames/>
  <calcPr fullCalcOnLoad="1"/>
</workbook>
</file>

<file path=xl/sharedStrings.xml><?xml version="1.0" encoding="utf-8"?>
<sst xmlns="http://schemas.openxmlformats.org/spreadsheetml/2006/main" count="1620" uniqueCount="309">
  <si>
    <t>- 6 -</t>
  </si>
  <si>
    <t>Anbaufläche</t>
  </si>
  <si>
    <t>Ertrag je Hektar</t>
  </si>
  <si>
    <t>Erntemenge</t>
  </si>
  <si>
    <t>Fruchtart</t>
  </si>
  <si>
    <t>ha</t>
  </si>
  <si>
    <t>dt</t>
  </si>
  <si>
    <t>t</t>
  </si>
  <si>
    <t xml:space="preserve">   davon</t>
  </si>
  <si>
    <t xml:space="preserve">     davon</t>
  </si>
  <si>
    <t xml:space="preserve">     Brotgetreide</t>
  </si>
  <si>
    <t xml:space="preserve">       davon</t>
  </si>
  <si>
    <t xml:space="preserve">       Winterweizen</t>
  </si>
  <si>
    <t xml:space="preserve">       Sommerweizen</t>
  </si>
  <si>
    <t xml:space="preserve">       Hartweizen</t>
  </si>
  <si>
    <t xml:space="preserve">       Roggen</t>
  </si>
  <si>
    <t xml:space="preserve">       Wintermenggetreide</t>
  </si>
  <si>
    <t xml:space="preserve">     Futter- und Industriegetreide</t>
  </si>
  <si>
    <t xml:space="preserve">       Wintergerste</t>
  </si>
  <si>
    <t xml:space="preserve">       Sommergerste</t>
  </si>
  <si>
    <t xml:space="preserve">       Hafer</t>
  </si>
  <si>
    <t xml:space="preserve">       Sommermenggetreide</t>
  </si>
  <si>
    <t xml:space="preserve">       Triticale</t>
  </si>
  <si>
    <t xml:space="preserve">   Körnermais und Mais für</t>
  </si>
  <si>
    <t xml:space="preserve">   Raps und Rübsen zusammen</t>
  </si>
  <si>
    <t xml:space="preserve">     Winterraps</t>
  </si>
  <si>
    <t xml:space="preserve">     Sommerraps, Winter- und </t>
  </si>
  <si>
    <t xml:space="preserve">       Sommerrübsen</t>
  </si>
  <si>
    <t xml:space="preserve">   Körnersonnenblumen</t>
  </si>
  <si>
    <t xml:space="preserve">   alle anderen Ölfrüchte</t>
  </si>
  <si>
    <t xml:space="preserve"> Hülsenfrüchte zur Körnerge-</t>
  </si>
  <si>
    <t xml:space="preserve">   winnung insgesamt </t>
  </si>
  <si>
    <t xml:space="preserve">   Futtererbsen </t>
  </si>
  <si>
    <t xml:space="preserve">   Ackerbohnen </t>
  </si>
  <si>
    <t xml:space="preserve">   alle anderen Hülsenfrüchte</t>
  </si>
  <si>
    <t xml:space="preserve"> Hackfrüchte insgesamt </t>
  </si>
  <si>
    <t xml:space="preserve">   Kartoffeln zusammen</t>
  </si>
  <si>
    <t xml:space="preserve">     Frühkartoffeln</t>
  </si>
  <si>
    <t xml:space="preserve">     mittelfrühe und späte Kartoffeln</t>
  </si>
  <si>
    <t xml:space="preserve">   Zuckerrüben</t>
  </si>
  <si>
    <t>- 10 -</t>
  </si>
  <si>
    <t>- 11 -</t>
  </si>
  <si>
    <t>Aus Brotgetreide</t>
  </si>
  <si>
    <t>Brotgetreide</t>
  </si>
  <si>
    <t>Futter- und Industriegetreide</t>
  </si>
  <si>
    <t>Winterweizen</t>
  </si>
  <si>
    <t>Lfd.</t>
  </si>
  <si>
    <t>Nr.</t>
  </si>
  <si>
    <t>Noch: Aus Brotgetreide</t>
  </si>
  <si>
    <t>Aus Futter- und Industriegetreide</t>
  </si>
  <si>
    <t>Sommerweizen</t>
  </si>
  <si>
    <t>Roggen</t>
  </si>
  <si>
    <t>Wintergerste</t>
  </si>
  <si>
    <t>Sommergerste</t>
  </si>
  <si>
    <t>.</t>
  </si>
  <si>
    <t>- 12 -</t>
  </si>
  <si>
    <t>- 13 -</t>
  </si>
  <si>
    <t>- 14 -</t>
  </si>
  <si>
    <t>- 15 -</t>
  </si>
  <si>
    <t>Anbau-
fläche</t>
  </si>
  <si>
    <t>Ertrag je 
Hektar</t>
  </si>
  <si>
    <t xml:space="preserve"> Stadt Erfurt</t>
  </si>
  <si>
    <t xml:space="preserve"> Stadt Gera</t>
  </si>
  <si>
    <t xml:space="preserve"> Stadt Jena</t>
  </si>
  <si>
    <t xml:space="preserve"> Stadt Suhl</t>
  </si>
  <si>
    <t xml:space="preserve"> Stadt Weimar</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</si>
  <si>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</si>
  <si>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</si>
  <si>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</si>
  <si>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</si>
  <si>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</si>
  <si>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</si>
  <si>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</si>
  <si>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</si>
  <si>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</si>
  <si>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</si>
  <si>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</si>
  <si>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</si>
  <si>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</si>
  <si>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</si>
  <si>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</si>
  <si>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</si>
  <si>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</si>
  <si>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  </t>
  </si>
  <si>
    <t>-</t>
  </si>
  <si>
    <t>Zuckerrüben</t>
  </si>
  <si>
    <t>Ölfrüchte insgesamt</t>
  </si>
  <si>
    <t>Ernte-
menge</t>
  </si>
  <si>
    <t>- 7 -</t>
  </si>
  <si>
    <t>- 8 -</t>
  </si>
  <si>
    <t>- 9 -</t>
  </si>
  <si>
    <t>Silomais
(einschl. Lieschkolbenschrot)</t>
  </si>
  <si>
    <t>Kartoffeln zusammen</t>
  </si>
  <si>
    <t>mais und Mais für Corn-Cob-Mix)</t>
  </si>
  <si>
    <t>Kreisfreie Stadt
Landkreis
Land</t>
  </si>
  <si>
    <t>Futtererbsen</t>
  </si>
  <si>
    <t xml:space="preserve"> Klee, Kleegras und Klee-Luzerne-</t>
  </si>
  <si>
    <t xml:space="preserve">1) Ertrag in Heu umgerechnet </t>
  </si>
  <si>
    <t xml:space="preserve"> Stadt Eisenach</t>
  </si>
  <si>
    <t>Triticale</t>
  </si>
  <si>
    <t>Da</t>
  </si>
  <si>
    <r>
      <t xml:space="preserve">Klee, Kleegras und
Klee-Luzerne-Gemisch </t>
    </r>
    <r>
      <rPr>
        <vertAlign val="superscript"/>
        <sz val="9"/>
        <rFont val="Helvetica"/>
        <family val="2"/>
      </rPr>
      <t>1)</t>
    </r>
  </si>
  <si>
    <r>
      <t xml:space="preserve">Dauergrünland insgesamt </t>
    </r>
    <r>
      <rPr>
        <vertAlign val="superscript"/>
        <sz val="9"/>
        <rFont val="Helvetica"/>
        <family val="2"/>
      </rPr>
      <t>1)</t>
    </r>
  </si>
  <si>
    <r>
      <t xml:space="preserve">Dauerwiesen </t>
    </r>
    <r>
      <rPr>
        <vertAlign val="superscript"/>
        <sz val="9"/>
        <rFont val="Helvetica"/>
        <family val="2"/>
      </rPr>
      <t>1)</t>
    </r>
  </si>
  <si>
    <r>
      <t xml:space="preserve">Mähweiden </t>
    </r>
    <r>
      <rPr>
        <vertAlign val="superscript"/>
        <sz val="9"/>
        <rFont val="Helvetica"/>
        <family val="2"/>
      </rPr>
      <t>1)</t>
    </r>
  </si>
  <si>
    <t>Hafer</t>
  </si>
  <si>
    <t>Aus Dauergrünland</t>
  </si>
  <si>
    <r>
      <t xml:space="preserve">Grasanbau auf dem
Ackerland </t>
    </r>
    <r>
      <rPr>
        <vertAlign val="superscript"/>
        <sz val="9"/>
        <rFont val="Helvetica"/>
        <family val="2"/>
      </rPr>
      <t>1)</t>
    </r>
  </si>
  <si>
    <r>
      <t xml:space="preserve">Luzerne </t>
    </r>
    <r>
      <rPr>
        <vertAlign val="superscript"/>
        <sz val="9"/>
        <rFont val="Helvetica"/>
        <family val="2"/>
      </rPr>
      <t>1)</t>
    </r>
  </si>
  <si>
    <t>- 16 -</t>
  </si>
  <si>
    <t xml:space="preserve">   (einschl. Körnermais und</t>
  </si>
  <si>
    <t xml:space="preserve"> Getreide insgesamt </t>
  </si>
  <si>
    <t xml:space="preserve">   Mais für Corn-Cob-Mix)</t>
  </si>
  <si>
    <t xml:space="preserve">   Getreide insgesamt</t>
  </si>
  <si>
    <t xml:space="preserve">     Mais für Corn-Cob-Mix)</t>
  </si>
  <si>
    <t xml:space="preserve">     (ohne Körnermais und</t>
  </si>
  <si>
    <t xml:space="preserve"> Silomais (einschließlich Liesch-</t>
  </si>
  <si>
    <t xml:space="preserve">   alle anderen Hackfrüchte </t>
  </si>
  <si>
    <t xml:space="preserve">     (einschl. Kohlrüben)</t>
  </si>
  <si>
    <t xml:space="preserve">   Runkelrüben (einschl.</t>
  </si>
  <si>
    <t xml:space="preserve">     Rosamona)</t>
  </si>
  <si>
    <r>
      <t xml:space="preserve">     Corn-Cob-Mix </t>
    </r>
    <r>
      <rPr>
        <vertAlign val="superscript"/>
        <sz val="9"/>
        <rFont val="Helvetica"/>
        <family val="0"/>
      </rPr>
      <t>1)</t>
    </r>
  </si>
  <si>
    <r>
      <t xml:space="preserve">   kolbenschrot) </t>
    </r>
    <r>
      <rPr>
        <vertAlign val="superscript"/>
        <sz val="9"/>
        <rFont val="Helvetica"/>
        <family val="0"/>
      </rPr>
      <t>1)</t>
    </r>
  </si>
  <si>
    <r>
      <t xml:space="preserve">   Gemisch </t>
    </r>
    <r>
      <rPr>
        <vertAlign val="superscript"/>
        <sz val="9"/>
        <rFont val="Helvetica"/>
        <family val="2"/>
      </rPr>
      <t xml:space="preserve">2) </t>
    </r>
  </si>
  <si>
    <r>
      <t xml:space="preserve"> Luzerne  </t>
    </r>
    <r>
      <rPr>
        <vertAlign val="superscript"/>
        <sz val="9"/>
        <rFont val="Helvetica"/>
        <family val="2"/>
      </rPr>
      <t xml:space="preserve">2) </t>
    </r>
  </si>
  <si>
    <r>
      <t xml:space="preserve"> Grasanbau auf dem Ackerland </t>
    </r>
    <r>
      <rPr>
        <vertAlign val="superscript"/>
        <sz val="9"/>
        <rFont val="Helvetica"/>
        <family val="2"/>
      </rPr>
      <t>2)</t>
    </r>
  </si>
  <si>
    <r>
      <t xml:space="preserve">   Dauerwiesen </t>
    </r>
    <r>
      <rPr>
        <vertAlign val="superscript"/>
        <sz val="9"/>
        <rFont val="Helvetica"/>
        <family val="2"/>
      </rPr>
      <t>2)</t>
    </r>
  </si>
  <si>
    <r>
      <t xml:space="preserve">   Mähweiden </t>
    </r>
    <r>
      <rPr>
        <vertAlign val="superscript"/>
        <sz val="9"/>
        <rFont val="Helvetica"/>
        <family val="2"/>
      </rPr>
      <t>2)</t>
    </r>
  </si>
  <si>
    <r>
      <t xml:space="preserve">   Dauerweiden </t>
    </r>
    <r>
      <rPr>
        <vertAlign val="superscript"/>
        <sz val="9"/>
        <rFont val="Helvetica"/>
        <family val="2"/>
      </rPr>
      <t>2)</t>
    </r>
  </si>
  <si>
    <r>
      <t xml:space="preserve">   Streuwiesen und Hutungen </t>
    </r>
    <r>
      <rPr>
        <vertAlign val="superscript"/>
        <sz val="9"/>
        <rFont val="Helvetica"/>
        <family val="2"/>
      </rPr>
      <t>2)</t>
    </r>
  </si>
  <si>
    <t>Zahlen für die Grafiken zum Bericht</t>
  </si>
  <si>
    <t>Anbaufläche (ha)</t>
  </si>
  <si>
    <t>Ertrag (dt/ha)</t>
  </si>
  <si>
    <t>Erntemenge (t)</t>
  </si>
  <si>
    <t>Getreide insg. einschl. KM u. CCM</t>
  </si>
  <si>
    <t>alle anderen Getreidearten</t>
  </si>
  <si>
    <t>Gerste</t>
  </si>
  <si>
    <t>Weizen</t>
  </si>
  <si>
    <t>alle anderen Hackfrüchte</t>
  </si>
  <si>
    <t>Runkelrüben</t>
  </si>
  <si>
    <t>Kartoffeln</t>
  </si>
  <si>
    <t>alle and. Ölfr.</t>
  </si>
  <si>
    <t>Sommerraps</t>
  </si>
  <si>
    <t>Körnersonneblumen</t>
  </si>
  <si>
    <t>Flachs</t>
  </si>
  <si>
    <t>Winterraps</t>
  </si>
  <si>
    <t>- 3 -</t>
  </si>
  <si>
    <t>Getreide</t>
  </si>
  <si>
    <t>Hackfrüchte</t>
  </si>
  <si>
    <t>Ölfrüchte</t>
  </si>
  <si>
    <t>Thüringer Landesamt für Statistik</t>
  </si>
  <si>
    <t>Runkelrüben (3,4 %)</t>
  </si>
  <si>
    <t>alle anderen Hackfrüchte (0,0 %)</t>
  </si>
  <si>
    <t>alle anderen Ölfrüchte (0,1 %)</t>
  </si>
  <si>
    <t>alle anderen Getreidearten (1,8 %)
 (einschl.Körnermais und
 Mais für Corn-Cob-Mix)</t>
  </si>
  <si>
    <t>Flachs (0,8 %)</t>
  </si>
  <si>
    <t>- 5 -</t>
  </si>
  <si>
    <t>- 4 -</t>
  </si>
  <si>
    <t>1) 2003 Erntemenge auf Basis bereinigter Erntefläche berechnet: 4095 ha</t>
  </si>
  <si>
    <t xml:space="preserve">1) 2003 Erntemenge auf Basis bereinigter Erntefläche berechnet: 41 124 ha - 2) Ertrag in Heu umgerechnet </t>
  </si>
  <si>
    <t>Inhaltsverzeichnis</t>
  </si>
  <si>
    <t>Seite</t>
  </si>
  <si>
    <t>Vorbemerkungen</t>
  </si>
  <si>
    <t>Grafiken</t>
  </si>
  <si>
    <t>1. Anbauflächen Getreide, Hackfrüchte und Ölfrüchte 2004</t>
  </si>
  <si>
    <t>2. Hektarerträge Getreide, Hackfrüchte und Ölfrüchte 2004</t>
  </si>
  <si>
    <t>3. Erntemengen Getreide, Hackfrüchte und Ölfrüchte 2004</t>
  </si>
  <si>
    <t>Tabellen</t>
  </si>
  <si>
    <t>1. Anbauflächen und Ernteerträge landwirtschaftlicher Fruchtarten 2004</t>
  </si>
  <si>
    <t>2. Anbauflächen und Ernteerträge ausgewählter landwirtschaftlicher Fruchtarten 2004 nach Kreisen</t>
  </si>
  <si>
    <t>- 2 -</t>
  </si>
  <si>
    <t>Rechtsgrundlage</t>
  </si>
  <si>
    <t>Nach dem Gesetz über Agrarstatistiken (Agrarstatistikgesetz - AgrStatG) in der Fassung der Bekanntmachung vom 8. August 2002 (BGBl. I S. 3118) wird in jedem Jahr in den Monaten April bis Dezember die Ernte- und Betriebsberichterstattung durchgeführt. Sie umfasst Schätzungen über voraussichtliche und endgültige Erträge des laufenden Jahres.</t>
  </si>
  <si>
    <t xml:space="preserve">Methodische Hinweise </t>
  </si>
  <si>
    <t>Regionalisierung der Ergebnisse</t>
  </si>
  <si>
    <t>In diesem Bericht werden die Anbauflächen und die Ernteerträge landwirtschaftlicher Fruchtarten für das Land dargestellt. Für die Anbauflächen und Ernteerträge ausgewählter landwirtschaftlicher Fruchtarten erfolgt eine Regionalisierung nach Kreisen.</t>
  </si>
  <si>
    <t>Die Rundungen in den Tabellen erfolgten immer auf der Basis der kleinsten Einheit.</t>
  </si>
  <si>
    <t>Zeichenerklärung</t>
  </si>
  <si>
    <t>Noch 1. Anbauflächen und Ernteerträge landwirtschaftlicher Fruchtarten 2004</t>
  </si>
  <si>
    <t>D 1998/
2003</t>
  </si>
  <si>
    <t>Anmerkung: Abweichungen in den Summen erklären sich aus dem Runden der Einzelwerte.</t>
  </si>
  <si>
    <t>2. Anbauflächen und Ernteerträge wichtiger landwirt</t>
  </si>
  <si>
    <t>Jahr</t>
  </si>
  <si>
    <t>1 000 ha</t>
  </si>
  <si>
    <t>1 000 t</t>
  </si>
  <si>
    <t>Noch: 2. Anbauflächen und Ernteerträge wichtiger</t>
  </si>
  <si>
    <t>schaftlicher Fruchtarten 2004 nach Kreisen</t>
  </si>
  <si>
    <t>landwirtschaftlicher Fruchtarten 2004 nach Kreisen</t>
  </si>
  <si>
    <t>Noch: 2. Anbauflächen und Ernteerträge wichtiger landwirtschaftlicher Fruchtarten 2004 nach Kreisen</t>
  </si>
  <si>
    <t>(52,1)</t>
  </si>
  <si>
    <t>(0,6)</t>
  </si>
  <si>
    <t>(53,1)</t>
  </si>
  <si>
    <t>(328,2)</t>
  </si>
  <si>
    <t>(7,5)</t>
  </si>
  <si>
    <t>(264,4)</t>
  </si>
  <si>
    <t>(4,1)</t>
  </si>
  <si>
    <t>(46,0)</t>
  </si>
  <si>
    <t>(51,1)</t>
  </si>
  <si>
    <t>(39,6)</t>
  </si>
  <si>
    <t>(101,6)</t>
  </si>
  <si>
    <t>(34,1)</t>
  </si>
  <si>
    <t>(26,2)</t>
  </si>
  <si>
    <t>(40,5)</t>
  </si>
  <si>
    <t>(19,6)</t>
  </si>
  <si>
    <t>(89,2)</t>
  </si>
  <si>
    <t>(2,9)</t>
  </si>
  <si>
    <t>(45,1)</t>
  </si>
  <si>
    <t>(15,7)</t>
  </si>
  <si>
    <t>(41,6)</t>
  </si>
  <si>
    <t>(68,9)</t>
  </si>
  <si>
    <t>(46,9)</t>
  </si>
  <si>
    <t>(58,7)</t>
  </si>
  <si>
    <t>Getreide insgesamt (einschl. Körner-</t>
  </si>
  <si>
    <t>Aus Ölfrüchten</t>
  </si>
  <si>
    <t>Sommerraps und Rübsen</t>
  </si>
  <si>
    <t>Körnersonnenblumen</t>
  </si>
  <si>
    <t>- 17 -</t>
  </si>
  <si>
    <t>- 18 -</t>
  </si>
  <si>
    <t>Hülsenfrüchte zusammen</t>
  </si>
  <si>
    <t>Aus Hülsenfrüchten</t>
  </si>
  <si>
    <t>Ackerbohnen</t>
  </si>
  <si>
    <t>(36,2)</t>
  </si>
  <si>
    <t>(2,5)</t>
  </si>
  <si>
    <t>(26,0)</t>
  </si>
  <si>
    <t>(0,8)</t>
  </si>
  <si>
    <t>Der Berechnung des endgültigen Ergebnisses liegen einerseits für die Flächen die endgültigen Ergebnisse aus der Bodennutzungshaupterhebung und andererseits für die Feststellung der Hektarerträge die Ergebnisse der Ernte- und Betriebsberichterstattung und für Getreide und Kartoffeln die Ergebnisse der „Besonderen Ernte- und Qualitätsermittlung“ zugrunde. Bei Winterraps wurden für die Feststellung der Hektarerträge die Ergebnisse der Ergänzenden Ernteermittlung zugrunde gelegt. Die Erntemenge ergibt sich aus dem Produkt der Anbaufläche und des Hektarertrages. Eine Ausnahme bilden hier die Fruchtarten Körnermais und Corn-Cob-Mix sowie Silomais. Hier wurden auf Grund der extremen Wettersituation 2003 und den damit verbundenen Wechsel im Verwendungszweck die Ernteflächen für die Berechnung der Erntemengen herangezogen.</t>
  </si>
  <si>
    <t xml:space="preserve"> Ölfrüchte insgesamt </t>
  </si>
  <si>
    <r>
      <t xml:space="preserve"> Dauergrünland insgesamt </t>
    </r>
    <r>
      <rPr>
        <vertAlign val="superscript"/>
        <sz val="9"/>
        <rFont val="Helvetica"/>
        <family val="2"/>
      </rPr>
      <t>2)</t>
    </r>
  </si>
  <si>
    <t>weniger als die Hälfte von 1 in der letzten besetzten Stelle, jedoch mehr als nichts</t>
  </si>
  <si>
    <t>0</t>
  </si>
  <si>
    <t xml:space="preserve">.    </t>
  </si>
  <si>
    <t>Zahlenwert unbekannt oder geheim zu halten</t>
  </si>
  <si>
    <t xml:space="preserve">-    </t>
  </si>
  <si>
    <t>nichts vorhanden (genau Null)</t>
  </si>
  <si>
    <t xml:space="preserve">( )  </t>
  </si>
  <si>
    <t>Aussagewert eingeschränkt</t>
  </si>
  <si>
    <t>Weizen (58,8 %)</t>
  </si>
  <si>
    <t>Roggen (3,2 %)</t>
  </si>
  <si>
    <t>Gerste (30,1 %)</t>
  </si>
  <si>
    <t>Hafer (1,8 %)</t>
  </si>
  <si>
    <t>Triticale (4,4 %)</t>
  </si>
  <si>
    <t>alle anderen Getreidearten (1,7 %)
 (einschl.Körnermais und
 Mais für Corn-Cob-Mix)</t>
  </si>
  <si>
    <t>Kartoffeln (20,0 %)</t>
  </si>
  <si>
    <t>Zuckerrüben (76,6 %)</t>
  </si>
  <si>
    <t>Winterraps (96,5 %)</t>
  </si>
  <si>
    <t>Körnersonnenblumen (1,7 %)</t>
  </si>
  <si>
    <t>Sommerraps, Winter- und
 Sommerrübsen (0,9 %)</t>
  </si>
  <si>
    <t>Weizen (62,7 %)</t>
  </si>
  <si>
    <t>Roggen (3,3 %)</t>
  </si>
  <si>
    <t>Gerste (26,5 %)</t>
  </si>
  <si>
    <t>Hafer (1,4 %)</t>
  </si>
  <si>
    <t>Triticale (4,2 %)</t>
  </si>
  <si>
    <t>Kartoffeln (15,4 %)</t>
  </si>
  <si>
    <t>Zuckerrüben (80,1 %)</t>
  </si>
  <si>
    <t>Runkelrüben (4,5 %)</t>
  </si>
  <si>
    <t>Winterraps (97,9 %)</t>
  </si>
  <si>
    <t>Flachs (0,4 %)</t>
  </si>
  <si>
    <t>Körnersonnenblumen (1,1 %)</t>
  </si>
  <si>
    <t>Sommerraps, Winter- und
 Sommerrübsen (0,5 %)</t>
  </si>
  <si>
    <t xml:space="preserve">   Flachs, Öllein </t>
  </si>
  <si>
    <t>Flachs, Öllein</t>
  </si>
  <si>
    <t>(67,9)</t>
  </si>
  <si>
    <t>(1,5)</t>
  </si>
  <si>
    <t>(285,1)</t>
  </si>
  <si>
    <t>(0,9)</t>
  </si>
  <si>
    <t>(460,9)</t>
  </si>
  <si>
    <t>(4,3)</t>
  </si>
  <si>
    <t>(337,5)</t>
  </si>
  <si>
    <t>(5,3)</t>
  </si>
  <si>
    <t>(77,6)</t>
  </si>
  <si>
    <t>(9,1)</t>
  </si>
  <si>
    <t>(95,2)</t>
  </si>
  <si>
    <t>(94,1)</t>
  </si>
  <si>
    <t>(3,9)</t>
  </si>
  <si>
    <t>(81,4)</t>
  </si>
  <si>
    <t>(3,6)</t>
  </si>
  <si>
    <t>(65,7)</t>
  </si>
  <si>
    <t>(168,0)</t>
  </si>
  <si>
    <t>(57,3)</t>
  </si>
  <si>
    <t>(41,8)</t>
  </si>
  <si>
    <t>(68,7)</t>
  </si>
  <si>
    <t>(115,2)</t>
  </si>
  <si>
    <t>(76,8)</t>
  </si>
  <si>
    <t>(4,9)</t>
  </si>
  <si>
    <r>
      <t xml:space="preserve">Ernte-
menge </t>
    </r>
    <r>
      <rPr>
        <vertAlign val="superscript"/>
        <sz val="9"/>
        <rFont val="Helvetica"/>
        <family val="2"/>
      </rPr>
      <t>1)</t>
    </r>
  </si>
  <si>
    <t>1) Erntemenge auf Basis bereinigter Erntefläche berechnet</t>
  </si>
  <si>
    <r>
      <t xml:space="preserve">Ernte-
menge </t>
    </r>
    <r>
      <rPr>
        <vertAlign val="superscript"/>
        <sz val="9"/>
        <rFont val="Helvetica"/>
        <family val="2"/>
      </rPr>
      <t>2)</t>
    </r>
  </si>
  <si>
    <t>1) Ertrag in Heu umgerechnet - 2) Erntemenge auf Basis bereinigter Erntefläche berechnet</t>
  </si>
  <si>
    <t>Da die Ergebnisse aus der Bodennutzungshaupterhebung durch freie Hochrechnung ermittelt wurden, werden die Anbauflächen und Erntemengen nach Kreisen in 1 000 mit Dezimale dargestellt, da hier hochrechnungs-bedingte Abweichungen nicht ausgeschlossen werden können.</t>
  </si>
  <si>
    <t>raus</t>
  </si>
  <si>
    <t>(54,8)</t>
  </si>
  <si>
    <t>(1,1)</t>
  </si>
  <si>
    <t>(25,5)</t>
  </si>
  <si>
    <t>(0,5)</t>
  </si>
  <si>
    <t>Impressum</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</si>
  <si>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</si>
  <si>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</si>
  <si>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</si>
  <si>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</si>
  <si>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</si>
  <si>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</si>
  <si>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MS Sans Serif"/>
        <family val="0"/>
      </rPr>
      <t xml:space="preserve">. Eine Weitergabe des Rechts an Dritte </t>
    </r>
    <r>
      <rPr>
        <b/>
        <sz val="10"/>
        <rFont val="Arial"/>
        <family val="2"/>
      </rPr>
      <t>(gewerblicher Gebrauch)</t>
    </r>
    <r>
      <rPr>
        <sz val="10"/>
        <rFont val="MS Sans Serif"/>
        <family val="0"/>
      </rPr>
      <t xml:space="preserve"> ist hiernach jedoch </t>
    </r>
    <r>
      <rPr>
        <b/>
        <sz val="10"/>
        <rFont val="Arial"/>
        <family val="2"/>
      </rPr>
      <t>nicht gestattet</t>
    </r>
    <r>
      <rPr>
        <sz val="10"/>
        <rFont val="MS Sans Serif"/>
        <family val="0"/>
      </rPr>
      <t>. Dies bedarf einer gesonderten Lizenzvereinbarung.</t>
    </r>
  </si>
  <si>
    <r>
      <t>Copyright</t>
    </r>
    <r>
      <rPr>
        <sz val="10"/>
        <rFont val="MS Sans Serif"/>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</si>
  <si>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</si>
  <si>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</si>
  <si>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Die Datei ist gespeichert im Format EXCEL für Windows 2000</t>
  </si>
  <si>
    <t>Ernte- und Betriebsberichterstattung Feldfrüchte und Grünland in Thüringen 2004</t>
  </si>
  <si>
    <t>Erscheinungsweise: jährlich</t>
  </si>
  <si>
    <t xml:space="preserve">Preis: 0,00 EUR </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</si>
</sst>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Red]\-#,##0"/>
    <numFmt numFmtId="173" formatCode="#,##0.00;[Red]\-#,##0.00"/>
    <numFmt numFmtId="174" formatCode="#\ ###\ ##0\ \ \ \ \ \ \ \ \ \ \ \ "/>
    <numFmt numFmtId="175" formatCode="#\ ##0\ \ \ \ \ \ \ "/>
    <numFmt numFmtId="176" formatCode="0.0"/>
    <numFmt numFmtId="177" formatCode="###\ ###\ ##0_D;;* @_D"/>
    <numFmt numFmtId="178" formatCode="0.0_D_J;;* @_D_J"/>
    <numFmt numFmtId="179" formatCode="@_D"/>
    <numFmt numFmtId="180" formatCode="0_D"/>
    <numFmt numFmtId="181" formatCode="###\ ###\ ##0.0_D_D;;* @_D_D"/>
    <numFmt numFmtId="182" formatCode="\(##0.0\)_D_i;;* @_D_D"/>
    <numFmt numFmtId="183" formatCode="\(0.0\)_W;;* @_D_J"/>
    <numFmt numFmtId="184" formatCode="0.0_D_J;;* @_D"/>
    <numFmt numFmtId="185" formatCode="0.0_J;;* @_J"/>
    <numFmt numFmtId="186" formatCode="0.0_D;;* @_D"/>
    <numFmt numFmtId="187" formatCode="0.0_D_i;;* @_D_i"/>
    <numFmt numFmtId="188" formatCode="\(0.0\)_D_i;;* @_D_J"/>
    <numFmt numFmtId="189" formatCode="\(0.0\)_D;;* @_D_J"/>
    <numFmt numFmtId="190" formatCode="\(###\ ###\ ##0\)_J;;* @_D"/>
    <numFmt numFmtId="191" formatCode="\(###\ ###\ ##0\)_i;;* @_D"/>
    <numFmt numFmtId="192" formatCode="0.0_D;;* @_D_i"/>
    <numFmt numFmtId="193" formatCode="\(0.0\)_D;;* @_D_i"/>
    <numFmt numFmtId="194" formatCode="#\ ###\ ##0.00"/>
    <numFmt numFmtId="195" formatCode="0.0\ %"/>
    <numFmt numFmtId="196" formatCode="#\ ##0.0_D_D"/>
    <numFmt numFmtId="197" formatCode="#\ ###\ ##0.00000"/>
    <numFmt numFmtId="198" formatCode="0.00000"/>
    <numFmt numFmtId="199" formatCode="0.0%"/>
    <numFmt numFmtId="200" formatCode="&quot;Ja&quot;;&quot;Ja&quot;;&quot;Nein&quot;"/>
    <numFmt numFmtId="201" formatCode="&quot;Wahr&quot;;&quot;Wahr&quot;;&quot;Falsch&quot;"/>
    <numFmt numFmtId="202" formatCode="&quot;Ein&quot;;&quot;Ein&quot;;&quot;Aus&quot;"/>
    <numFmt numFmtId="203" formatCode="[$€-2]\ #,##0.00_);[Red]\([$€-2]\ #,##0.00\)"/>
    <numFmt numFmtId="204" formatCode="0.0_D;;* @_D_J"/>
    <numFmt numFmtId="205" formatCode="0.0_D;* @_D_J"/>
    <numFmt numFmtId="206" formatCode="\(0.0\)_D;;* @_D"/>
    <numFmt numFmtId="207" formatCode="###\ ###\ ##0.0_D_D;;* @_D_j"/>
    <numFmt numFmtId="208" formatCode="###\ ###\ ##0.0_D_D;;* @_D_J"/>
    <numFmt numFmtId="209" formatCode="\(0.0\)_D;;* @_D_I"/>
    <numFmt numFmtId="210" formatCode="\(0.0\)_D;;* @_D_j"/>
  </numFmts>
  <fonts count="29">
    <font>
      <sz val="10"/>
      <name val="MS Sans Serif"/>
      <family val="0"/>
    </font>
    <font>
      <b/>
      <sz val="10"/>
      <name val="MS Sans Serif"/>
      <family val="0"/>
    </font>
    <font>
      <i/>
      <sz val="10"/>
      <name val="MS Sans Serif"/>
      <family val="0"/>
    </font>
    <font>
      <b/>
      <i/>
      <sz val="10"/>
      <name val="MS Sans Serif"/>
      <family val="0"/>
    </font>
    <font>
      <sz val="9"/>
      <name val="Helvetica"/>
      <family val="0"/>
    </font>
    <font>
      <sz val="9"/>
      <name val="MS Sans Serif"/>
      <family val="0"/>
    </font>
    <font>
      <b/>
      <sz val="9"/>
      <name val="Helvetica"/>
      <family val="0"/>
    </font>
    <font>
      <vertAlign val="superscript"/>
      <sz val="9"/>
      <name val="Helvetica"/>
      <family val="2"/>
    </font>
    <font>
      <sz val="9"/>
      <name val="Helv"/>
      <family val="2"/>
    </font>
    <font>
      <vertAlign val="superscript"/>
      <sz val="9"/>
      <name val="Helv"/>
      <family val="2"/>
    </font>
    <font>
      <sz val="9"/>
      <name val="Arial"/>
      <family val="2"/>
    </font>
    <font>
      <sz val="8"/>
      <name val="MS Sans Serif"/>
      <family val="0"/>
    </font>
    <font>
      <u val="single"/>
      <sz val="10"/>
      <color indexed="12"/>
      <name val="MS Sans Serif"/>
      <family val="0"/>
    </font>
    <font>
      <u val="single"/>
      <sz val="10"/>
      <color indexed="36"/>
      <name val="MS Sans Serif"/>
      <family val="0"/>
    </font>
    <font>
      <b/>
      <u val="single"/>
      <sz val="9"/>
      <name val="Arial"/>
      <family val="2"/>
    </font>
    <font>
      <sz val="7"/>
      <name val="Helvetica"/>
      <family val="0"/>
    </font>
    <font>
      <b/>
      <sz val="8"/>
      <name val="Helvetica"/>
      <family val="0"/>
    </font>
    <font>
      <sz val="8"/>
      <name val="Helvetica"/>
      <family val="2"/>
    </font>
    <font>
      <sz val="7"/>
      <name val="Arial"/>
      <family val="2"/>
    </font>
    <font>
      <sz val="8.75"/>
      <name val="Arial"/>
      <family val="0"/>
    </font>
    <font>
      <sz val="10.25"/>
      <name val="Arial"/>
      <family val="0"/>
    </font>
    <font>
      <sz val="10.75"/>
      <name val="Arial"/>
      <family val="0"/>
    </font>
    <font>
      <sz val="11"/>
      <name val="Arial"/>
      <family val="0"/>
    </font>
    <font>
      <sz val="6.5"/>
      <name val="Arial"/>
      <family val="2"/>
    </font>
    <font>
      <sz val="6.25"/>
      <name val="Arial"/>
      <family val="2"/>
    </font>
    <font>
      <b/>
      <sz val="10"/>
      <name val="Helvetica"/>
      <family val="0"/>
    </font>
    <font>
      <sz val="10"/>
      <name val="Helvetica"/>
      <family val="0"/>
    </font>
    <font>
      <b/>
      <sz val="12"/>
      <name val="Arial"/>
      <family val="2"/>
    </font>
    <font>
      <b/>
      <sz val="10"/>
      <name val="Arial"/>
      <family val="2"/>
    </font>
  </fonts>
  <fills count="3">
    <fill>
      <patternFill/>
    </fill>
    <fill>
      <patternFill patternType="gray125"/>
    </fill>
    <fill>
      <patternFill patternType="solid">
        <fgColor indexed="9"/>
        <bgColor indexed="64"/>
      </patternFill>
    </fill>
  </fills>
  <borders count="41">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thin"/>
    </border>
    <border>
      <left>
        <color indexed="63"/>
      </left>
      <right style="hair"/>
      <top style="hair"/>
      <bottom style="thin"/>
    </border>
    <border>
      <left>
        <color indexed="63"/>
      </left>
      <right style="hair"/>
      <top style="thin"/>
      <bottom>
        <color indexed="63"/>
      </bottom>
    </border>
    <border>
      <left>
        <color indexed="63"/>
      </left>
      <right>
        <color indexed="63"/>
      </right>
      <top style="thin"/>
      <bottom>
        <color indexed="63"/>
      </bottom>
    </border>
    <border>
      <left>
        <color indexed="63"/>
      </left>
      <right style="hair"/>
      <top>
        <color indexed="63"/>
      </top>
      <bottom>
        <color indexed="63"/>
      </bottom>
    </border>
    <border>
      <left>
        <color indexed="63"/>
      </left>
      <right style="hair"/>
      <top style="hair"/>
      <bottom style="hair"/>
    </border>
    <border>
      <left>
        <color indexed="63"/>
      </left>
      <right style="hair"/>
      <top>
        <color indexed="63"/>
      </top>
      <bottom style="thin"/>
    </border>
    <border>
      <left>
        <color indexed="63"/>
      </left>
      <right>
        <color indexed="63"/>
      </right>
      <top>
        <color indexed="63"/>
      </top>
      <bottom style="thin"/>
    </border>
    <border>
      <left>
        <color indexed="63"/>
      </left>
      <right>
        <color indexed="63"/>
      </right>
      <top style="hair"/>
      <bottom style="hair"/>
    </border>
    <border>
      <left style="hair"/>
      <right>
        <color indexed="63"/>
      </right>
      <top style="hair"/>
      <bottom style="hair"/>
    </border>
    <border>
      <left>
        <color indexed="63"/>
      </left>
      <right style="thin"/>
      <top>
        <color indexed="63"/>
      </top>
      <bottom>
        <color indexed="63"/>
      </bottom>
    </border>
    <border>
      <left style="hair"/>
      <right style="hair"/>
      <top style="hair"/>
      <bottom style="hair"/>
    </border>
    <border>
      <left style="hair"/>
      <right>
        <color indexed="63"/>
      </right>
      <top>
        <color indexed="63"/>
      </top>
      <bottom>
        <color indexed="63"/>
      </bottom>
    </border>
    <border>
      <left style="hair"/>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thin"/>
      <top>
        <color indexed="63"/>
      </top>
      <bottom>
        <color indexed="63"/>
      </bottom>
    </border>
    <border>
      <left style="thin"/>
      <right style="hair"/>
      <top style="hair"/>
      <bottom style="hair"/>
    </border>
    <border>
      <left style="thin"/>
      <right style="hair"/>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hair"/>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style="hair"/>
    </border>
    <border>
      <left style="hair"/>
      <right style="hair"/>
      <top style="thin"/>
      <bottom>
        <color indexed="63"/>
      </bottom>
    </border>
    <border>
      <left style="hair"/>
      <right style="hair"/>
      <top>
        <color indexed="63"/>
      </top>
      <bottom>
        <color indexed="63"/>
      </bottom>
    </border>
    <border>
      <left style="hair"/>
      <right style="thin"/>
      <top style="thin"/>
      <bottom>
        <color indexed="63"/>
      </bottom>
    </border>
    <border>
      <left style="hair"/>
      <right style="thin"/>
      <top>
        <color indexed="63"/>
      </top>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style="thin"/>
      <bottom style="hair"/>
    </border>
    <border>
      <left style="hair"/>
      <right>
        <color indexed="63"/>
      </right>
      <top style="thin"/>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cellStyleXfs>
  <cellXfs count="226">
    <xf numFmtId="0" fontId="0" fillId="0" borderId="0" xfId="0" applyAlignment="1">
      <alignment/>
    </xf>
    <xf numFmtId="0" fontId="4" fillId="0" borderId="0" xfId="0" applyFont="1" applyAlignment="1">
      <alignment horizontal="centerContinuous"/>
    </xf>
    <xf numFmtId="0" fontId="4" fillId="0" borderId="0" xfId="0" applyFont="1" applyAlignment="1">
      <alignment/>
    </xf>
    <xf numFmtId="0" fontId="5" fillId="0" borderId="0" xfId="0" applyFont="1" applyAlignment="1">
      <alignment/>
    </xf>
    <xf numFmtId="0" fontId="6" fillId="0" borderId="0" xfId="0" applyFont="1" applyAlignment="1">
      <alignment horizontal="left"/>
    </xf>
    <xf numFmtId="0" fontId="4" fillId="0" borderId="1" xfId="0" applyFont="1" applyBorder="1" applyAlignment="1">
      <alignment horizontal="centerContinuous" vertical="center"/>
    </xf>
    <xf numFmtId="0" fontId="4" fillId="0" borderId="0" xfId="0" applyFont="1" applyAlignment="1" applyProtection="1">
      <alignment horizontal="centerContinuous"/>
      <protection/>
    </xf>
    <xf numFmtId="0" fontId="4" fillId="0" borderId="0" xfId="0" applyFont="1" applyAlignment="1" applyProtection="1">
      <alignment/>
      <protection/>
    </xf>
    <xf numFmtId="0" fontId="4" fillId="0" borderId="2" xfId="0" applyFont="1" applyBorder="1" applyAlignment="1">
      <alignment horizontal="centerContinuous" vertical="center"/>
    </xf>
    <xf numFmtId="0" fontId="4" fillId="0" borderId="1" xfId="0" applyFont="1" applyBorder="1" applyAlignment="1" applyProtection="1">
      <alignment horizontal="centerContinuous" vertical="center"/>
      <protection/>
    </xf>
    <xf numFmtId="0" fontId="4" fillId="0" borderId="0" xfId="0" applyFont="1" applyBorder="1" applyAlignment="1">
      <alignment/>
    </xf>
    <xf numFmtId="175" fontId="4" fillId="0" borderId="0" xfId="0" applyNumberFormat="1" applyFont="1" applyAlignment="1" applyProtection="1">
      <alignment/>
      <protection/>
    </xf>
    <xf numFmtId="174" fontId="4" fillId="0" borderId="0" xfId="0" applyNumberFormat="1" applyFont="1" applyAlignment="1" applyProtection="1">
      <alignment/>
      <protection locked="0"/>
    </xf>
    <xf numFmtId="0" fontId="4" fillId="0" borderId="3" xfId="0" applyFont="1" applyBorder="1" applyAlignment="1">
      <alignment horizontal="centerContinuous" vertical="center"/>
    </xf>
    <xf numFmtId="0" fontId="4" fillId="0" borderId="4" xfId="0" applyFont="1" applyBorder="1" applyAlignment="1">
      <alignment horizontal="centerContinuous" vertical="center"/>
    </xf>
    <xf numFmtId="0" fontId="4" fillId="0" borderId="3" xfId="0" applyFont="1" applyBorder="1" applyAlignment="1" applyProtection="1">
      <alignment horizontal="centerContinuous" vertical="center"/>
      <protection/>
    </xf>
    <xf numFmtId="0" fontId="4" fillId="0" borderId="0" xfId="0" applyFont="1" applyAlignment="1">
      <alignment/>
    </xf>
    <xf numFmtId="0" fontId="4" fillId="0" borderId="0" xfId="0" applyFont="1" applyAlignment="1">
      <alignment horizontal="right"/>
    </xf>
    <xf numFmtId="0" fontId="4" fillId="0" borderId="5" xfId="0" applyFont="1" applyBorder="1" applyAlignment="1">
      <alignment horizontal="center"/>
    </xf>
    <xf numFmtId="0" fontId="4" fillId="0" borderId="6" xfId="0" applyFont="1" applyBorder="1" applyAlignment="1">
      <alignment horizontal="centerContinuous"/>
    </xf>
    <xf numFmtId="0" fontId="4" fillId="0" borderId="5" xfId="0" applyFont="1" applyBorder="1" applyAlignment="1">
      <alignment horizontal="centerContinuous"/>
    </xf>
    <xf numFmtId="0" fontId="4" fillId="0" borderId="6" xfId="0" applyFont="1" applyBorder="1" applyAlignment="1">
      <alignment horizontal="center"/>
    </xf>
    <xf numFmtId="0" fontId="4" fillId="0" borderId="7" xfId="0" applyFont="1" applyBorder="1" applyAlignment="1">
      <alignment horizontal="center"/>
    </xf>
    <xf numFmtId="0" fontId="4" fillId="0" borderId="0" xfId="0" applyFont="1" applyBorder="1" applyAlignment="1">
      <alignment horizontal="centerContinuous"/>
    </xf>
    <xf numFmtId="0" fontId="4" fillId="0" borderId="7" xfId="0" applyFont="1" applyBorder="1" applyAlignment="1">
      <alignment horizontal="centerContinuous"/>
    </xf>
    <xf numFmtId="0" fontId="4" fillId="0" borderId="0" xfId="0" applyFont="1" applyAlignment="1">
      <alignment horizontal="center"/>
    </xf>
    <xf numFmtId="0" fontId="4" fillId="0" borderId="7" xfId="0" applyFont="1" applyBorder="1" applyAlignment="1">
      <alignment horizontal="center" vertical="top"/>
    </xf>
    <xf numFmtId="0" fontId="4" fillId="0" borderId="8" xfId="0" applyFont="1" applyBorder="1" applyAlignment="1">
      <alignment horizontal="centerContinuous" wrapText="1"/>
    </xf>
    <xf numFmtId="0" fontId="4" fillId="0" borderId="0" xfId="0" applyFont="1" applyAlignment="1">
      <alignment horizontal="center" vertical="top"/>
    </xf>
    <xf numFmtId="0" fontId="4" fillId="0" borderId="9" xfId="0" applyFont="1" applyBorder="1" applyAlignment="1">
      <alignment horizontal="right"/>
    </xf>
    <xf numFmtId="0" fontId="4" fillId="0" borderId="9" xfId="0" applyFont="1" applyBorder="1" applyAlignment="1">
      <alignment horizontal="centerContinuous"/>
    </xf>
    <xf numFmtId="0" fontId="4" fillId="0" borderId="10" xfId="0" applyFont="1" applyBorder="1" applyAlignment="1">
      <alignment horizontal="center"/>
    </xf>
    <xf numFmtId="0" fontId="4" fillId="0" borderId="0" xfId="0" applyFont="1" applyAlignment="1">
      <alignment horizontal="left"/>
    </xf>
    <xf numFmtId="1" fontId="4" fillId="0" borderId="0" xfId="0" applyNumberFormat="1" applyFont="1" applyAlignment="1">
      <alignment horizontal="right"/>
    </xf>
    <xf numFmtId="0" fontId="4" fillId="0" borderId="1" xfId="0" applyFont="1" applyBorder="1" applyAlignment="1">
      <alignment horizontal="centerContinuous"/>
    </xf>
    <xf numFmtId="0" fontId="4" fillId="0" borderId="8" xfId="0" applyFont="1" applyBorder="1" applyAlignment="1">
      <alignment horizontal="center" wrapText="1"/>
    </xf>
    <xf numFmtId="0" fontId="4" fillId="0" borderId="11" xfId="0" applyFont="1" applyBorder="1" applyAlignment="1">
      <alignment horizontal="center" wrapText="1"/>
    </xf>
    <xf numFmtId="0" fontId="4" fillId="0" borderId="2" xfId="0" applyFont="1" applyBorder="1" applyAlignment="1">
      <alignment horizontal="centerContinuous"/>
    </xf>
    <xf numFmtId="0" fontId="4" fillId="0" borderId="12" xfId="0" applyFont="1" applyBorder="1" applyAlignment="1">
      <alignment horizontal="center" wrapText="1"/>
    </xf>
    <xf numFmtId="0" fontId="6" fillId="0" borderId="0" xfId="0" applyFont="1" applyAlignment="1">
      <alignment horizontal="right"/>
    </xf>
    <xf numFmtId="0" fontId="6" fillId="0" borderId="0" xfId="0" applyFont="1" applyAlignment="1">
      <alignment horizontal="left"/>
    </xf>
    <xf numFmtId="177" fontId="6" fillId="0" borderId="0" xfId="0" applyNumberFormat="1" applyFont="1" applyAlignment="1">
      <alignment/>
    </xf>
    <xf numFmtId="178" fontId="4" fillId="0" borderId="0" xfId="0" applyNumberFormat="1" applyFont="1" applyAlignment="1">
      <alignment/>
    </xf>
    <xf numFmtId="178" fontId="6" fillId="0" borderId="0" xfId="0" applyNumberFormat="1" applyFont="1" applyAlignment="1">
      <alignment/>
    </xf>
    <xf numFmtId="0" fontId="6" fillId="0" borderId="0" xfId="0" applyFont="1" applyAlignment="1">
      <alignment horizontal="right"/>
    </xf>
    <xf numFmtId="1" fontId="6" fillId="0" borderId="0" xfId="0" applyNumberFormat="1" applyFont="1" applyBorder="1" applyAlignment="1">
      <alignment horizontal="center"/>
    </xf>
    <xf numFmtId="177" fontId="4" fillId="0" borderId="0" xfId="0" applyNumberFormat="1" applyFont="1" applyBorder="1" applyAlignment="1">
      <alignment horizontal="centerContinuous"/>
    </xf>
    <xf numFmtId="177" fontId="4" fillId="0" borderId="0" xfId="0" applyNumberFormat="1" applyFont="1" applyAlignment="1" applyProtection="1">
      <alignment/>
      <protection/>
    </xf>
    <xf numFmtId="177" fontId="4" fillId="0" borderId="0" xfId="0" applyNumberFormat="1" applyFont="1" applyAlignment="1" applyProtection="1">
      <alignment/>
      <protection locked="0"/>
    </xf>
    <xf numFmtId="178" fontId="4" fillId="0" borderId="0" xfId="0" applyNumberFormat="1" applyFont="1" applyBorder="1" applyAlignment="1" applyProtection="1">
      <alignment horizontal="centerContinuous"/>
      <protection/>
    </xf>
    <xf numFmtId="178" fontId="4" fillId="0" borderId="0" xfId="0" applyNumberFormat="1" applyFont="1" applyAlignment="1" applyProtection="1">
      <alignment/>
      <protection/>
    </xf>
    <xf numFmtId="177" fontId="4" fillId="0" borderId="0" xfId="0" applyNumberFormat="1" applyFont="1" applyBorder="1" applyAlignment="1">
      <alignment horizontal="right"/>
    </xf>
    <xf numFmtId="0" fontId="4" fillId="0" borderId="13" xfId="0" applyFont="1" applyBorder="1" applyAlignment="1">
      <alignment/>
    </xf>
    <xf numFmtId="0" fontId="4" fillId="0" borderId="13" xfId="0" applyFont="1" applyBorder="1" applyAlignment="1" quotePrefix="1">
      <alignment horizontal="left"/>
    </xf>
    <xf numFmtId="0" fontId="4" fillId="0" borderId="2" xfId="0" applyFont="1" applyBorder="1" applyAlignment="1" applyProtection="1">
      <alignment horizontal="centerContinuous" vertical="center"/>
      <protection/>
    </xf>
    <xf numFmtId="0" fontId="4" fillId="0" borderId="4" xfId="0" applyFont="1" applyBorder="1" applyAlignment="1" applyProtection="1">
      <alignment horizontal="centerContinuous" vertical="center"/>
      <protection/>
    </xf>
    <xf numFmtId="0" fontId="4" fillId="0" borderId="0" xfId="0" applyFont="1" applyAlignment="1">
      <alignment horizontal="right"/>
    </xf>
    <xf numFmtId="0" fontId="4" fillId="0" borderId="0" xfId="0" applyFont="1" applyAlignment="1">
      <alignment horizontal="left"/>
    </xf>
    <xf numFmtId="180" fontId="4" fillId="0" borderId="7" xfId="0" applyNumberFormat="1" applyFont="1" applyBorder="1" applyAlignment="1">
      <alignment/>
    </xf>
    <xf numFmtId="180" fontId="6" fillId="0" borderId="7" xfId="0" applyNumberFormat="1" applyFont="1" applyBorder="1" applyAlignment="1">
      <alignment/>
    </xf>
    <xf numFmtId="0" fontId="4" fillId="0" borderId="8" xfId="0" applyFont="1" applyBorder="1" applyAlignment="1">
      <alignment horizontal="centerContinuous"/>
    </xf>
    <xf numFmtId="180" fontId="6" fillId="0" borderId="0" xfId="0" applyNumberFormat="1" applyFont="1" applyBorder="1" applyAlignment="1">
      <alignment/>
    </xf>
    <xf numFmtId="180" fontId="6" fillId="0" borderId="0" xfId="0" applyNumberFormat="1" applyFont="1" applyBorder="1" applyAlignment="1">
      <alignment horizontal="right"/>
    </xf>
    <xf numFmtId="0" fontId="4" fillId="0" borderId="11" xfId="0" applyFont="1" applyBorder="1" applyAlignment="1">
      <alignment horizontal="centerContinuous"/>
    </xf>
    <xf numFmtId="0" fontId="4" fillId="0" borderId="14" xfId="0" applyFont="1" applyBorder="1" applyAlignment="1">
      <alignment horizontal="center" wrapText="1"/>
    </xf>
    <xf numFmtId="181" fontId="6" fillId="0" borderId="0" xfId="0" applyNumberFormat="1" applyFont="1" applyAlignment="1">
      <alignment/>
    </xf>
    <xf numFmtId="178" fontId="6" fillId="0" borderId="0" xfId="0" applyNumberFormat="1" applyFont="1" applyAlignment="1">
      <alignment/>
    </xf>
    <xf numFmtId="0" fontId="4" fillId="0" borderId="15" xfId="0" applyFont="1" applyBorder="1" applyAlignment="1">
      <alignment horizontal="centerContinuous"/>
    </xf>
    <xf numFmtId="0" fontId="4" fillId="0" borderId="14" xfId="0" applyFont="1" applyBorder="1" applyAlignment="1">
      <alignment horizontal="centerContinuous" wrapText="1"/>
    </xf>
    <xf numFmtId="0" fontId="4" fillId="0" borderId="16" xfId="0" applyFont="1" applyBorder="1" applyAlignment="1">
      <alignment horizontal="centerContinuous"/>
    </xf>
    <xf numFmtId="0" fontId="4" fillId="0" borderId="10" xfId="0" applyFont="1" applyBorder="1" applyAlignment="1">
      <alignment horizontal="centerContinuous"/>
    </xf>
    <xf numFmtId="0" fontId="4" fillId="0" borderId="12" xfId="0" applyFont="1" applyBorder="1" applyAlignment="1">
      <alignment horizontal="centerContinuous"/>
    </xf>
    <xf numFmtId="185" fontId="4" fillId="0" borderId="0" xfId="0" applyNumberFormat="1" applyFont="1" applyAlignment="1" applyProtection="1">
      <alignment/>
      <protection/>
    </xf>
    <xf numFmtId="185" fontId="4" fillId="0" borderId="0" xfId="0" applyNumberFormat="1" applyFont="1" applyBorder="1" applyAlignment="1" applyProtection="1">
      <alignment horizontal="centerContinuous"/>
      <protection/>
    </xf>
    <xf numFmtId="185" fontId="4" fillId="0" borderId="0" xfId="0" applyNumberFormat="1" applyFont="1" applyAlignment="1" applyProtection="1">
      <alignment/>
      <protection/>
    </xf>
    <xf numFmtId="0" fontId="4" fillId="0" borderId="13" xfId="0" applyFont="1" applyBorder="1" applyAlignment="1">
      <alignment horizontal="left"/>
    </xf>
    <xf numFmtId="177" fontId="4" fillId="0" borderId="0" xfId="0" applyNumberFormat="1" applyFont="1" applyBorder="1" applyAlignment="1" applyProtection="1">
      <alignment/>
      <protection locked="0"/>
    </xf>
    <xf numFmtId="0" fontId="4" fillId="0" borderId="0" xfId="0" applyFont="1" applyBorder="1" applyAlignment="1" quotePrefix="1">
      <alignment horizontal="left"/>
    </xf>
    <xf numFmtId="0" fontId="10" fillId="0" borderId="0" xfId="0" applyFont="1" applyAlignment="1">
      <alignment/>
    </xf>
    <xf numFmtId="194" fontId="10" fillId="0" borderId="0" xfId="0" applyNumberFormat="1" applyFont="1" applyAlignment="1">
      <alignment horizontal="center"/>
    </xf>
    <xf numFmtId="194" fontId="10" fillId="0" borderId="0" xfId="0" applyNumberFormat="1" applyFont="1" applyAlignment="1">
      <alignment/>
    </xf>
    <xf numFmtId="195" fontId="10" fillId="0" borderId="0" xfId="0" applyNumberFormat="1" applyFont="1" applyAlignment="1">
      <alignment/>
    </xf>
    <xf numFmtId="196" fontId="10" fillId="0" borderId="0" xfId="0" applyNumberFormat="1" applyFont="1" applyAlignment="1">
      <alignment/>
    </xf>
    <xf numFmtId="197" fontId="10" fillId="0" borderId="0" xfId="0" applyNumberFormat="1" applyFont="1" applyAlignment="1">
      <alignment/>
    </xf>
    <xf numFmtId="0" fontId="0" fillId="0" borderId="0" xfId="0" applyBorder="1" applyAlignment="1">
      <alignment/>
    </xf>
    <xf numFmtId="0" fontId="6" fillId="0" borderId="0" xfId="0" applyFont="1" applyBorder="1" applyAlignment="1" applyProtection="1">
      <alignment horizontal="center"/>
      <protection/>
    </xf>
    <xf numFmtId="0" fontId="4" fillId="0" borderId="0" xfId="0" applyFont="1" applyBorder="1" applyAlignment="1" quotePrefix="1">
      <alignment horizontal="center"/>
    </xf>
    <xf numFmtId="0" fontId="0" fillId="0" borderId="0" xfId="0" applyBorder="1" applyAlignment="1">
      <alignment horizontal="center"/>
    </xf>
    <xf numFmtId="0" fontId="0" fillId="0" borderId="0" xfId="0" applyAlignment="1">
      <alignment/>
    </xf>
    <xf numFmtId="0" fontId="0" fillId="0" borderId="0" xfId="0" applyBorder="1" applyAlignment="1">
      <alignment/>
    </xf>
    <xf numFmtId="0" fontId="0" fillId="2" borderId="0" xfId="0" applyFill="1" applyBorder="1" applyAlignment="1">
      <alignment/>
    </xf>
    <xf numFmtId="0" fontId="11" fillId="0" borderId="0" xfId="0" applyFont="1" applyAlignment="1">
      <alignment/>
    </xf>
    <xf numFmtId="0" fontId="16" fillId="0" borderId="0" xfId="0" applyFont="1" applyBorder="1" applyAlignment="1" applyProtection="1">
      <alignment horizontal="center"/>
      <protection/>
    </xf>
    <xf numFmtId="0" fontId="0" fillId="0" borderId="0" xfId="0" applyBorder="1" applyAlignment="1">
      <alignment vertic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5" xfId="0" applyBorder="1" applyAlignment="1">
      <alignment horizontal="center"/>
    </xf>
    <xf numFmtId="0" fontId="0" fillId="0" borderId="7" xfId="0" applyBorder="1" applyAlignment="1">
      <alignment horizontal="center"/>
    </xf>
    <xf numFmtId="0" fontId="6" fillId="0" borderId="15" xfId="0" applyFont="1" applyBorder="1" applyAlignment="1" applyProtection="1">
      <alignment horizontal="center"/>
      <protection/>
    </xf>
    <xf numFmtId="0" fontId="6" fillId="0" borderId="7" xfId="0" applyFont="1" applyBorder="1" applyAlignment="1" applyProtection="1">
      <alignment horizontal="center"/>
      <protection/>
    </xf>
    <xf numFmtId="0" fontId="16" fillId="0" borderId="15" xfId="0" applyFont="1" applyBorder="1" applyAlignment="1" applyProtection="1">
      <alignment horizontal="center"/>
      <protection/>
    </xf>
    <xf numFmtId="0" fontId="16" fillId="0" borderId="7" xfId="0" applyFont="1" applyBorder="1" applyAlignment="1" applyProtection="1">
      <alignment horizontal="center"/>
      <protection/>
    </xf>
    <xf numFmtId="0" fontId="0" fillId="0" borderId="7" xfId="0" applyBorder="1" applyAlignment="1">
      <alignment/>
    </xf>
    <xf numFmtId="0" fontId="0" fillId="0" borderId="15" xfId="0" applyBorder="1" applyAlignment="1">
      <alignment/>
    </xf>
    <xf numFmtId="0" fontId="0" fillId="0" borderId="7" xfId="0" applyBorder="1" applyAlignment="1">
      <alignment/>
    </xf>
    <xf numFmtId="0" fontId="0" fillId="0" borderId="15"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15" fillId="0" borderId="0" xfId="0" applyFont="1" applyBorder="1" applyAlignment="1" applyProtection="1">
      <alignment horizontal="left" vertical="center"/>
      <protection/>
    </xf>
    <xf numFmtId="0" fontId="6" fillId="0" borderId="21" xfId="0" applyFont="1" applyBorder="1" applyAlignment="1" applyProtection="1">
      <alignment horizontal="center"/>
      <protection/>
    </xf>
    <xf numFmtId="0" fontId="6" fillId="0" borderId="22" xfId="0" applyFont="1" applyBorder="1" applyAlignment="1" applyProtection="1">
      <alignment horizontal="center"/>
      <protection/>
    </xf>
    <xf numFmtId="0" fontId="6" fillId="0" borderId="0" xfId="0" applyFont="1" applyAlignment="1">
      <alignment/>
    </xf>
    <xf numFmtId="0" fontId="25" fillId="0" borderId="0" xfId="0" applyFont="1" applyAlignment="1">
      <alignment/>
    </xf>
    <xf numFmtId="0" fontId="26" fillId="0" borderId="0" xfId="0" applyFont="1" applyAlignment="1">
      <alignment/>
    </xf>
    <xf numFmtId="0" fontId="1" fillId="0" borderId="0" xfId="0" applyFont="1" applyAlignment="1">
      <alignment/>
    </xf>
    <xf numFmtId="0" fontId="4" fillId="0" borderId="0" xfId="0" applyFont="1" applyAlignment="1" quotePrefix="1">
      <alignment/>
    </xf>
    <xf numFmtId="1" fontId="4" fillId="0" borderId="23" xfId="0" applyNumberFormat="1" applyFont="1" applyBorder="1" applyAlignment="1">
      <alignment horizontal="center"/>
    </xf>
    <xf numFmtId="181" fontId="4" fillId="0" borderId="0" xfId="0" applyNumberFormat="1" applyFont="1" applyAlignment="1">
      <alignment/>
    </xf>
    <xf numFmtId="180" fontId="4" fillId="0" borderId="15" xfId="0" applyNumberFormat="1" applyFont="1" applyBorder="1" applyAlignment="1">
      <alignment horizontal="right"/>
    </xf>
    <xf numFmtId="181" fontId="4" fillId="0" borderId="0" xfId="0" applyNumberFormat="1" applyFont="1" applyAlignment="1">
      <alignment/>
    </xf>
    <xf numFmtId="178" fontId="4" fillId="0" borderId="0" xfId="0" applyNumberFormat="1" applyFont="1" applyAlignment="1">
      <alignment/>
    </xf>
    <xf numFmtId="180" fontId="6" fillId="0" borderId="15" xfId="0" applyNumberFormat="1" applyFont="1" applyBorder="1" applyAlignment="1">
      <alignment horizontal="right"/>
    </xf>
    <xf numFmtId="180" fontId="6" fillId="0" borderId="7" xfId="0" applyNumberFormat="1" applyFont="1" applyBorder="1" applyAlignment="1">
      <alignment/>
    </xf>
    <xf numFmtId="180" fontId="6" fillId="0" borderId="15" xfId="0" applyNumberFormat="1" applyFont="1" applyBorder="1" applyAlignment="1">
      <alignment horizontal="right"/>
    </xf>
    <xf numFmtId="179" fontId="6" fillId="0" borderId="0" xfId="0" applyNumberFormat="1" applyFont="1" applyBorder="1" applyAlignment="1">
      <alignment horizontal="right"/>
    </xf>
    <xf numFmtId="0" fontId="6" fillId="0" borderId="0" xfId="0" applyFont="1" applyBorder="1" applyAlignment="1">
      <alignment horizontal="center"/>
    </xf>
    <xf numFmtId="1" fontId="6" fillId="0" borderId="23" xfId="0" applyNumberFormat="1" applyFont="1" applyBorder="1" applyAlignment="1">
      <alignment horizontal="center"/>
    </xf>
    <xf numFmtId="1" fontId="4" fillId="0" borderId="23" xfId="0" applyNumberFormat="1" applyFont="1" applyBorder="1" applyAlignment="1">
      <alignment horizontal="center"/>
    </xf>
    <xf numFmtId="178" fontId="4" fillId="0" borderId="0" xfId="0" applyNumberFormat="1" applyFont="1" applyAlignment="1" quotePrefix="1">
      <alignment/>
    </xf>
    <xf numFmtId="181" fontId="4" fillId="0" borderId="0" xfId="0" applyNumberFormat="1" applyFont="1" applyAlignment="1" quotePrefix="1">
      <alignment/>
    </xf>
    <xf numFmtId="178" fontId="6" fillId="0" borderId="0" xfId="0" applyNumberFormat="1" applyFont="1" applyAlignment="1" quotePrefix="1">
      <alignment/>
    </xf>
    <xf numFmtId="181" fontId="6" fillId="0" borderId="0" xfId="0" applyNumberFormat="1" applyFont="1" applyAlignment="1" quotePrefix="1">
      <alignment/>
    </xf>
    <xf numFmtId="0" fontId="4" fillId="0" borderId="24" xfId="0" applyFont="1" applyBorder="1" applyAlignment="1">
      <alignment horizontal="center" wrapText="1"/>
    </xf>
    <xf numFmtId="0" fontId="4" fillId="0" borderId="25" xfId="0" applyFont="1" applyBorder="1" applyAlignment="1">
      <alignment horizontal="centerContinuous"/>
    </xf>
    <xf numFmtId="181" fontId="4" fillId="0" borderId="26" xfId="0" applyNumberFormat="1" applyFont="1" applyBorder="1" applyAlignment="1">
      <alignment/>
    </xf>
    <xf numFmtId="178" fontId="4" fillId="0" borderId="0" xfId="0" applyNumberFormat="1" applyFont="1" applyBorder="1" applyAlignment="1">
      <alignment/>
    </xf>
    <xf numFmtId="181" fontId="4" fillId="0" borderId="0" xfId="0" applyNumberFormat="1" applyFont="1" applyBorder="1" applyAlignment="1">
      <alignment/>
    </xf>
    <xf numFmtId="178" fontId="4" fillId="0" borderId="0" xfId="0" applyNumberFormat="1" applyFont="1" applyBorder="1" applyAlignment="1" quotePrefix="1">
      <alignment/>
    </xf>
    <xf numFmtId="181" fontId="4" fillId="0" borderId="0" xfId="0" applyNumberFormat="1" applyFont="1" applyBorder="1" applyAlignment="1" quotePrefix="1">
      <alignment/>
    </xf>
    <xf numFmtId="181" fontId="6" fillId="0" borderId="26" xfId="0" applyNumberFormat="1" applyFont="1" applyBorder="1" applyAlignment="1">
      <alignment/>
    </xf>
    <xf numFmtId="178" fontId="6" fillId="0" borderId="0" xfId="0" applyNumberFormat="1" applyFont="1" applyBorder="1" applyAlignment="1" quotePrefix="1">
      <alignment/>
    </xf>
    <xf numFmtId="181" fontId="6" fillId="0" borderId="0" xfId="0" applyNumberFormat="1" applyFont="1" applyBorder="1" applyAlignment="1" quotePrefix="1">
      <alignment/>
    </xf>
    <xf numFmtId="181" fontId="6" fillId="0" borderId="0" xfId="0" applyNumberFormat="1" applyFont="1" applyBorder="1" applyAlignment="1">
      <alignment/>
    </xf>
    <xf numFmtId="178" fontId="6" fillId="0" borderId="0" xfId="0" applyNumberFormat="1" applyFont="1" applyBorder="1" applyAlignment="1">
      <alignment/>
    </xf>
    <xf numFmtId="1" fontId="6" fillId="0" borderId="0" xfId="0" applyNumberFormat="1" applyFont="1" applyBorder="1" applyAlignment="1">
      <alignment horizontal="center"/>
    </xf>
    <xf numFmtId="208" fontId="4" fillId="0" borderId="0" xfId="0" applyNumberFormat="1" applyFont="1" applyAlignment="1" quotePrefix="1">
      <alignment/>
    </xf>
    <xf numFmtId="210" fontId="4" fillId="0" borderId="0" xfId="0" applyNumberFormat="1" applyFont="1" applyAlignment="1" quotePrefix="1">
      <alignment/>
    </xf>
    <xf numFmtId="0" fontId="0" fillId="0" borderId="0" xfId="0" applyBorder="1" applyAlignment="1">
      <alignment vertical="center"/>
    </xf>
    <xf numFmtId="0" fontId="15" fillId="0" borderId="0" xfId="0" applyFont="1" applyBorder="1" applyAlignment="1" applyProtection="1">
      <alignment horizontal="left" wrapText="1"/>
      <protection/>
    </xf>
    <xf numFmtId="0" fontId="0" fillId="0" borderId="0" xfId="0" applyBorder="1" applyAlignment="1">
      <alignment horizontal="left"/>
    </xf>
    <xf numFmtId="0" fontId="6" fillId="0" borderId="15" xfId="0" applyFont="1" applyBorder="1" applyAlignment="1" applyProtection="1">
      <alignment horizontal="center"/>
      <protection/>
    </xf>
    <xf numFmtId="0" fontId="6" fillId="0" borderId="0" xfId="0" applyFont="1" applyBorder="1" applyAlignment="1" applyProtection="1">
      <alignment horizontal="center"/>
      <protection/>
    </xf>
    <xf numFmtId="0" fontId="6" fillId="0" borderId="7" xfId="0" applyFont="1" applyBorder="1" applyAlignment="1" applyProtection="1">
      <alignment horizontal="center"/>
      <protection/>
    </xf>
    <xf numFmtId="0" fontId="15" fillId="0" borderId="0" xfId="0" applyFont="1" applyFill="1" applyBorder="1" applyAlignment="1" applyProtection="1">
      <alignment horizontal="left" vertical="center"/>
      <protection/>
    </xf>
    <xf numFmtId="0" fontId="4" fillId="0" borderId="0" xfId="0" applyFont="1" applyBorder="1" applyAlignment="1" quotePrefix="1">
      <alignment horizontal="center"/>
    </xf>
    <xf numFmtId="0" fontId="0" fillId="0" borderId="0" xfId="0" applyBorder="1" applyAlignment="1" quotePrefix="1">
      <alignment horizontal="center"/>
    </xf>
    <xf numFmtId="0" fontId="16" fillId="0" borderId="7" xfId="0" applyFont="1" applyBorder="1" applyAlignment="1" applyProtection="1">
      <alignment horizontal="center"/>
      <protection/>
    </xf>
    <xf numFmtId="0" fontId="27" fillId="0" borderId="0" xfId="0" applyFont="1" applyAlignment="1">
      <alignment horizontal="center" wrapText="1"/>
    </xf>
    <xf numFmtId="0" fontId="0" fillId="0" borderId="0" xfId="0" applyAlignment="1">
      <alignment wrapText="1"/>
    </xf>
    <xf numFmtId="0" fontId="28" fillId="0" borderId="0" xfId="0" applyFont="1" applyAlignment="1">
      <alignment wrapText="1"/>
    </xf>
    <xf numFmtId="0" fontId="0" fillId="0" borderId="0" xfId="0" applyNumberFormat="1" applyAlignment="1">
      <alignment wrapText="1"/>
    </xf>
    <xf numFmtId="0" fontId="26" fillId="0" borderId="0" xfId="0" applyFont="1" applyAlignment="1">
      <alignment horizontal="center"/>
    </xf>
    <xf numFmtId="0" fontId="4" fillId="0" borderId="0" xfId="0" applyFont="1" applyAlignment="1">
      <alignment horizontal="left"/>
    </xf>
    <xf numFmtId="0" fontId="6" fillId="0" borderId="0" xfId="0" applyFont="1" applyAlignment="1">
      <alignment horizontal="left"/>
    </xf>
    <xf numFmtId="0" fontId="4" fillId="0" borderId="0" xfId="0" applyFont="1" applyAlignment="1">
      <alignment horizontal="justify" wrapText="1"/>
    </xf>
    <xf numFmtId="0" fontId="4" fillId="0" borderId="0" xfId="0" applyFont="1" applyAlignment="1" quotePrefix="1">
      <alignment horizontal="center"/>
    </xf>
    <xf numFmtId="0" fontId="17" fillId="0" borderId="0" xfId="0" applyFont="1" applyBorder="1" applyAlignment="1" applyProtection="1">
      <alignment horizontal="left"/>
      <protection/>
    </xf>
    <xf numFmtId="0" fontId="11" fillId="0" borderId="0" xfId="0" applyFont="1" applyBorder="1" applyAlignment="1">
      <alignment horizontal="left"/>
    </xf>
    <xf numFmtId="0" fontId="15" fillId="0" borderId="0" xfId="0" applyFont="1" applyBorder="1" applyAlignment="1" applyProtection="1">
      <alignment horizontal="left" vertical="center"/>
      <protection/>
    </xf>
    <xf numFmtId="0" fontId="15" fillId="0" borderId="0" xfId="0" applyFont="1" applyBorder="1" applyAlignment="1" applyProtection="1">
      <alignment horizontal="left" vertical="center" wrapText="1"/>
      <protection/>
    </xf>
    <xf numFmtId="0" fontId="0" fillId="0" borderId="0" xfId="0" applyBorder="1" applyAlignment="1">
      <alignment horizontal="left" vertical="center"/>
    </xf>
    <xf numFmtId="0" fontId="16" fillId="0" borderId="15" xfId="0" applyFont="1" applyBorder="1" applyAlignment="1" applyProtection="1">
      <alignment horizontal="center"/>
      <protection/>
    </xf>
    <xf numFmtId="0" fontId="16" fillId="0" borderId="0" xfId="0" applyFont="1" applyBorder="1" applyAlignment="1" applyProtection="1">
      <alignment horizontal="center"/>
      <protection/>
    </xf>
    <xf numFmtId="0" fontId="0" fillId="0" borderId="0" xfId="0" applyBorder="1" applyAlignment="1">
      <alignment horizontal="center"/>
    </xf>
    <xf numFmtId="0" fontId="15" fillId="0" borderId="0" xfId="0" applyFont="1" applyBorder="1" applyAlignment="1" applyProtection="1">
      <alignment horizontal="left" vertical="center" wrapText="1"/>
      <protection/>
    </xf>
    <xf numFmtId="0" fontId="4" fillId="0" borderId="0" xfId="0" applyFont="1" applyBorder="1" applyAlignment="1" quotePrefix="1">
      <alignment horizontal="center"/>
    </xf>
    <xf numFmtId="0" fontId="6" fillId="0" borderId="0" xfId="0" applyFont="1" applyAlignment="1" applyProtection="1">
      <alignment horizontal="center"/>
      <protection/>
    </xf>
    <xf numFmtId="0" fontId="4" fillId="0" borderId="0" xfId="0" applyFont="1" applyAlignment="1" applyProtection="1">
      <alignment horizontal="center"/>
      <protection/>
    </xf>
    <xf numFmtId="0" fontId="4" fillId="0" borderId="27" xfId="0" applyFont="1" applyBorder="1" applyAlignment="1">
      <alignment horizontal="center" vertical="center"/>
    </xf>
    <xf numFmtId="0" fontId="4" fillId="0" borderId="13"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wrapText="1"/>
    </xf>
    <xf numFmtId="0" fontId="4" fillId="0" borderId="32" xfId="0" applyFont="1" applyBorder="1" applyAlignment="1">
      <alignment horizontal="center" vertical="center"/>
    </xf>
    <xf numFmtId="0" fontId="4" fillId="0" borderId="31" xfId="0" applyFont="1" applyBorder="1" applyAlignment="1">
      <alignment horizontal="center" vertical="center"/>
    </xf>
    <xf numFmtId="0" fontId="4" fillId="0" borderId="17" xfId="0" applyFont="1" applyBorder="1" applyAlignment="1">
      <alignment horizontal="center" vertical="center" wrapText="1"/>
    </xf>
    <xf numFmtId="0" fontId="4" fillId="0" borderId="20" xfId="0" applyFont="1" applyBorder="1" applyAlignment="1">
      <alignment horizontal="center" vertical="center"/>
    </xf>
    <xf numFmtId="0" fontId="4" fillId="0" borderId="0" xfId="0" applyFont="1" applyAlignment="1">
      <alignment horizontal="center"/>
    </xf>
    <xf numFmtId="0" fontId="4" fillId="0" borderId="33" xfId="0" applyFont="1" applyBorder="1" applyAlignment="1">
      <alignment horizontal="center" vertical="center" wrapText="1"/>
    </xf>
    <xf numFmtId="0" fontId="4" fillId="0" borderId="34" xfId="0" applyFont="1" applyBorder="1" applyAlignment="1">
      <alignment horizontal="center" vertical="center"/>
    </xf>
    <xf numFmtId="0" fontId="4" fillId="0" borderId="16" xfId="0" applyFont="1" applyBorder="1" applyAlignment="1">
      <alignment horizontal="center" vertical="center"/>
    </xf>
    <xf numFmtId="1" fontId="4" fillId="0" borderId="35" xfId="0" applyNumberFormat="1" applyFont="1" applyBorder="1" applyAlignment="1">
      <alignment horizontal="center" vertical="center" wrapText="1"/>
    </xf>
    <xf numFmtId="1" fontId="4" fillId="0" borderId="23" xfId="0" applyNumberFormat="1" applyFont="1" applyBorder="1" applyAlignment="1">
      <alignment horizontal="center" vertical="center"/>
    </xf>
    <xf numFmtId="1" fontId="4" fillId="0" borderId="36" xfId="0" applyNumberFormat="1"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6" xfId="0" applyFont="1" applyBorder="1" applyAlignment="1">
      <alignment horizontal="center" vertical="center" wrapText="1"/>
    </xf>
    <xf numFmtId="0" fontId="4" fillId="0" borderId="0" xfId="0" applyFont="1" applyAlignment="1" quotePrefix="1">
      <alignment horizontal="center"/>
    </xf>
    <xf numFmtId="0" fontId="4" fillId="0" borderId="37" xfId="0" applyFont="1" applyBorder="1" applyAlignment="1">
      <alignment horizontal="center" vertical="center" wrapText="1"/>
    </xf>
    <xf numFmtId="0" fontId="4" fillId="0" borderId="20" xfId="0" applyFont="1" applyBorder="1" applyAlignment="1">
      <alignment horizontal="center" vertical="center"/>
    </xf>
    <xf numFmtId="0" fontId="4" fillId="0" borderId="38" xfId="0" applyFont="1" applyBorder="1" applyAlignment="1">
      <alignment horizontal="center" vertical="center"/>
    </xf>
    <xf numFmtId="0" fontId="4" fillId="0" borderId="30" xfId="0" applyFont="1" applyBorder="1" applyAlignment="1">
      <alignment horizontal="center" vertical="center"/>
    </xf>
    <xf numFmtId="1" fontId="4" fillId="0" borderId="35" xfId="0" applyNumberFormat="1" applyFont="1" applyBorder="1" applyAlignment="1">
      <alignment horizontal="center" vertical="center"/>
    </xf>
    <xf numFmtId="0" fontId="4" fillId="0" borderId="39"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40" xfId="0" applyFont="1" applyBorder="1" applyAlignment="1">
      <alignment horizontal="center"/>
    </xf>
    <xf numFmtId="0" fontId="4" fillId="0" borderId="40" xfId="0" applyFont="1" applyBorder="1" applyAlignment="1">
      <alignment horizontal="right"/>
    </xf>
    <xf numFmtId="0" fontId="4" fillId="0" borderId="1" xfId="0" applyFont="1" applyBorder="1" applyAlignment="1">
      <alignment horizontal="right"/>
    </xf>
    <xf numFmtId="0" fontId="4" fillId="0" borderId="1" xfId="0" applyFont="1" applyBorder="1" applyAlignment="1">
      <alignment horizontal="left"/>
    </xf>
    <xf numFmtId="0" fontId="4" fillId="0" borderId="2" xfId="0" applyFont="1" applyBorder="1" applyAlignment="1">
      <alignment horizontal="left"/>
    </xf>
    <xf numFmtId="0" fontId="4" fillId="0" borderId="37" xfId="0" applyFont="1" applyBorder="1" applyAlignment="1">
      <alignment horizontal="center" vertical="center"/>
    </xf>
    <xf numFmtId="0" fontId="4" fillId="0" borderId="40"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14" fillId="0" borderId="0" xfId="0" applyFont="1" applyAlignment="1">
      <alignment horizontal="center"/>
    </xf>
    <xf numFmtId="194" fontId="10" fillId="0" borderId="0" xfId="0" applyNumberFormat="1" applyFont="1" applyAlignment="1">
      <alignment horizontal="center"/>
    </xf>
    <xf numFmtId="0" fontId="1" fillId="0" borderId="0" xfId="0" applyFont="1" applyAlignment="1">
      <alignment vertical="top"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FF6464"/>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F3232"/>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725"/>
          <c:y val="0.1275"/>
          <c:w val="0.50725"/>
          <c:h val="0.758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a:ln w="3175">
                <a:solidFill/>
              </a:ln>
            </c:spPr>
          </c:dPt>
          <c:dPt>
            <c:idx val="1"/>
            <c:spPr>
              <a:solidFill>
                <a:srgbClr val="FF6464"/>
              </a:solidFill>
              <a:ln w="3175">
                <a:solidFill/>
              </a:ln>
            </c:spPr>
          </c:dPt>
          <c:dPt>
            <c:idx val="2"/>
            <c:spPr>
              <a:solidFill>
                <a:srgbClr val="CCFFCC"/>
              </a:solidFill>
              <a:ln w="3175">
                <a:solidFill/>
              </a:ln>
            </c:spPr>
          </c:dPt>
          <c:dPt>
            <c:idx val="3"/>
            <c:spPr>
              <a:solidFill>
                <a:srgbClr val="339933"/>
              </a:solidFill>
              <a:ln w="3175">
                <a:solidFill/>
              </a:ln>
            </c:spPr>
          </c:dPt>
          <c:dPt>
            <c:idx val="4"/>
            <c:spPr>
              <a:solidFill>
                <a:srgbClr val="FFFF00"/>
              </a:solidFill>
              <a:ln w="3175">
                <a:solidFill/>
              </a:ln>
            </c:spPr>
          </c:dPt>
          <c:dPt>
            <c:idx val="5"/>
            <c:spPr>
              <a:solidFill>
                <a:srgbClr val="FF3232"/>
              </a:solidFill>
              <a:ln w="3175">
                <a:solidFill/>
              </a:ln>
            </c:spPr>
          </c:dPt>
          <c:dLbls>
            <c:numFmt formatCode="General" sourceLinked="1"/>
            <c:showLegendKey val="0"/>
            <c:showVal val="0"/>
            <c:showBubbleSize val="0"/>
            <c:showCatName val="0"/>
            <c:showSerName val="0"/>
            <c:showLeaderLines val="1"/>
            <c:showPercent val="0"/>
          </c:dLbls>
          <c:cat>
            <c:strRef>
              <c:f>Grafikzahlen!$A$6:$A$11</c:f>
              <c:strCache>
                <c:ptCount val="6"/>
                <c:pt idx="0">
                  <c:v>Weizen</c:v>
                </c:pt>
                <c:pt idx="1">
                  <c:v>Roggen</c:v>
                </c:pt>
                <c:pt idx="2">
                  <c:v>Gerste</c:v>
                </c:pt>
                <c:pt idx="3">
                  <c:v>Hafer</c:v>
                </c:pt>
                <c:pt idx="4">
                  <c:v>Triticale</c:v>
                </c:pt>
                <c:pt idx="5">
                  <c:v>alle anderen Getreidearten</c:v>
                </c:pt>
              </c:strCache>
            </c:strRef>
          </c:cat>
          <c:val>
            <c:numRef>
              <c:f>Grafikzahlen!$C$6:$C$11</c:f>
              <c:numCache>
                <c:ptCount val="6"/>
                <c:pt idx="0">
                  <c:v>0.5881440189271185</c:v>
                </c:pt>
                <c:pt idx="1">
                  <c:v>0.03177402969613059</c:v>
                </c:pt>
                <c:pt idx="2">
                  <c:v>0.3013392383968274</c:v>
                </c:pt>
                <c:pt idx="3">
                  <c:v>0.01777594468979033</c:v>
                </c:pt>
                <c:pt idx="4">
                  <c:v>0.044243738726609694</c:v>
                </c:pt>
                <c:pt idx="5">
                  <c:v>0.016723029563523367</c:v>
                </c:pt>
              </c:numCache>
            </c:numRef>
          </c:val>
        </c:ser>
      </c:pieChart>
      <c:spPr>
        <a:noFill/>
        <a:ln>
          <a:noFill/>
        </a:ln>
      </c:spPr>
    </c:plotArea>
    <c:plotVisOnly val="1"/>
    <c:dispBlanksAs val="gap"/>
    <c:showDLblsOverMax val="0"/>
  </c:chart>
  <c:spPr>
    <a:ln w="3175">
      <a:noFill/>
    </a:ln>
  </c:spPr>
  <c:txPr>
    <a:bodyPr vert="horz" rot="0"/>
    <a:lstStyle/>
    <a:p>
      <a:pPr>
        <a:defRPr lang="en-US" cap="none" sz="8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35"/>
          <c:y val="0.05575"/>
          <c:w val="0.552"/>
          <c:h val="0.89875"/>
        </c:manualLayout>
      </c:layout>
      <c:pieChart>
        <c:varyColors val="1"/>
        <c:ser>
          <c:idx val="0"/>
          <c:order val="0"/>
          <c:spPr>
            <a:ln w="3175">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a:ln w="3175">
                <a:solidFill/>
              </a:ln>
            </c:spPr>
          </c:dPt>
          <c:dPt>
            <c:idx val="1"/>
            <c:spPr>
              <a:solidFill>
                <a:srgbClr val="FF6464"/>
              </a:solidFill>
              <a:ln w="3175">
                <a:solidFill/>
              </a:ln>
            </c:spPr>
          </c:dPt>
          <c:dPt>
            <c:idx val="2"/>
            <c:spPr>
              <a:solidFill>
                <a:srgbClr val="CCFFCC"/>
              </a:solidFill>
              <a:ln w="3175">
                <a:solidFill/>
              </a:ln>
            </c:spPr>
          </c:dPt>
          <c:cat>
            <c:strRef>
              <c:f>Grafikzahlen!$A$14:$A$17</c:f>
              <c:strCache>
                <c:ptCount val="4"/>
                <c:pt idx="0">
                  <c:v>Kartoffeln</c:v>
                </c:pt>
                <c:pt idx="1">
                  <c:v>Zuckerrüben</c:v>
                </c:pt>
                <c:pt idx="2">
                  <c:v>Runkelrüben</c:v>
                </c:pt>
                <c:pt idx="3">
                  <c:v>alle anderen Hackfrüchte</c:v>
                </c:pt>
              </c:strCache>
            </c:strRef>
          </c:cat>
          <c:val>
            <c:numRef>
              <c:f>Grafikzahlen!$C$14:$C$17</c:f>
              <c:numCache>
                <c:ptCount val="4"/>
                <c:pt idx="0">
                  <c:v>0.20045419126576855</c:v>
                </c:pt>
                <c:pt idx="1">
                  <c:v>0.7655951871169735</c:v>
                </c:pt>
                <c:pt idx="2">
                  <c:v>0.03352731816554464</c:v>
                </c:pt>
                <c:pt idx="3">
                  <c:v>0.0004233034517132207</c:v>
                </c:pt>
              </c:numCache>
            </c:numRef>
          </c:val>
        </c:ser>
      </c:pieChart>
      <c:spPr>
        <a:noFill/>
        <a:ln>
          <a:noFill/>
        </a:ln>
      </c:spPr>
    </c:plotArea>
    <c:plotVisOnly val="1"/>
    <c:dispBlanksAs val="gap"/>
    <c:showDLblsOverMax val="0"/>
  </c:chart>
  <c:spPr>
    <a:ln w="3175">
      <a:noFill/>
    </a:ln>
  </c:spPr>
  <c:txPr>
    <a:bodyPr vert="horz" rot="0"/>
    <a:lstStyle/>
    <a:p>
      <a:pPr>
        <a:defRPr lang="en-US" cap="none" sz="87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7"/>
          <c:y val="0.069"/>
          <c:w val="0.5395"/>
          <c:h val="0.882"/>
        </c:manualLayout>
      </c:layout>
      <c:pieChart>
        <c:varyColors val="1"/>
        <c:ser>
          <c:idx val="0"/>
          <c:order val="0"/>
          <c:spPr>
            <a:solidFill>
              <a:srgbClr val="FFFF99"/>
            </a:solidFill>
            <a:ln w="3175">
              <a:solidFill/>
            </a:ln>
          </c:spPr>
          <c:explosion val="0"/>
          <c:extLst>
            <c:ext xmlns:c14="http://schemas.microsoft.com/office/drawing/2007/8/2/chart" uri="{6F2FDCE9-48DA-4B69-8628-5D25D57E5C99}">
              <c14:invertSolidFillFmt>
                <c14:spPr>
                  <a:solidFill>
                    <a:srgbClr val="FFFFFF"/>
                  </a:solidFill>
                </c14:spPr>
              </c14:invertSolidFillFmt>
            </c:ext>
          </c:extLst>
          <c:dPt>
            <c:idx val="1"/>
            <c:spPr>
              <a:solidFill>
                <a:srgbClr val="FF6464"/>
              </a:solidFill>
              <a:ln w="3175">
                <a:solidFill/>
              </a:ln>
            </c:spPr>
          </c:dPt>
          <c:dPt>
            <c:idx val="2"/>
            <c:spPr>
              <a:solidFill>
                <a:srgbClr val="CCFFCC"/>
              </a:solidFill>
              <a:ln w="3175">
                <a:solidFill/>
              </a:ln>
            </c:spPr>
          </c:dPt>
          <c:dPt>
            <c:idx val="3"/>
            <c:spPr>
              <a:solidFill>
                <a:srgbClr val="339933"/>
              </a:solidFill>
              <a:ln w="3175">
                <a:solidFill/>
              </a:ln>
            </c:spPr>
          </c:dPt>
          <c:cat>
            <c:strRef>
              <c:f>Grafikzahlen!$A$20:$A$24</c:f>
              <c:strCache>
                <c:ptCount val="5"/>
                <c:pt idx="0">
                  <c:v>Winterraps</c:v>
                </c:pt>
                <c:pt idx="1">
                  <c:v>Flachs</c:v>
                </c:pt>
                <c:pt idx="2">
                  <c:v>Körnersonneblumen</c:v>
                </c:pt>
                <c:pt idx="3">
                  <c:v>Sommerraps</c:v>
                </c:pt>
                <c:pt idx="4">
                  <c:v>alle and. Ölfr.</c:v>
                </c:pt>
              </c:strCache>
            </c:strRef>
          </c:cat>
          <c:val>
            <c:numRef>
              <c:f>Grafikzahlen!$C$20:$C$24</c:f>
              <c:numCache>
                <c:ptCount val="5"/>
                <c:pt idx="0">
                  <c:v>0.964573996951049</c:v>
                </c:pt>
                <c:pt idx="1">
                  <c:v>0.007937425540399395</c:v>
                </c:pt>
                <c:pt idx="2">
                  <c:v>0.01712166593530472</c:v>
                </c:pt>
                <c:pt idx="3">
                  <c:v>0.009260433159410058</c:v>
                </c:pt>
                <c:pt idx="4">
                  <c:v>0.0011064784138367476</c:v>
                </c:pt>
              </c:numCache>
            </c:numRef>
          </c:val>
        </c:ser>
      </c:pieChart>
      <c:spPr>
        <a:noFill/>
        <a:ln>
          <a:noFill/>
        </a:ln>
      </c:spPr>
    </c:plotArea>
    <c:plotVisOnly val="1"/>
    <c:dispBlanksAs val="gap"/>
    <c:showDLblsOverMax val="0"/>
  </c:chart>
  <c:spPr>
    <a:ln w="3175">
      <a:noFill/>
    </a:ln>
  </c:spPr>
  <c:txPr>
    <a:bodyPr vert="horz" rot="0"/>
    <a:lstStyle/>
    <a:p>
      <a:pPr>
        <a:defRPr lang="en-US" cap="none" sz="9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175"/>
          <c:y val="0.09"/>
          <c:w val="0.5425"/>
          <c:h val="0.830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a:ln w="3175">
                <a:solidFill/>
              </a:ln>
            </c:spPr>
          </c:dPt>
          <c:dPt>
            <c:idx val="1"/>
            <c:spPr>
              <a:solidFill>
                <a:srgbClr val="FF6464"/>
              </a:solidFill>
              <a:ln w="3175">
                <a:solidFill/>
              </a:ln>
            </c:spPr>
          </c:dPt>
          <c:dPt>
            <c:idx val="2"/>
            <c:spPr>
              <a:solidFill>
                <a:srgbClr val="CCFFCC"/>
              </a:solidFill>
              <a:ln w="3175">
                <a:solidFill/>
              </a:ln>
            </c:spPr>
          </c:dPt>
          <c:dPt>
            <c:idx val="3"/>
            <c:spPr>
              <a:solidFill>
                <a:srgbClr val="339933"/>
              </a:solidFill>
              <a:ln w="3175">
                <a:solidFill/>
              </a:ln>
            </c:spPr>
          </c:dPt>
          <c:dPt>
            <c:idx val="4"/>
            <c:spPr>
              <a:solidFill>
                <a:srgbClr val="FFFF00"/>
              </a:solidFill>
              <a:ln w="3175">
                <a:solidFill/>
              </a:ln>
            </c:spPr>
          </c:dPt>
          <c:dPt>
            <c:idx val="5"/>
            <c:spPr>
              <a:solidFill>
                <a:srgbClr val="FF3232"/>
              </a:solidFill>
              <a:ln w="3175">
                <a:solidFill/>
              </a:ln>
            </c:spPr>
          </c:dPt>
          <c:dLbls>
            <c:numFmt formatCode="General" sourceLinked="1"/>
            <c:showLegendKey val="0"/>
            <c:showVal val="0"/>
            <c:showBubbleSize val="0"/>
            <c:showCatName val="0"/>
            <c:showSerName val="0"/>
            <c:showLeaderLines val="1"/>
            <c:showPercent val="0"/>
          </c:dLbls>
          <c:cat>
            <c:strRef>
              <c:f>Grafikzahlen!$A$6:$A$11</c:f>
              <c:strCache>
                <c:ptCount val="6"/>
                <c:pt idx="0">
                  <c:v>Weizen</c:v>
                </c:pt>
                <c:pt idx="1">
                  <c:v>Roggen</c:v>
                </c:pt>
                <c:pt idx="2">
                  <c:v>Gerste</c:v>
                </c:pt>
                <c:pt idx="3">
                  <c:v>Hafer</c:v>
                </c:pt>
                <c:pt idx="4">
                  <c:v>Triticale</c:v>
                </c:pt>
                <c:pt idx="5">
                  <c:v>alle anderen Getreidearten</c:v>
                </c:pt>
              </c:strCache>
            </c:strRef>
          </c:cat>
          <c:val>
            <c:numRef>
              <c:f>Grafikzahlen!$F$6:$F$11</c:f>
              <c:numCache>
                <c:ptCount val="6"/>
                <c:pt idx="0">
                  <c:v>0.6271920100828052</c:v>
                </c:pt>
                <c:pt idx="1">
                  <c:v>0.032628129736124174</c:v>
                </c:pt>
                <c:pt idx="2">
                  <c:v>0.2654919624498298</c:v>
                </c:pt>
                <c:pt idx="3">
                  <c:v>0.014132883273928696</c:v>
                </c:pt>
                <c:pt idx="4">
                  <c:v>0.042441727566927656</c:v>
                </c:pt>
                <c:pt idx="5">
                  <c:v>0.018113286890384477</c:v>
                </c:pt>
              </c:numCache>
            </c:numRef>
          </c:val>
        </c:ser>
      </c:pieChart>
      <c:spPr>
        <a:noFill/>
        <a:ln>
          <a:noFill/>
        </a:ln>
      </c:spPr>
    </c:plotArea>
    <c:plotVisOnly val="0"/>
    <c:dispBlanksAs val="gap"/>
    <c:showDLblsOverMax val="0"/>
  </c:chart>
  <c:spPr>
    <a:ln w="3175">
      <a:noFill/>
    </a:ln>
  </c:spPr>
  <c:txPr>
    <a:bodyPr vert="horz" rot="0"/>
    <a:lstStyle/>
    <a:p>
      <a:pPr>
        <a:defRPr lang="en-US" cap="none" sz="87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525"/>
          <c:y val="0.05725"/>
          <c:w val="0.548"/>
          <c:h val="0.8955"/>
        </c:manualLayout>
      </c:layout>
      <c:pieChart>
        <c:varyColors val="1"/>
        <c:ser>
          <c:idx val="0"/>
          <c:order val="0"/>
          <c:spPr>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a:ln w="3175">
                <a:solidFill/>
              </a:ln>
            </c:spPr>
          </c:dPt>
          <c:dPt>
            <c:idx val="1"/>
            <c:spPr>
              <a:solidFill>
                <a:srgbClr val="FF6464"/>
              </a:solidFill>
              <a:ln w="3175">
                <a:solidFill/>
              </a:ln>
            </c:spPr>
          </c:dPt>
          <c:dPt>
            <c:idx val="2"/>
            <c:spPr>
              <a:solidFill>
                <a:srgbClr val="CCFFCC"/>
              </a:solidFill>
              <a:ln w="3175">
                <a:solidFill/>
              </a:ln>
            </c:spPr>
          </c:dPt>
          <c:dLbls>
            <c:numFmt formatCode="General" sourceLinked="1"/>
            <c:showLegendKey val="0"/>
            <c:showVal val="0"/>
            <c:showBubbleSize val="0"/>
            <c:showCatName val="0"/>
            <c:showSerName val="0"/>
            <c:showLeaderLines val="1"/>
            <c:showPercent val="0"/>
          </c:dLbls>
          <c:cat>
            <c:strRef>
              <c:f>Grafikzahlen!$A$14:$A$17</c:f>
              <c:strCache>
                <c:ptCount val="4"/>
                <c:pt idx="0">
                  <c:v>Kartoffeln</c:v>
                </c:pt>
                <c:pt idx="1">
                  <c:v>Zuckerrüben</c:v>
                </c:pt>
                <c:pt idx="2">
                  <c:v>Runkelrüben</c:v>
                </c:pt>
                <c:pt idx="3">
                  <c:v>alle anderen Hackfrüchte</c:v>
                </c:pt>
              </c:strCache>
            </c:strRef>
          </c:cat>
          <c:val>
            <c:numRef>
              <c:f>Grafikzahlen!$F$14:$F$17</c:f>
              <c:numCache>
                <c:ptCount val="4"/>
                <c:pt idx="0">
                  <c:v>0.15381363379562157</c:v>
                </c:pt>
                <c:pt idx="1">
                  <c:v>0.8011288721805454</c:v>
                </c:pt>
                <c:pt idx="2">
                  <c:v>0.044571060895533796</c:v>
                </c:pt>
                <c:pt idx="3">
                  <c:v>0.00048643312829911</c:v>
                </c:pt>
              </c:numCache>
            </c:numRef>
          </c:val>
        </c:ser>
      </c:pieChart>
      <c:spPr>
        <a:noFill/>
        <a:ln>
          <a:noFill/>
        </a:ln>
      </c:spPr>
    </c:plotArea>
    <c:plotVisOnly val="1"/>
    <c:dispBlanksAs val="gap"/>
    <c:showDLblsOverMax val="0"/>
  </c:chart>
  <c:spPr>
    <a:ln w="3175">
      <a:noFill/>
    </a:ln>
  </c:spPr>
  <c:txPr>
    <a:bodyPr vert="horz" rot="0"/>
    <a:lstStyle/>
    <a:p>
      <a:pPr>
        <a:defRPr lang="en-US" cap="none" sz="87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775"/>
          <c:y val="0.06975"/>
          <c:w val="0.538"/>
          <c:h val="0.88025"/>
        </c:manualLayout>
      </c:layout>
      <c:pieChart>
        <c:varyColors val="1"/>
        <c:ser>
          <c:idx val="0"/>
          <c:order val="0"/>
          <c:spPr>
            <a:solidFill>
              <a:srgbClr val="FFFF99"/>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3175">
                <a:solidFill/>
              </a:ln>
            </c:spPr>
          </c:dPt>
          <c:dPt>
            <c:idx val="1"/>
            <c:spPr>
              <a:solidFill>
                <a:srgbClr val="FF6464"/>
              </a:solidFill>
              <a:ln w="3175">
                <a:solidFill/>
              </a:ln>
            </c:spPr>
          </c:dPt>
          <c:dPt>
            <c:idx val="2"/>
            <c:spPr>
              <a:solidFill>
                <a:srgbClr val="CCFFCC"/>
              </a:solidFill>
              <a:ln w="3175">
                <a:solidFill/>
              </a:ln>
            </c:spPr>
          </c:dPt>
          <c:dPt>
            <c:idx val="3"/>
            <c:spPr>
              <a:solidFill>
                <a:srgbClr val="339933"/>
              </a:solidFill>
              <a:ln w="3175">
                <a:solidFill/>
              </a:ln>
            </c:spPr>
          </c:dPt>
          <c:cat>
            <c:strRef>
              <c:f>Grafikzahlen!$A$20:$A$24</c:f>
              <c:strCache>
                <c:ptCount val="5"/>
                <c:pt idx="0">
                  <c:v>Winterraps</c:v>
                </c:pt>
                <c:pt idx="1">
                  <c:v>Flachs</c:v>
                </c:pt>
                <c:pt idx="2">
                  <c:v>Körnersonneblumen</c:v>
                </c:pt>
                <c:pt idx="3">
                  <c:v>Sommerraps</c:v>
                </c:pt>
                <c:pt idx="4">
                  <c:v>alle and. Ölfr.</c:v>
                </c:pt>
              </c:strCache>
            </c:strRef>
          </c:cat>
          <c:val>
            <c:numRef>
              <c:f>Grafikzahlen!$F$20:$F$24</c:f>
              <c:numCache>
                <c:ptCount val="5"/>
                <c:pt idx="0">
                  <c:v>0.9790678355342521</c:v>
                </c:pt>
                <c:pt idx="1">
                  <c:v>0.004284567231578765</c:v>
                </c:pt>
                <c:pt idx="2">
                  <c:v>0.011321312695812933</c:v>
                </c:pt>
                <c:pt idx="3">
                  <c:v>0.0048160401783404055</c:v>
                </c:pt>
                <c:pt idx="4">
                  <c:v>0.0005102443600155939</c:v>
                </c:pt>
              </c:numCache>
            </c:numRef>
          </c:val>
        </c:ser>
      </c:pieChart>
      <c:spPr>
        <a:noFill/>
        <a:ln>
          <a:noFill/>
        </a:ln>
      </c:spPr>
    </c:plotArea>
    <c:plotVisOnly val="1"/>
    <c:dispBlanksAs val="gap"/>
    <c:showDLblsOverMax val="0"/>
  </c:chart>
  <c:spPr>
    <a:ln w="3175">
      <a:noFill/>
    </a:ln>
  </c:spPr>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0"/>
          <c:order val="0"/>
          <c:tx>
            <c:strRef>
              <c:f>Grafikzahlen!$A$27</c:f>
              <c:strCache>
                <c:ptCount val="1"/>
                <c:pt idx="0">
                  <c:v>alle anderen Getreidearten</c:v>
                </c:pt>
              </c:strCache>
            </c:strRef>
          </c:tx>
          <c:spPr>
            <a:solidFill>
              <a:srgbClr val="FF3232"/>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3232"/>
              </a:solidFill>
              <a:ln w="3175">
                <a:solidFill/>
              </a:ln>
            </c:spPr>
          </c:dPt>
          <c:val>
            <c:numRef>
              <c:f>Grafikzahlen!$D$27</c:f>
              <c:numCache>
                <c:ptCount val="1"/>
                <c:pt idx="0">
                  <c:v>79.94187527129336</c:v>
                </c:pt>
              </c:numCache>
            </c:numRef>
          </c:val>
        </c:ser>
        <c:ser>
          <c:idx val="1"/>
          <c:order val="1"/>
          <c:tx>
            <c:strRef>
              <c:f>Grafikzahlen!$A$28</c:f>
              <c:strCache>
                <c:ptCount val="1"/>
                <c:pt idx="0">
                  <c:v>Triticale</c:v>
                </c:pt>
              </c:strCache>
            </c:strRef>
          </c:tx>
          <c:spPr>
            <a:solidFill>
              <a:srgbClr val="339933"/>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00"/>
              </a:solidFill>
              <a:ln w="3175">
                <a:solidFill/>
              </a:ln>
            </c:spPr>
          </c:dPt>
          <c:val>
            <c:numRef>
              <c:f>Grafikzahlen!$D$28</c:f>
              <c:numCache>
                <c:ptCount val="1"/>
                <c:pt idx="0">
                  <c:v>70.8</c:v>
                </c:pt>
              </c:numCache>
            </c:numRef>
          </c:val>
        </c:ser>
        <c:ser>
          <c:idx val="2"/>
          <c:order val="2"/>
          <c:tx>
            <c:strRef>
              <c:f>Grafikzahlen!$A$29</c:f>
              <c:strCache>
                <c:ptCount val="1"/>
                <c:pt idx="0">
                  <c:v>Hafer</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339933"/>
              </a:solidFill>
              <a:ln w="3175">
                <a:solidFill/>
              </a:ln>
            </c:spPr>
          </c:dPt>
          <c:val>
            <c:numRef>
              <c:f>Grafikzahlen!$D$29</c:f>
              <c:numCache>
                <c:ptCount val="1"/>
                <c:pt idx="0">
                  <c:v>58.7</c:v>
                </c:pt>
              </c:numCache>
            </c:numRef>
          </c:val>
        </c:ser>
        <c:ser>
          <c:idx val="3"/>
          <c:order val="3"/>
          <c:tx>
            <c:strRef>
              <c:f>Grafikzahlen!$A$30</c:f>
              <c:strCache>
                <c:ptCount val="1"/>
                <c:pt idx="0">
                  <c:v>Gerste</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CC"/>
              </a:solidFill>
              <a:ln w="3175">
                <a:solidFill/>
              </a:ln>
            </c:spPr>
          </c:dPt>
          <c:val>
            <c:numRef>
              <c:f>Grafikzahlen!$D$30</c:f>
              <c:numCache>
                <c:ptCount val="1"/>
                <c:pt idx="0">
                  <c:v>65</c:v>
                </c:pt>
              </c:numCache>
            </c:numRef>
          </c:val>
        </c:ser>
        <c:ser>
          <c:idx val="4"/>
          <c:order val="4"/>
          <c:tx>
            <c:strRef>
              <c:f>Grafikzahlen!$A$31</c:f>
              <c:strCache>
                <c:ptCount val="1"/>
                <c:pt idx="0">
                  <c:v>Roggen</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6464"/>
              </a:solidFill>
              <a:ln w="3175">
                <a:solidFill/>
              </a:ln>
            </c:spPr>
          </c:dPt>
          <c:val>
            <c:numRef>
              <c:f>Grafikzahlen!$D$31</c:f>
              <c:numCache>
                <c:ptCount val="1"/>
                <c:pt idx="0">
                  <c:v>75.8</c:v>
                </c:pt>
              </c:numCache>
            </c:numRef>
          </c:val>
        </c:ser>
        <c:ser>
          <c:idx val="5"/>
          <c:order val="5"/>
          <c:tx>
            <c:strRef>
              <c:f>Grafikzahlen!$A$32</c:f>
              <c:strCache>
                <c:ptCount val="1"/>
                <c:pt idx="0">
                  <c:v>Weizen</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FF99"/>
              </a:solidFill>
              <a:ln w="3175">
                <a:solidFill/>
              </a:ln>
            </c:spPr>
          </c:dPt>
          <c:val>
            <c:numRef>
              <c:f>Grafikzahlen!$D$32</c:f>
              <c:numCache>
                <c:ptCount val="1"/>
                <c:pt idx="0">
                  <c:v>78.7</c:v>
                </c:pt>
              </c:numCache>
            </c:numRef>
          </c:val>
        </c:ser>
        <c:axId val="9235309"/>
        <c:axId val="16008918"/>
      </c:barChart>
      <c:catAx>
        <c:axId val="9235309"/>
        <c:scaling>
          <c:orientation val="minMax"/>
        </c:scaling>
        <c:axPos val="l"/>
        <c:delete val="1"/>
        <c:majorTickMark val="out"/>
        <c:minorTickMark val="none"/>
        <c:tickLblPos val="nextTo"/>
        <c:crossAx val="16008918"/>
        <c:crossesAt val="0"/>
        <c:auto val="1"/>
        <c:lblOffset val="100"/>
        <c:noMultiLvlLbl val="0"/>
      </c:catAx>
      <c:valAx>
        <c:axId val="16008918"/>
        <c:scaling>
          <c:orientation val="minMax"/>
        </c:scaling>
        <c:axPos val="b"/>
        <c:minorGridlines>
          <c:spPr>
            <a:ln w="3175">
              <a:solidFill/>
              <a:prstDash val="sysDot"/>
            </a:ln>
          </c:spPr>
        </c:minorGridlines>
        <c:delete val="0"/>
        <c:numFmt formatCode="0" sourceLinked="0"/>
        <c:majorTickMark val="out"/>
        <c:minorTickMark val="none"/>
        <c:tickLblPos val="nextTo"/>
        <c:txPr>
          <a:bodyPr/>
          <a:lstStyle/>
          <a:p>
            <a:pPr>
              <a:defRPr lang="en-US" cap="none" sz="650" b="0" i="0" u="none" baseline="0"/>
            </a:pPr>
          </a:p>
        </c:txPr>
        <c:crossAx val="9235309"/>
        <c:crossesAt val="1"/>
        <c:crossBetween val="between"/>
        <c:dispUnits/>
        <c:majorUnit val="10"/>
        <c:minorUnit val="10"/>
      </c:valAx>
      <c:spPr>
        <a:solidFill>
          <a:srgbClr val="FFFFFF"/>
        </a:solidFill>
      </c:spPr>
    </c:plotArea>
    <c:plotVisOnly val="1"/>
    <c:dispBlanksAs val="gap"/>
    <c:showDLblsOverMax val="0"/>
  </c:chart>
  <c:spPr>
    <a:ln w="3175">
      <a:noFill/>
    </a:ln>
  </c:spPr>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
          <c:w val="1"/>
          <c:h val="0.91075"/>
        </c:manualLayout>
      </c:layout>
      <c:barChart>
        <c:barDir val="bar"/>
        <c:grouping val="clustered"/>
        <c:varyColors val="0"/>
        <c:ser>
          <c:idx val="0"/>
          <c:order val="0"/>
          <c:tx>
            <c:strRef>
              <c:f>Grafikzahlen!$A$37</c:f>
              <c:strCache>
                <c:ptCount val="1"/>
                <c:pt idx="0">
                  <c:v>alle anderen Hackfrüchte</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339933"/>
              </a:solidFill>
              <a:ln w="3175">
                <a:solidFill/>
              </a:ln>
            </c:spPr>
          </c:dPt>
          <c:val>
            <c:numRef>
              <c:f>Grafikzahlen!$D$37</c:f>
              <c:numCache>
                <c:ptCount val="1"/>
                <c:pt idx="0">
                  <c:v>597.7</c:v>
                </c:pt>
              </c:numCache>
            </c:numRef>
          </c:val>
        </c:ser>
        <c:ser>
          <c:idx val="1"/>
          <c:order val="1"/>
          <c:tx>
            <c:strRef>
              <c:f>Grafikzahlen!$A$38</c:f>
              <c:strCache>
                <c:ptCount val="1"/>
                <c:pt idx="0">
                  <c:v>Runkelrüben</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FFCC"/>
              </a:solidFill>
              <a:ln w="3175">
                <a:solidFill/>
              </a:ln>
            </c:spPr>
          </c:dPt>
          <c:val>
            <c:numRef>
              <c:f>Grafikzahlen!$D$38</c:f>
              <c:numCache>
                <c:ptCount val="1"/>
                <c:pt idx="0">
                  <c:v>691.5</c:v>
                </c:pt>
              </c:numCache>
            </c:numRef>
          </c:val>
        </c:ser>
        <c:ser>
          <c:idx val="2"/>
          <c:order val="2"/>
          <c:tx>
            <c:strRef>
              <c:f>Grafikzahlen!$A$39</c:f>
              <c:strCache>
                <c:ptCount val="1"/>
                <c:pt idx="0">
                  <c:v>Zuckerrüben</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6464"/>
              </a:solidFill>
              <a:ln w="3175">
                <a:solidFill/>
              </a:ln>
            </c:spPr>
          </c:dPt>
          <c:val>
            <c:numRef>
              <c:f>Grafikzahlen!$D$39</c:f>
              <c:numCache>
                <c:ptCount val="1"/>
                <c:pt idx="0">
                  <c:v>544.3</c:v>
                </c:pt>
              </c:numCache>
            </c:numRef>
          </c:val>
        </c:ser>
        <c:ser>
          <c:idx val="3"/>
          <c:order val="3"/>
          <c:tx>
            <c:strRef>
              <c:f>Grafikzahlen!$A$40</c:f>
              <c:strCache>
                <c:ptCount val="1"/>
                <c:pt idx="0">
                  <c:v>Kartoffeln</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99"/>
              </a:solidFill>
              <a:ln w="3175">
                <a:solidFill/>
              </a:ln>
            </c:spPr>
          </c:dPt>
          <c:val>
            <c:numRef>
              <c:f>Grafikzahlen!$D$40</c:f>
              <c:numCache>
                <c:ptCount val="1"/>
                <c:pt idx="0">
                  <c:v>399.1</c:v>
                </c:pt>
              </c:numCache>
            </c:numRef>
          </c:val>
        </c:ser>
        <c:axId val="9862535"/>
        <c:axId val="21653952"/>
      </c:barChart>
      <c:catAx>
        <c:axId val="9862535"/>
        <c:scaling>
          <c:orientation val="minMax"/>
        </c:scaling>
        <c:axPos val="l"/>
        <c:delete val="1"/>
        <c:majorTickMark val="out"/>
        <c:minorTickMark val="none"/>
        <c:tickLblPos val="nextTo"/>
        <c:crossAx val="21653952"/>
        <c:crossesAt val="0"/>
        <c:auto val="1"/>
        <c:lblOffset val="100"/>
        <c:noMultiLvlLbl val="0"/>
      </c:catAx>
      <c:valAx>
        <c:axId val="21653952"/>
        <c:scaling>
          <c:orientation val="minMax"/>
        </c:scaling>
        <c:axPos val="b"/>
        <c:minorGridlines>
          <c:spPr>
            <a:ln w="3175">
              <a:solidFill/>
              <a:prstDash val="sysDot"/>
            </a:ln>
          </c:spPr>
        </c:minorGridlines>
        <c:delete val="0"/>
        <c:numFmt formatCode="0" sourceLinked="0"/>
        <c:majorTickMark val="out"/>
        <c:minorTickMark val="none"/>
        <c:tickLblPos val="nextTo"/>
        <c:txPr>
          <a:bodyPr/>
          <a:lstStyle/>
          <a:p>
            <a:pPr>
              <a:defRPr lang="en-US" cap="none" sz="625" b="0" i="0" u="none" baseline="0"/>
            </a:pPr>
          </a:p>
        </c:txPr>
        <c:crossAx val="9862535"/>
        <c:crossesAt val="1"/>
        <c:crossBetween val="between"/>
        <c:dispUnits/>
        <c:majorUnit val="100"/>
        <c:minorUnit val="100"/>
      </c:valAx>
      <c:spPr>
        <a:solidFill>
          <a:srgbClr val="FFFFFF"/>
        </a:solidFill>
      </c:spPr>
    </c:plotArea>
    <c:plotVisOnly val="1"/>
    <c:dispBlanksAs val="gap"/>
    <c:showDLblsOverMax val="0"/>
  </c:chart>
  <c:spPr>
    <a:ln w="3175">
      <a:noFill/>
    </a:ln>
  </c:spPr>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225"/>
          <c:w val="1"/>
          <c:h val="0.96775"/>
        </c:manualLayout>
      </c:layout>
      <c:barChart>
        <c:barDir val="bar"/>
        <c:grouping val="clustered"/>
        <c:varyColors val="0"/>
        <c:ser>
          <c:idx val="4"/>
          <c:order val="0"/>
          <c:tx>
            <c:strRef>
              <c:f>Grafikzahlen!$A$43</c:f>
              <c:strCache>
                <c:ptCount val="1"/>
                <c:pt idx="0">
                  <c:v>alle and. Ölfr.</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FF00"/>
              </a:solidFill>
              <a:ln w="3175">
                <a:solidFill/>
              </a:ln>
            </c:spPr>
          </c:dPt>
          <c:val>
            <c:numRef>
              <c:f>Grafikzahlen!$D$43</c:f>
              <c:numCache>
                <c:ptCount val="1"/>
                <c:pt idx="0">
                  <c:v>18</c:v>
                </c:pt>
              </c:numCache>
            </c:numRef>
          </c:val>
        </c:ser>
        <c:ser>
          <c:idx val="3"/>
          <c:order val="1"/>
          <c:tx>
            <c:strRef>
              <c:f>Grafikzahlen!$A$44</c:f>
              <c:strCache>
                <c:ptCount val="1"/>
                <c:pt idx="0">
                  <c:v>Sommerraps</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339933"/>
              </a:solidFill>
              <a:ln w="3175">
                <a:solidFill/>
              </a:ln>
            </c:spPr>
          </c:dPt>
          <c:val>
            <c:numRef>
              <c:f>Grafikzahlen!$D$44</c:f>
              <c:numCache>
                <c:ptCount val="1"/>
                <c:pt idx="0">
                  <c:v>20.3</c:v>
                </c:pt>
              </c:numCache>
            </c:numRef>
          </c:val>
        </c:ser>
        <c:ser>
          <c:idx val="2"/>
          <c:order val="2"/>
          <c:tx>
            <c:strRef>
              <c:f>Grafikzahlen!$A$45</c:f>
              <c:strCache>
                <c:ptCount val="1"/>
                <c:pt idx="0">
                  <c:v>Körnersonneblumen</c:v>
                </c:pt>
              </c:strCache>
            </c:strRef>
          </c:tx>
          <c:spPr>
            <a:ln w="3175">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FFCC"/>
              </a:solidFill>
              <a:ln w="3175">
                <a:solidFill/>
              </a:ln>
            </c:spPr>
          </c:dPt>
          <c:val>
            <c:numRef>
              <c:f>Grafikzahlen!$D$45</c:f>
              <c:numCache>
                <c:ptCount val="1"/>
                <c:pt idx="0">
                  <c:v>25.8</c:v>
                </c:pt>
              </c:numCache>
            </c:numRef>
          </c:val>
        </c:ser>
        <c:ser>
          <c:idx val="1"/>
          <c:order val="3"/>
          <c:tx>
            <c:strRef>
              <c:f>Grafikzahlen!$A$46</c:f>
              <c:strCache>
                <c:ptCount val="1"/>
                <c:pt idx="0">
                  <c:v>Flachs</c:v>
                </c:pt>
              </c:strCache>
            </c:strRef>
          </c:tx>
          <c:spPr>
            <a:solidFill>
              <a:srgbClr val="FF6464"/>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6464"/>
              </a:solidFill>
              <a:ln w="3175">
                <a:solidFill/>
              </a:ln>
            </c:spPr>
          </c:dPt>
          <c:val>
            <c:numRef>
              <c:f>Grafikzahlen!$D$46</c:f>
              <c:numCache>
                <c:ptCount val="1"/>
                <c:pt idx="0">
                  <c:v>21.1</c:v>
                </c:pt>
              </c:numCache>
            </c:numRef>
          </c:val>
        </c:ser>
        <c:ser>
          <c:idx val="0"/>
          <c:order val="4"/>
          <c:tx>
            <c:strRef>
              <c:f>Grafikzahlen!$A$47</c:f>
              <c:strCache>
                <c:ptCount val="1"/>
                <c:pt idx="0">
                  <c:v>Winterraps</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FF99"/>
              </a:solidFill>
              <a:ln w="3175">
                <a:solidFill/>
              </a:ln>
            </c:spPr>
          </c:dPt>
          <c:val>
            <c:numRef>
              <c:f>Grafikzahlen!$D$47</c:f>
              <c:numCache>
                <c:ptCount val="1"/>
                <c:pt idx="0">
                  <c:v>39.6</c:v>
                </c:pt>
              </c:numCache>
            </c:numRef>
          </c:val>
        </c:ser>
        <c:axId val="60667841"/>
        <c:axId val="9139658"/>
      </c:barChart>
      <c:catAx>
        <c:axId val="60667841"/>
        <c:scaling>
          <c:orientation val="minMax"/>
        </c:scaling>
        <c:axPos val="l"/>
        <c:delete val="1"/>
        <c:majorTickMark val="out"/>
        <c:minorTickMark val="none"/>
        <c:tickLblPos val="nextTo"/>
        <c:crossAx val="9139658"/>
        <c:crossesAt val="0"/>
        <c:auto val="1"/>
        <c:lblOffset val="100"/>
        <c:noMultiLvlLbl val="0"/>
      </c:catAx>
      <c:valAx>
        <c:axId val="9139658"/>
        <c:scaling>
          <c:orientation val="minMax"/>
        </c:scaling>
        <c:axPos val="b"/>
        <c:minorGridlines>
          <c:spPr>
            <a:ln w="3175">
              <a:solidFill/>
              <a:prstDash val="sysDot"/>
            </a:ln>
          </c:spPr>
        </c:minorGridlines>
        <c:delete val="0"/>
        <c:numFmt formatCode="0" sourceLinked="0"/>
        <c:majorTickMark val="out"/>
        <c:minorTickMark val="none"/>
        <c:tickLblPos val="nextTo"/>
        <c:txPr>
          <a:bodyPr/>
          <a:lstStyle/>
          <a:p>
            <a:pPr>
              <a:defRPr lang="en-US" cap="none" sz="650" b="0" i="0" u="none" baseline="0"/>
            </a:pPr>
          </a:p>
        </c:txPr>
        <c:crossAx val="60667841"/>
        <c:crossesAt val="1"/>
        <c:crossBetween val="between"/>
        <c:dispUnits/>
        <c:majorUnit val="5"/>
        <c:minorUnit val="5"/>
      </c:valAx>
      <c:spPr>
        <a:solidFill>
          <a:srgbClr val="FFFFFF"/>
        </a:solidFill>
      </c:spPr>
    </c:plotArea>
    <c:plotVisOnly val="1"/>
    <c:dispBlanksAs val="gap"/>
    <c:showDLblsOverMax val="0"/>
  </c:chart>
  <c:spPr>
    <a:ln w="3175">
      <a:noFill/>
    </a:ln>
  </c:spPr>
  <c:txPr>
    <a:bodyPr vert="horz" rot="0"/>
    <a:lstStyle/>
    <a:p>
      <a:pPr>
        <a:defRPr lang="en-US" cap="none" sz="1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9</xdr:row>
      <xdr:rowOff>47625</xdr:rowOff>
    </xdr:from>
    <xdr:to>
      <xdr:col>16</xdr:col>
      <xdr:colOff>142875</xdr:colOff>
      <xdr:row>25</xdr:row>
      <xdr:rowOff>57150</xdr:rowOff>
    </xdr:to>
    <xdr:graphicFrame>
      <xdr:nvGraphicFramePr>
        <xdr:cNvPr id="1" name="Chart 75"/>
        <xdr:cNvGraphicFramePr/>
      </xdr:nvGraphicFramePr>
      <xdr:xfrm>
        <a:off x="457200" y="1381125"/>
        <a:ext cx="3190875" cy="2143125"/>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29</xdr:row>
      <xdr:rowOff>66675</xdr:rowOff>
    </xdr:from>
    <xdr:to>
      <xdr:col>16</xdr:col>
      <xdr:colOff>123825</xdr:colOff>
      <xdr:row>44</xdr:row>
      <xdr:rowOff>19050</xdr:rowOff>
    </xdr:to>
    <xdr:graphicFrame>
      <xdr:nvGraphicFramePr>
        <xdr:cNvPr id="2" name="Chart 76"/>
        <xdr:cNvGraphicFramePr/>
      </xdr:nvGraphicFramePr>
      <xdr:xfrm>
        <a:off x="447675" y="4086225"/>
        <a:ext cx="3181350" cy="1952625"/>
      </xdr:xfrm>
      <a:graphic>
        <a:graphicData uri="http://schemas.openxmlformats.org/drawingml/2006/chart">
          <c:chart xmlns:c="http://schemas.openxmlformats.org/drawingml/2006/chart" r:id="rId2"/>
        </a:graphicData>
      </a:graphic>
    </xdr:graphicFrame>
    <xdr:clientData/>
  </xdr:twoCellAnchor>
  <xdr:twoCellAnchor>
    <xdr:from>
      <xdr:col>1</xdr:col>
      <xdr:colOff>180975</xdr:colOff>
      <xdr:row>48</xdr:row>
      <xdr:rowOff>66675</xdr:rowOff>
    </xdr:from>
    <xdr:to>
      <xdr:col>16</xdr:col>
      <xdr:colOff>114300</xdr:colOff>
      <xdr:row>63</xdr:row>
      <xdr:rowOff>47625</xdr:rowOff>
    </xdr:to>
    <xdr:graphicFrame>
      <xdr:nvGraphicFramePr>
        <xdr:cNvPr id="3" name="Chart 77"/>
        <xdr:cNvGraphicFramePr/>
      </xdr:nvGraphicFramePr>
      <xdr:xfrm>
        <a:off x="400050" y="6638925"/>
        <a:ext cx="3219450" cy="1981200"/>
      </xdr:xfrm>
      <a:graphic>
        <a:graphicData uri="http://schemas.openxmlformats.org/drawingml/2006/chart">
          <c:chart xmlns:c="http://schemas.openxmlformats.org/drawingml/2006/chart" r:id="rId3"/>
        </a:graphicData>
      </a:graphic>
    </xdr:graphicFrame>
    <xdr:clientData/>
  </xdr:twoCellAnchor>
  <xdr:twoCellAnchor>
    <xdr:from>
      <xdr:col>18</xdr:col>
      <xdr:colOff>0</xdr:colOff>
      <xdr:row>58</xdr:row>
      <xdr:rowOff>66675</xdr:rowOff>
    </xdr:from>
    <xdr:to>
      <xdr:col>18</xdr:col>
      <xdr:colOff>209550</xdr:colOff>
      <xdr:row>59</xdr:row>
      <xdr:rowOff>66675</xdr:rowOff>
    </xdr:to>
    <xdr:sp>
      <xdr:nvSpPr>
        <xdr:cNvPr id="4" name="Rectangle 78"/>
        <xdr:cNvSpPr>
          <a:spLocks/>
        </xdr:cNvSpPr>
      </xdr:nvSpPr>
      <xdr:spPr>
        <a:xfrm>
          <a:off x="3943350" y="7972425"/>
          <a:ext cx="209550" cy="133350"/>
        </a:xfrm>
        <a:prstGeom prst="rect">
          <a:avLst/>
        </a:prstGeom>
        <a:solidFill>
          <a:srgbClr val="339933"/>
        </a:solidFill>
        <a:ln w="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0</xdr:colOff>
      <xdr:row>56</xdr:row>
      <xdr:rowOff>57150</xdr:rowOff>
    </xdr:from>
    <xdr:to>
      <xdr:col>18</xdr:col>
      <xdr:colOff>209550</xdr:colOff>
      <xdr:row>57</xdr:row>
      <xdr:rowOff>57150</xdr:rowOff>
    </xdr:to>
    <xdr:sp>
      <xdr:nvSpPr>
        <xdr:cNvPr id="5" name="Rectangle 79"/>
        <xdr:cNvSpPr>
          <a:spLocks/>
        </xdr:cNvSpPr>
      </xdr:nvSpPr>
      <xdr:spPr>
        <a:xfrm>
          <a:off x="3943350" y="7696200"/>
          <a:ext cx="209550" cy="133350"/>
        </a:xfrm>
        <a:prstGeom prst="rect">
          <a:avLst/>
        </a:prstGeom>
        <a:solidFill>
          <a:srgbClr val="CCFFCC"/>
        </a:solidFill>
        <a:ln w="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0</xdr:colOff>
      <xdr:row>54</xdr:row>
      <xdr:rowOff>47625</xdr:rowOff>
    </xdr:from>
    <xdr:to>
      <xdr:col>18</xdr:col>
      <xdr:colOff>209550</xdr:colOff>
      <xdr:row>55</xdr:row>
      <xdr:rowOff>47625</xdr:rowOff>
    </xdr:to>
    <xdr:sp>
      <xdr:nvSpPr>
        <xdr:cNvPr id="6" name="Rectangle 80"/>
        <xdr:cNvSpPr>
          <a:spLocks/>
        </xdr:cNvSpPr>
      </xdr:nvSpPr>
      <xdr:spPr>
        <a:xfrm>
          <a:off x="3943350" y="7419975"/>
          <a:ext cx="209550" cy="133350"/>
        </a:xfrm>
        <a:prstGeom prst="rect">
          <a:avLst/>
        </a:prstGeom>
        <a:solidFill>
          <a:srgbClr val="FF6464"/>
        </a:solidFill>
        <a:ln w="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0</xdr:colOff>
      <xdr:row>52</xdr:row>
      <xdr:rowOff>47625</xdr:rowOff>
    </xdr:from>
    <xdr:to>
      <xdr:col>18</xdr:col>
      <xdr:colOff>209550</xdr:colOff>
      <xdr:row>53</xdr:row>
      <xdr:rowOff>47625</xdr:rowOff>
    </xdr:to>
    <xdr:sp>
      <xdr:nvSpPr>
        <xdr:cNvPr id="7" name="Rectangle 81"/>
        <xdr:cNvSpPr>
          <a:spLocks/>
        </xdr:cNvSpPr>
      </xdr:nvSpPr>
      <xdr:spPr>
        <a:xfrm>
          <a:off x="3943350" y="7153275"/>
          <a:ext cx="209550" cy="133350"/>
        </a:xfrm>
        <a:prstGeom prst="rect">
          <a:avLst/>
        </a:prstGeom>
        <a:solidFill>
          <a:srgbClr val="FFFF99"/>
        </a:solidFill>
        <a:ln w="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0</xdr:colOff>
      <xdr:row>60</xdr:row>
      <xdr:rowOff>66675</xdr:rowOff>
    </xdr:from>
    <xdr:to>
      <xdr:col>18</xdr:col>
      <xdr:colOff>209550</xdr:colOff>
      <xdr:row>61</xdr:row>
      <xdr:rowOff>66675</xdr:rowOff>
    </xdr:to>
    <xdr:sp>
      <xdr:nvSpPr>
        <xdr:cNvPr id="8" name="Rectangle 82"/>
        <xdr:cNvSpPr>
          <a:spLocks/>
        </xdr:cNvSpPr>
      </xdr:nvSpPr>
      <xdr:spPr>
        <a:xfrm>
          <a:off x="3943350" y="8239125"/>
          <a:ext cx="209550" cy="133350"/>
        </a:xfrm>
        <a:prstGeom prst="rect">
          <a:avLst/>
        </a:pr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0</xdr:colOff>
      <xdr:row>32</xdr:row>
      <xdr:rowOff>57150</xdr:rowOff>
    </xdr:from>
    <xdr:to>
      <xdr:col>18</xdr:col>
      <xdr:colOff>209550</xdr:colOff>
      <xdr:row>33</xdr:row>
      <xdr:rowOff>57150</xdr:rowOff>
    </xdr:to>
    <xdr:sp>
      <xdr:nvSpPr>
        <xdr:cNvPr id="9" name="Rectangle 83"/>
        <xdr:cNvSpPr>
          <a:spLocks/>
        </xdr:cNvSpPr>
      </xdr:nvSpPr>
      <xdr:spPr>
        <a:xfrm>
          <a:off x="3943350" y="4476750"/>
          <a:ext cx="209550" cy="133350"/>
        </a:xfrm>
        <a:prstGeom prst="rect">
          <a:avLst/>
        </a:prstGeom>
        <a:solidFill>
          <a:srgbClr val="FFFF99"/>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0</xdr:colOff>
      <xdr:row>34</xdr:row>
      <xdr:rowOff>66675</xdr:rowOff>
    </xdr:from>
    <xdr:to>
      <xdr:col>18</xdr:col>
      <xdr:colOff>209550</xdr:colOff>
      <xdr:row>35</xdr:row>
      <xdr:rowOff>66675</xdr:rowOff>
    </xdr:to>
    <xdr:sp>
      <xdr:nvSpPr>
        <xdr:cNvPr id="10" name="Rectangle 84"/>
        <xdr:cNvSpPr>
          <a:spLocks/>
        </xdr:cNvSpPr>
      </xdr:nvSpPr>
      <xdr:spPr>
        <a:xfrm>
          <a:off x="3943350" y="4752975"/>
          <a:ext cx="209550" cy="133350"/>
        </a:xfrm>
        <a:prstGeom prst="rect">
          <a:avLst/>
        </a:prstGeom>
        <a:solidFill>
          <a:srgbClr val="FF6464"/>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0</xdr:colOff>
      <xdr:row>36</xdr:row>
      <xdr:rowOff>76200</xdr:rowOff>
    </xdr:from>
    <xdr:to>
      <xdr:col>18</xdr:col>
      <xdr:colOff>209550</xdr:colOff>
      <xdr:row>37</xdr:row>
      <xdr:rowOff>76200</xdr:rowOff>
    </xdr:to>
    <xdr:sp>
      <xdr:nvSpPr>
        <xdr:cNvPr id="11" name="Rectangle 85"/>
        <xdr:cNvSpPr>
          <a:spLocks/>
        </xdr:cNvSpPr>
      </xdr:nvSpPr>
      <xdr:spPr>
        <a:xfrm>
          <a:off x="3943350" y="5029200"/>
          <a:ext cx="209550" cy="133350"/>
        </a:xfrm>
        <a:prstGeom prst="rect">
          <a:avLst/>
        </a:prstGeom>
        <a:solidFill>
          <a:srgbClr val="CCFFCC"/>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0</xdr:colOff>
      <xdr:row>38</xdr:row>
      <xdr:rowOff>66675</xdr:rowOff>
    </xdr:from>
    <xdr:to>
      <xdr:col>18</xdr:col>
      <xdr:colOff>209550</xdr:colOff>
      <xdr:row>39</xdr:row>
      <xdr:rowOff>66675</xdr:rowOff>
    </xdr:to>
    <xdr:sp>
      <xdr:nvSpPr>
        <xdr:cNvPr id="12" name="Rectangle 86"/>
        <xdr:cNvSpPr>
          <a:spLocks/>
        </xdr:cNvSpPr>
      </xdr:nvSpPr>
      <xdr:spPr>
        <a:xfrm>
          <a:off x="3943350" y="5286375"/>
          <a:ext cx="209550" cy="133350"/>
        </a:xfrm>
        <a:prstGeom prst="rect">
          <a:avLst/>
        </a:prstGeom>
        <a:solidFill>
          <a:srgbClr val="339933"/>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9525</xdr:colOff>
      <xdr:row>11</xdr:row>
      <xdr:rowOff>57150</xdr:rowOff>
    </xdr:from>
    <xdr:to>
      <xdr:col>19</xdr:col>
      <xdr:colOff>0</xdr:colOff>
      <xdr:row>12</xdr:row>
      <xdr:rowOff>57150</xdr:rowOff>
    </xdr:to>
    <xdr:sp>
      <xdr:nvSpPr>
        <xdr:cNvPr id="13" name="Rectangle 87"/>
        <xdr:cNvSpPr>
          <a:spLocks/>
        </xdr:cNvSpPr>
      </xdr:nvSpPr>
      <xdr:spPr>
        <a:xfrm>
          <a:off x="3952875" y="1657350"/>
          <a:ext cx="209550" cy="133350"/>
        </a:xfrm>
        <a:prstGeom prst="rect">
          <a:avLst/>
        </a:prstGeom>
        <a:solidFill>
          <a:srgbClr val="FFFF99"/>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9525</xdr:colOff>
      <xdr:row>15</xdr:row>
      <xdr:rowOff>66675</xdr:rowOff>
    </xdr:from>
    <xdr:to>
      <xdr:col>19</xdr:col>
      <xdr:colOff>0</xdr:colOff>
      <xdr:row>16</xdr:row>
      <xdr:rowOff>66675</xdr:rowOff>
    </xdr:to>
    <xdr:sp>
      <xdr:nvSpPr>
        <xdr:cNvPr id="14" name="Rectangle 88"/>
        <xdr:cNvSpPr>
          <a:spLocks/>
        </xdr:cNvSpPr>
      </xdr:nvSpPr>
      <xdr:spPr>
        <a:xfrm>
          <a:off x="3952875" y="2200275"/>
          <a:ext cx="209550" cy="133350"/>
        </a:xfrm>
        <a:prstGeom prst="rect">
          <a:avLst/>
        </a:prstGeom>
        <a:solidFill>
          <a:srgbClr val="CCFFCC"/>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9525</xdr:colOff>
      <xdr:row>17</xdr:row>
      <xdr:rowOff>66675</xdr:rowOff>
    </xdr:from>
    <xdr:to>
      <xdr:col>19</xdr:col>
      <xdr:colOff>0</xdr:colOff>
      <xdr:row>18</xdr:row>
      <xdr:rowOff>66675</xdr:rowOff>
    </xdr:to>
    <xdr:sp>
      <xdr:nvSpPr>
        <xdr:cNvPr id="15" name="Rectangle 89"/>
        <xdr:cNvSpPr>
          <a:spLocks/>
        </xdr:cNvSpPr>
      </xdr:nvSpPr>
      <xdr:spPr>
        <a:xfrm>
          <a:off x="3952875" y="2466975"/>
          <a:ext cx="209550" cy="133350"/>
        </a:xfrm>
        <a:prstGeom prst="rect">
          <a:avLst/>
        </a:prstGeom>
        <a:solidFill>
          <a:srgbClr val="339933"/>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9525</xdr:colOff>
      <xdr:row>19</xdr:row>
      <xdr:rowOff>66675</xdr:rowOff>
    </xdr:from>
    <xdr:to>
      <xdr:col>19</xdr:col>
      <xdr:colOff>0</xdr:colOff>
      <xdr:row>20</xdr:row>
      <xdr:rowOff>66675</xdr:rowOff>
    </xdr:to>
    <xdr:sp>
      <xdr:nvSpPr>
        <xdr:cNvPr id="16" name="Rectangle 90"/>
        <xdr:cNvSpPr>
          <a:spLocks/>
        </xdr:cNvSpPr>
      </xdr:nvSpPr>
      <xdr:spPr>
        <a:xfrm>
          <a:off x="3952875" y="2733675"/>
          <a:ext cx="209550" cy="133350"/>
        </a:xfrm>
        <a:prstGeom prst="rect">
          <a:avLst/>
        </a:prstGeom>
        <a:solidFill>
          <a:srgbClr val="FFFF00"/>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9525</xdr:colOff>
      <xdr:row>21</xdr:row>
      <xdr:rowOff>66675</xdr:rowOff>
    </xdr:from>
    <xdr:to>
      <xdr:col>19</xdr:col>
      <xdr:colOff>0</xdr:colOff>
      <xdr:row>22</xdr:row>
      <xdr:rowOff>66675</xdr:rowOff>
    </xdr:to>
    <xdr:sp>
      <xdr:nvSpPr>
        <xdr:cNvPr id="17" name="Rectangle 91"/>
        <xdr:cNvSpPr>
          <a:spLocks/>
        </xdr:cNvSpPr>
      </xdr:nvSpPr>
      <xdr:spPr>
        <a:xfrm>
          <a:off x="3952875" y="3000375"/>
          <a:ext cx="209550" cy="133350"/>
        </a:xfrm>
        <a:prstGeom prst="rect">
          <a:avLst/>
        </a:prstGeom>
        <a:solidFill>
          <a:srgbClr val="FF3232"/>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19050</xdr:colOff>
      <xdr:row>151</xdr:row>
      <xdr:rowOff>47625</xdr:rowOff>
    </xdr:from>
    <xdr:to>
      <xdr:col>16</xdr:col>
      <xdr:colOff>142875</xdr:colOff>
      <xdr:row>167</xdr:row>
      <xdr:rowOff>57150</xdr:rowOff>
    </xdr:to>
    <xdr:graphicFrame>
      <xdr:nvGraphicFramePr>
        <xdr:cNvPr id="18" name="Chart 92"/>
        <xdr:cNvGraphicFramePr/>
      </xdr:nvGraphicFramePr>
      <xdr:xfrm>
        <a:off x="457200" y="20640675"/>
        <a:ext cx="3190875" cy="2143125"/>
      </xdr:xfrm>
      <a:graphic>
        <a:graphicData uri="http://schemas.openxmlformats.org/drawingml/2006/chart">
          <c:chart xmlns:c="http://schemas.openxmlformats.org/drawingml/2006/chart" r:id="rId4"/>
        </a:graphicData>
      </a:graphic>
    </xdr:graphicFrame>
    <xdr:clientData/>
  </xdr:twoCellAnchor>
  <xdr:twoCellAnchor>
    <xdr:from>
      <xdr:col>2</xdr:col>
      <xdr:colOff>9525</xdr:colOff>
      <xdr:row>171</xdr:row>
      <xdr:rowOff>66675</xdr:rowOff>
    </xdr:from>
    <xdr:to>
      <xdr:col>16</xdr:col>
      <xdr:colOff>123825</xdr:colOff>
      <xdr:row>186</xdr:row>
      <xdr:rowOff>19050</xdr:rowOff>
    </xdr:to>
    <xdr:graphicFrame>
      <xdr:nvGraphicFramePr>
        <xdr:cNvPr id="19" name="Chart 93"/>
        <xdr:cNvGraphicFramePr/>
      </xdr:nvGraphicFramePr>
      <xdr:xfrm>
        <a:off x="447675" y="23345775"/>
        <a:ext cx="3181350" cy="1952625"/>
      </xdr:xfrm>
      <a:graphic>
        <a:graphicData uri="http://schemas.openxmlformats.org/drawingml/2006/chart">
          <c:chart xmlns:c="http://schemas.openxmlformats.org/drawingml/2006/chart" r:id="rId5"/>
        </a:graphicData>
      </a:graphic>
    </xdr:graphicFrame>
    <xdr:clientData/>
  </xdr:twoCellAnchor>
  <xdr:twoCellAnchor>
    <xdr:from>
      <xdr:col>1</xdr:col>
      <xdr:colOff>180975</xdr:colOff>
      <xdr:row>190</xdr:row>
      <xdr:rowOff>66675</xdr:rowOff>
    </xdr:from>
    <xdr:to>
      <xdr:col>16</xdr:col>
      <xdr:colOff>114300</xdr:colOff>
      <xdr:row>205</xdr:row>
      <xdr:rowOff>47625</xdr:rowOff>
    </xdr:to>
    <xdr:graphicFrame>
      <xdr:nvGraphicFramePr>
        <xdr:cNvPr id="20" name="Chart 94"/>
        <xdr:cNvGraphicFramePr/>
      </xdr:nvGraphicFramePr>
      <xdr:xfrm>
        <a:off x="400050" y="25898475"/>
        <a:ext cx="3219450" cy="1981200"/>
      </xdr:xfrm>
      <a:graphic>
        <a:graphicData uri="http://schemas.openxmlformats.org/drawingml/2006/chart">
          <c:chart xmlns:c="http://schemas.openxmlformats.org/drawingml/2006/chart" r:id="rId6"/>
        </a:graphicData>
      </a:graphic>
    </xdr:graphicFrame>
    <xdr:clientData/>
  </xdr:twoCellAnchor>
  <xdr:twoCellAnchor>
    <xdr:from>
      <xdr:col>18</xdr:col>
      <xdr:colOff>0</xdr:colOff>
      <xdr:row>200</xdr:row>
      <xdr:rowOff>66675</xdr:rowOff>
    </xdr:from>
    <xdr:to>
      <xdr:col>18</xdr:col>
      <xdr:colOff>209550</xdr:colOff>
      <xdr:row>201</xdr:row>
      <xdr:rowOff>66675</xdr:rowOff>
    </xdr:to>
    <xdr:sp>
      <xdr:nvSpPr>
        <xdr:cNvPr id="21" name="Rectangle 95"/>
        <xdr:cNvSpPr>
          <a:spLocks/>
        </xdr:cNvSpPr>
      </xdr:nvSpPr>
      <xdr:spPr>
        <a:xfrm>
          <a:off x="3943350" y="27231975"/>
          <a:ext cx="209550" cy="133350"/>
        </a:xfrm>
        <a:prstGeom prst="rect">
          <a:avLst/>
        </a:prstGeom>
        <a:solidFill>
          <a:srgbClr val="339933"/>
        </a:solidFill>
        <a:ln w="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0</xdr:colOff>
      <xdr:row>198</xdr:row>
      <xdr:rowOff>57150</xdr:rowOff>
    </xdr:from>
    <xdr:to>
      <xdr:col>18</xdr:col>
      <xdr:colOff>209550</xdr:colOff>
      <xdr:row>199</xdr:row>
      <xdr:rowOff>57150</xdr:rowOff>
    </xdr:to>
    <xdr:sp>
      <xdr:nvSpPr>
        <xdr:cNvPr id="22" name="Rectangle 96"/>
        <xdr:cNvSpPr>
          <a:spLocks/>
        </xdr:cNvSpPr>
      </xdr:nvSpPr>
      <xdr:spPr>
        <a:xfrm>
          <a:off x="3943350" y="26955750"/>
          <a:ext cx="209550" cy="133350"/>
        </a:xfrm>
        <a:prstGeom prst="rect">
          <a:avLst/>
        </a:prstGeom>
        <a:solidFill>
          <a:srgbClr val="CCFFCC"/>
        </a:solidFill>
        <a:ln w="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0</xdr:colOff>
      <xdr:row>196</xdr:row>
      <xdr:rowOff>47625</xdr:rowOff>
    </xdr:from>
    <xdr:to>
      <xdr:col>18</xdr:col>
      <xdr:colOff>209550</xdr:colOff>
      <xdr:row>197</xdr:row>
      <xdr:rowOff>47625</xdr:rowOff>
    </xdr:to>
    <xdr:sp>
      <xdr:nvSpPr>
        <xdr:cNvPr id="23" name="Rectangle 97"/>
        <xdr:cNvSpPr>
          <a:spLocks/>
        </xdr:cNvSpPr>
      </xdr:nvSpPr>
      <xdr:spPr>
        <a:xfrm>
          <a:off x="3943350" y="26679525"/>
          <a:ext cx="209550" cy="133350"/>
        </a:xfrm>
        <a:prstGeom prst="rect">
          <a:avLst/>
        </a:prstGeom>
        <a:solidFill>
          <a:srgbClr val="FF6464"/>
        </a:solidFill>
        <a:ln w="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0</xdr:colOff>
      <xdr:row>194</xdr:row>
      <xdr:rowOff>47625</xdr:rowOff>
    </xdr:from>
    <xdr:to>
      <xdr:col>18</xdr:col>
      <xdr:colOff>209550</xdr:colOff>
      <xdr:row>195</xdr:row>
      <xdr:rowOff>47625</xdr:rowOff>
    </xdr:to>
    <xdr:sp>
      <xdr:nvSpPr>
        <xdr:cNvPr id="24" name="Rectangle 98"/>
        <xdr:cNvSpPr>
          <a:spLocks/>
        </xdr:cNvSpPr>
      </xdr:nvSpPr>
      <xdr:spPr>
        <a:xfrm>
          <a:off x="3943350" y="26412825"/>
          <a:ext cx="209550" cy="133350"/>
        </a:xfrm>
        <a:prstGeom prst="rect">
          <a:avLst/>
        </a:prstGeom>
        <a:solidFill>
          <a:srgbClr val="FFFF99"/>
        </a:solidFill>
        <a:ln w="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0</xdr:colOff>
      <xdr:row>202</xdr:row>
      <xdr:rowOff>66675</xdr:rowOff>
    </xdr:from>
    <xdr:to>
      <xdr:col>18</xdr:col>
      <xdr:colOff>209550</xdr:colOff>
      <xdr:row>203</xdr:row>
      <xdr:rowOff>66675</xdr:rowOff>
    </xdr:to>
    <xdr:sp>
      <xdr:nvSpPr>
        <xdr:cNvPr id="25" name="Rectangle 99"/>
        <xdr:cNvSpPr>
          <a:spLocks/>
        </xdr:cNvSpPr>
      </xdr:nvSpPr>
      <xdr:spPr>
        <a:xfrm>
          <a:off x="3943350" y="27498675"/>
          <a:ext cx="209550" cy="133350"/>
        </a:xfrm>
        <a:prstGeom prst="rect">
          <a:avLst/>
        </a:pr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0</xdr:colOff>
      <xdr:row>174</xdr:row>
      <xdr:rowOff>57150</xdr:rowOff>
    </xdr:from>
    <xdr:to>
      <xdr:col>18</xdr:col>
      <xdr:colOff>209550</xdr:colOff>
      <xdr:row>175</xdr:row>
      <xdr:rowOff>57150</xdr:rowOff>
    </xdr:to>
    <xdr:sp>
      <xdr:nvSpPr>
        <xdr:cNvPr id="26" name="Rectangle 100"/>
        <xdr:cNvSpPr>
          <a:spLocks/>
        </xdr:cNvSpPr>
      </xdr:nvSpPr>
      <xdr:spPr>
        <a:xfrm>
          <a:off x="3943350" y="23736300"/>
          <a:ext cx="209550" cy="133350"/>
        </a:xfrm>
        <a:prstGeom prst="rect">
          <a:avLst/>
        </a:prstGeom>
        <a:solidFill>
          <a:srgbClr val="FFFF99"/>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0</xdr:colOff>
      <xdr:row>176</xdr:row>
      <xdr:rowOff>66675</xdr:rowOff>
    </xdr:from>
    <xdr:to>
      <xdr:col>18</xdr:col>
      <xdr:colOff>209550</xdr:colOff>
      <xdr:row>177</xdr:row>
      <xdr:rowOff>66675</xdr:rowOff>
    </xdr:to>
    <xdr:sp>
      <xdr:nvSpPr>
        <xdr:cNvPr id="27" name="Rectangle 101"/>
        <xdr:cNvSpPr>
          <a:spLocks/>
        </xdr:cNvSpPr>
      </xdr:nvSpPr>
      <xdr:spPr>
        <a:xfrm>
          <a:off x="3943350" y="24012525"/>
          <a:ext cx="209550" cy="133350"/>
        </a:xfrm>
        <a:prstGeom prst="rect">
          <a:avLst/>
        </a:prstGeom>
        <a:solidFill>
          <a:srgbClr val="FF6464"/>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0</xdr:colOff>
      <xdr:row>178</xdr:row>
      <xdr:rowOff>76200</xdr:rowOff>
    </xdr:from>
    <xdr:to>
      <xdr:col>18</xdr:col>
      <xdr:colOff>209550</xdr:colOff>
      <xdr:row>179</xdr:row>
      <xdr:rowOff>76200</xdr:rowOff>
    </xdr:to>
    <xdr:sp>
      <xdr:nvSpPr>
        <xdr:cNvPr id="28" name="Rectangle 102"/>
        <xdr:cNvSpPr>
          <a:spLocks/>
        </xdr:cNvSpPr>
      </xdr:nvSpPr>
      <xdr:spPr>
        <a:xfrm>
          <a:off x="3943350" y="24288750"/>
          <a:ext cx="209550" cy="133350"/>
        </a:xfrm>
        <a:prstGeom prst="rect">
          <a:avLst/>
        </a:prstGeom>
        <a:solidFill>
          <a:srgbClr val="CCFFCC"/>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0</xdr:colOff>
      <xdr:row>180</xdr:row>
      <xdr:rowOff>66675</xdr:rowOff>
    </xdr:from>
    <xdr:to>
      <xdr:col>18</xdr:col>
      <xdr:colOff>209550</xdr:colOff>
      <xdr:row>181</xdr:row>
      <xdr:rowOff>66675</xdr:rowOff>
    </xdr:to>
    <xdr:sp>
      <xdr:nvSpPr>
        <xdr:cNvPr id="29" name="Rectangle 103"/>
        <xdr:cNvSpPr>
          <a:spLocks/>
        </xdr:cNvSpPr>
      </xdr:nvSpPr>
      <xdr:spPr>
        <a:xfrm>
          <a:off x="3943350" y="24545925"/>
          <a:ext cx="209550" cy="133350"/>
        </a:xfrm>
        <a:prstGeom prst="rect">
          <a:avLst/>
        </a:prstGeom>
        <a:solidFill>
          <a:srgbClr val="339933"/>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9525</xdr:colOff>
      <xdr:row>153</xdr:row>
      <xdr:rowOff>57150</xdr:rowOff>
    </xdr:from>
    <xdr:to>
      <xdr:col>19</xdr:col>
      <xdr:colOff>0</xdr:colOff>
      <xdr:row>154</xdr:row>
      <xdr:rowOff>57150</xdr:rowOff>
    </xdr:to>
    <xdr:sp>
      <xdr:nvSpPr>
        <xdr:cNvPr id="30" name="Rectangle 104"/>
        <xdr:cNvSpPr>
          <a:spLocks/>
        </xdr:cNvSpPr>
      </xdr:nvSpPr>
      <xdr:spPr>
        <a:xfrm>
          <a:off x="3952875" y="20916900"/>
          <a:ext cx="209550" cy="133350"/>
        </a:xfrm>
        <a:prstGeom prst="rect">
          <a:avLst/>
        </a:prstGeom>
        <a:solidFill>
          <a:srgbClr val="FFFF99"/>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9525</xdr:colOff>
      <xdr:row>157</xdr:row>
      <xdr:rowOff>66675</xdr:rowOff>
    </xdr:from>
    <xdr:to>
      <xdr:col>19</xdr:col>
      <xdr:colOff>0</xdr:colOff>
      <xdr:row>158</xdr:row>
      <xdr:rowOff>66675</xdr:rowOff>
    </xdr:to>
    <xdr:sp>
      <xdr:nvSpPr>
        <xdr:cNvPr id="31" name="Rectangle 105"/>
        <xdr:cNvSpPr>
          <a:spLocks/>
        </xdr:cNvSpPr>
      </xdr:nvSpPr>
      <xdr:spPr>
        <a:xfrm>
          <a:off x="3952875" y="21459825"/>
          <a:ext cx="209550" cy="133350"/>
        </a:xfrm>
        <a:prstGeom prst="rect">
          <a:avLst/>
        </a:prstGeom>
        <a:solidFill>
          <a:srgbClr val="CCFFCC"/>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9525</xdr:colOff>
      <xdr:row>159</xdr:row>
      <xdr:rowOff>66675</xdr:rowOff>
    </xdr:from>
    <xdr:to>
      <xdr:col>19</xdr:col>
      <xdr:colOff>0</xdr:colOff>
      <xdr:row>160</xdr:row>
      <xdr:rowOff>66675</xdr:rowOff>
    </xdr:to>
    <xdr:sp>
      <xdr:nvSpPr>
        <xdr:cNvPr id="32" name="Rectangle 106"/>
        <xdr:cNvSpPr>
          <a:spLocks/>
        </xdr:cNvSpPr>
      </xdr:nvSpPr>
      <xdr:spPr>
        <a:xfrm>
          <a:off x="3952875" y="21726525"/>
          <a:ext cx="209550" cy="133350"/>
        </a:xfrm>
        <a:prstGeom prst="rect">
          <a:avLst/>
        </a:prstGeom>
        <a:solidFill>
          <a:srgbClr val="339933"/>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9525</xdr:colOff>
      <xdr:row>161</xdr:row>
      <xdr:rowOff>66675</xdr:rowOff>
    </xdr:from>
    <xdr:to>
      <xdr:col>19</xdr:col>
      <xdr:colOff>0</xdr:colOff>
      <xdr:row>162</xdr:row>
      <xdr:rowOff>66675</xdr:rowOff>
    </xdr:to>
    <xdr:sp>
      <xdr:nvSpPr>
        <xdr:cNvPr id="33" name="Rectangle 107"/>
        <xdr:cNvSpPr>
          <a:spLocks/>
        </xdr:cNvSpPr>
      </xdr:nvSpPr>
      <xdr:spPr>
        <a:xfrm>
          <a:off x="3952875" y="21993225"/>
          <a:ext cx="209550" cy="133350"/>
        </a:xfrm>
        <a:prstGeom prst="rect">
          <a:avLst/>
        </a:prstGeom>
        <a:solidFill>
          <a:srgbClr val="FFFF00"/>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9525</xdr:colOff>
      <xdr:row>163</xdr:row>
      <xdr:rowOff>66675</xdr:rowOff>
    </xdr:from>
    <xdr:to>
      <xdr:col>19</xdr:col>
      <xdr:colOff>0</xdr:colOff>
      <xdr:row>164</xdr:row>
      <xdr:rowOff>66675</xdr:rowOff>
    </xdr:to>
    <xdr:sp>
      <xdr:nvSpPr>
        <xdr:cNvPr id="34" name="Rectangle 108"/>
        <xdr:cNvSpPr>
          <a:spLocks/>
        </xdr:cNvSpPr>
      </xdr:nvSpPr>
      <xdr:spPr>
        <a:xfrm>
          <a:off x="3952875" y="22259925"/>
          <a:ext cx="209550" cy="133350"/>
        </a:xfrm>
        <a:prstGeom prst="rect">
          <a:avLst/>
        </a:prstGeom>
        <a:solidFill>
          <a:srgbClr val="FF3232"/>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8</xdr:col>
      <xdr:colOff>9525</xdr:colOff>
      <xdr:row>80</xdr:row>
      <xdr:rowOff>28575</xdr:rowOff>
    </xdr:from>
    <xdr:to>
      <xdr:col>20</xdr:col>
      <xdr:colOff>1285875</xdr:colOff>
      <xdr:row>96</xdr:row>
      <xdr:rowOff>76200</xdr:rowOff>
    </xdr:to>
    <xdr:graphicFrame>
      <xdr:nvGraphicFramePr>
        <xdr:cNvPr id="35" name="Chart 109"/>
        <xdr:cNvGraphicFramePr/>
      </xdr:nvGraphicFramePr>
      <xdr:xfrm>
        <a:off x="1762125" y="11020425"/>
        <a:ext cx="3905250" cy="2143125"/>
      </xdr:xfrm>
      <a:graphic>
        <a:graphicData uri="http://schemas.openxmlformats.org/drawingml/2006/chart">
          <c:chart xmlns:c="http://schemas.openxmlformats.org/drawingml/2006/chart" r:id="rId7"/>
        </a:graphicData>
      </a:graphic>
    </xdr:graphicFrame>
    <xdr:clientData/>
  </xdr:twoCellAnchor>
  <xdr:twoCellAnchor>
    <xdr:from>
      <xdr:col>20</xdr:col>
      <xdr:colOff>1247775</xdr:colOff>
      <xdr:row>94</xdr:row>
      <xdr:rowOff>114300</xdr:rowOff>
    </xdr:from>
    <xdr:to>
      <xdr:col>21</xdr:col>
      <xdr:colOff>219075</xdr:colOff>
      <xdr:row>96</xdr:row>
      <xdr:rowOff>19050</xdr:rowOff>
    </xdr:to>
    <xdr:sp>
      <xdr:nvSpPr>
        <xdr:cNvPr id="36" name="TextBox 110"/>
        <xdr:cNvSpPr txBox="1">
          <a:spLocks noChangeArrowheads="1"/>
        </xdr:cNvSpPr>
      </xdr:nvSpPr>
      <xdr:spPr>
        <a:xfrm>
          <a:off x="5629275" y="12973050"/>
          <a:ext cx="409575" cy="1333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dt/ha</a:t>
          </a:r>
        </a:p>
      </xdr:txBody>
    </xdr:sp>
    <xdr:clientData/>
  </xdr:twoCellAnchor>
  <xdr:twoCellAnchor>
    <xdr:from>
      <xdr:col>8</xdr:col>
      <xdr:colOff>0</xdr:colOff>
      <xdr:row>99</xdr:row>
      <xdr:rowOff>19050</xdr:rowOff>
    </xdr:from>
    <xdr:to>
      <xdr:col>20</xdr:col>
      <xdr:colOff>1285875</xdr:colOff>
      <xdr:row>116</xdr:row>
      <xdr:rowOff>0</xdr:rowOff>
    </xdr:to>
    <xdr:graphicFrame>
      <xdr:nvGraphicFramePr>
        <xdr:cNvPr id="37" name="Chart 111"/>
        <xdr:cNvGraphicFramePr/>
      </xdr:nvGraphicFramePr>
      <xdr:xfrm>
        <a:off x="1752600" y="13544550"/>
        <a:ext cx="3914775" cy="2209800"/>
      </xdr:xfrm>
      <a:graphic>
        <a:graphicData uri="http://schemas.openxmlformats.org/drawingml/2006/chart">
          <c:chart xmlns:c="http://schemas.openxmlformats.org/drawingml/2006/chart" r:id="rId8"/>
        </a:graphicData>
      </a:graphic>
    </xdr:graphicFrame>
    <xdr:clientData/>
  </xdr:twoCellAnchor>
  <xdr:twoCellAnchor>
    <xdr:from>
      <xdr:col>8</xdr:col>
      <xdr:colOff>9525</xdr:colOff>
      <xdr:row>119</xdr:row>
      <xdr:rowOff>0</xdr:rowOff>
    </xdr:from>
    <xdr:to>
      <xdr:col>20</xdr:col>
      <xdr:colOff>1295400</xdr:colOff>
      <xdr:row>134</xdr:row>
      <xdr:rowOff>114300</xdr:rowOff>
    </xdr:to>
    <xdr:graphicFrame>
      <xdr:nvGraphicFramePr>
        <xdr:cNvPr id="38" name="Chart 112"/>
        <xdr:cNvGraphicFramePr/>
      </xdr:nvGraphicFramePr>
      <xdr:xfrm>
        <a:off x="1762125" y="16192500"/>
        <a:ext cx="3914775" cy="2114550"/>
      </xdr:xfrm>
      <a:graphic>
        <a:graphicData uri="http://schemas.openxmlformats.org/drawingml/2006/chart">
          <c:chart xmlns:c="http://schemas.openxmlformats.org/drawingml/2006/chart" r:id="rId9"/>
        </a:graphicData>
      </a:graphic>
    </xdr:graphicFrame>
    <xdr:clientData/>
  </xdr:twoCellAnchor>
  <xdr:twoCellAnchor>
    <xdr:from>
      <xdr:col>2</xdr:col>
      <xdr:colOff>19050</xdr:colOff>
      <xdr:row>82</xdr:row>
      <xdr:rowOff>28575</xdr:rowOff>
    </xdr:from>
    <xdr:to>
      <xdr:col>6</xdr:col>
      <xdr:colOff>161925</xdr:colOff>
      <xdr:row>83</xdr:row>
      <xdr:rowOff>28575</xdr:rowOff>
    </xdr:to>
    <xdr:sp>
      <xdr:nvSpPr>
        <xdr:cNvPr id="39" name="TextBox 113"/>
        <xdr:cNvSpPr txBox="1">
          <a:spLocks noChangeArrowheads="1"/>
        </xdr:cNvSpPr>
      </xdr:nvSpPr>
      <xdr:spPr>
        <a:xfrm>
          <a:off x="457200" y="11287125"/>
          <a:ext cx="1019175" cy="1333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Weizen</a:t>
          </a:r>
        </a:p>
      </xdr:txBody>
    </xdr:sp>
    <xdr:clientData/>
  </xdr:twoCellAnchor>
  <xdr:twoCellAnchor>
    <xdr:from>
      <xdr:col>2</xdr:col>
      <xdr:colOff>19050</xdr:colOff>
      <xdr:row>84</xdr:row>
      <xdr:rowOff>47625</xdr:rowOff>
    </xdr:from>
    <xdr:to>
      <xdr:col>6</xdr:col>
      <xdr:colOff>161925</xdr:colOff>
      <xdr:row>85</xdr:row>
      <xdr:rowOff>47625</xdr:rowOff>
    </xdr:to>
    <xdr:sp>
      <xdr:nvSpPr>
        <xdr:cNvPr id="40" name="TextBox 114"/>
        <xdr:cNvSpPr txBox="1">
          <a:spLocks noChangeArrowheads="1"/>
        </xdr:cNvSpPr>
      </xdr:nvSpPr>
      <xdr:spPr>
        <a:xfrm>
          <a:off x="457200" y="11572875"/>
          <a:ext cx="1019175" cy="1333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Roggen</a:t>
          </a:r>
        </a:p>
      </xdr:txBody>
    </xdr:sp>
    <xdr:clientData/>
  </xdr:twoCellAnchor>
  <xdr:twoCellAnchor>
    <xdr:from>
      <xdr:col>2</xdr:col>
      <xdr:colOff>19050</xdr:colOff>
      <xdr:row>86</xdr:row>
      <xdr:rowOff>38100</xdr:rowOff>
    </xdr:from>
    <xdr:to>
      <xdr:col>6</xdr:col>
      <xdr:colOff>161925</xdr:colOff>
      <xdr:row>87</xdr:row>
      <xdr:rowOff>38100</xdr:rowOff>
    </xdr:to>
    <xdr:sp>
      <xdr:nvSpPr>
        <xdr:cNvPr id="41" name="TextBox 115"/>
        <xdr:cNvSpPr txBox="1">
          <a:spLocks noChangeArrowheads="1"/>
        </xdr:cNvSpPr>
      </xdr:nvSpPr>
      <xdr:spPr>
        <a:xfrm>
          <a:off x="457200" y="11830050"/>
          <a:ext cx="1019175" cy="1333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Gerste</a:t>
          </a:r>
        </a:p>
      </xdr:txBody>
    </xdr:sp>
    <xdr:clientData/>
  </xdr:twoCellAnchor>
  <xdr:twoCellAnchor>
    <xdr:from>
      <xdr:col>2</xdr:col>
      <xdr:colOff>19050</xdr:colOff>
      <xdr:row>88</xdr:row>
      <xdr:rowOff>28575</xdr:rowOff>
    </xdr:from>
    <xdr:to>
      <xdr:col>6</xdr:col>
      <xdr:colOff>161925</xdr:colOff>
      <xdr:row>89</xdr:row>
      <xdr:rowOff>28575</xdr:rowOff>
    </xdr:to>
    <xdr:sp>
      <xdr:nvSpPr>
        <xdr:cNvPr id="42" name="TextBox 116"/>
        <xdr:cNvSpPr txBox="1">
          <a:spLocks noChangeArrowheads="1"/>
        </xdr:cNvSpPr>
      </xdr:nvSpPr>
      <xdr:spPr>
        <a:xfrm>
          <a:off x="457200" y="12087225"/>
          <a:ext cx="1019175" cy="1333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Hafer</a:t>
          </a:r>
        </a:p>
      </xdr:txBody>
    </xdr:sp>
    <xdr:clientData/>
  </xdr:twoCellAnchor>
  <xdr:twoCellAnchor>
    <xdr:from>
      <xdr:col>2</xdr:col>
      <xdr:colOff>19050</xdr:colOff>
      <xdr:row>90</xdr:row>
      <xdr:rowOff>0</xdr:rowOff>
    </xdr:from>
    <xdr:to>
      <xdr:col>6</xdr:col>
      <xdr:colOff>161925</xdr:colOff>
      <xdr:row>91</xdr:row>
      <xdr:rowOff>0</xdr:rowOff>
    </xdr:to>
    <xdr:sp>
      <xdr:nvSpPr>
        <xdr:cNvPr id="43" name="TextBox 117"/>
        <xdr:cNvSpPr txBox="1">
          <a:spLocks noChangeArrowheads="1"/>
        </xdr:cNvSpPr>
      </xdr:nvSpPr>
      <xdr:spPr>
        <a:xfrm>
          <a:off x="457200" y="12325350"/>
          <a:ext cx="1019175" cy="1333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Triticale</a:t>
          </a:r>
        </a:p>
      </xdr:txBody>
    </xdr:sp>
    <xdr:clientData/>
  </xdr:twoCellAnchor>
  <xdr:twoCellAnchor>
    <xdr:from>
      <xdr:col>2</xdr:col>
      <xdr:colOff>19050</xdr:colOff>
      <xdr:row>91</xdr:row>
      <xdr:rowOff>66675</xdr:rowOff>
    </xdr:from>
    <xdr:to>
      <xdr:col>6</xdr:col>
      <xdr:colOff>171450</xdr:colOff>
      <xdr:row>95</xdr:row>
      <xdr:rowOff>47625</xdr:rowOff>
    </xdr:to>
    <xdr:sp>
      <xdr:nvSpPr>
        <xdr:cNvPr id="44" name="TextBox 118"/>
        <xdr:cNvSpPr txBox="1">
          <a:spLocks noChangeArrowheads="1"/>
        </xdr:cNvSpPr>
      </xdr:nvSpPr>
      <xdr:spPr>
        <a:xfrm>
          <a:off x="457200" y="12525375"/>
          <a:ext cx="1028700" cy="5143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alle anderen Getreidearten
 (einschl.Körnermais und
 Mais für Corn-Cob-Mix)</a:t>
          </a:r>
        </a:p>
      </xdr:txBody>
    </xdr:sp>
    <xdr:clientData/>
  </xdr:twoCellAnchor>
  <xdr:twoCellAnchor>
    <xdr:from>
      <xdr:col>2</xdr:col>
      <xdr:colOff>19050</xdr:colOff>
      <xdr:row>102</xdr:row>
      <xdr:rowOff>85725</xdr:rowOff>
    </xdr:from>
    <xdr:to>
      <xdr:col>6</xdr:col>
      <xdr:colOff>161925</xdr:colOff>
      <xdr:row>103</xdr:row>
      <xdr:rowOff>85725</xdr:rowOff>
    </xdr:to>
    <xdr:sp>
      <xdr:nvSpPr>
        <xdr:cNvPr id="45" name="TextBox 119"/>
        <xdr:cNvSpPr txBox="1">
          <a:spLocks noChangeArrowheads="1"/>
        </xdr:cNvSpPr>
      </xdr:nvSpPr>
      <xdr:spPr>
        <a:xfrm>
          <a:off x="457200" y="14011275"/>
          <a:ext cx="1019175" cy="1333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Kartoffeln</a:t>
          </a:r>
        </a:p>
      </xdr:txBody>
    </xdr:sp>
    <xdr:clientData/>
  </xdr:twoCellAnchor>
  <xdr:twoCellAnchor>
    <xdr:from>
      <xdr:col>2</xdr:col>
      <xdr:colOff>19050</xdr:colOff>
      <xdr:row>105</xdr:row>
      <xdr:rowOff>19050</xdr:rowOff>
    </xdr:from>
    <xdr:to>
      <xdr:col>6</xdr:col>
      <xdr:colOff>161925</xdr:colOff>
      <xdr:row>106</xdr:row>
      <xdr:rowOff>19050</xdr:rowOff>
    </xdr:to>
    <xdr:sp>
      <xdr:nvSpPr>
        <xdr:cNvPr id="46" name="TextBox 120"/>
        <xdr:cNvSpPr txBox="1">
          <a:spLocks noChangeArrowheads="1"/>
        </xdr:cNvSpPr>
      </xdr:nvSpPr>
      <xdr:spPr>
        <a:xfrm>
          <a:off x="457200" y="14344650"/>
          <a:ext cx="1019175" cy="1333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Zuckerrüben</a:t>
          </a:r>
        </a:p>
      </xdr:txBody>
    </xdr:sp>
    <xdr:clientData/>
  </xdr:twoCellAnchor>
  <xdr:twoCellAnchor>
    <xdr:from>
      <xdr:col>2</xdr:col>
      <xdr:colOff>19050</xdr:colOff>
      <xdr:row>107</xdr:row>
      <xdr:rowOff>66675</xdr:rowOff>
    </xdr:from>
    <xdr:to>
      <xdr:col>6</xdr:col>
      <xdr:colOff>161925</xdr:colOff>
      <xdr:row>108</xdr:row>
      <xdr:rowOff>66675</xdr:rowOff>
    </xdr:to>
    <xdr:sp>
      <xdr:nvSpPr>
        <xdr:cNvPr id="47" name="TextBox 121"/>
        <xdr:cNvSpPr txBox="1">
          <a:spLocks noChangeArrowheads="1"/>
        </xdr:cNvSpPr>
      </xdr:nvSpPr>
      <xdr:spPr>
        <a:xfrm>
          <a:off x="457200" y="14658975"/>
          <a:ext cx="1019175" cy="1333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Runkelrüben</a:t>
          </a:r>
        </a:p>
      </xdr:txBody>
    </xdr:sp>
    <xdr:clientData/>
  </xdr:twoCellAnchor>
  <xdr:twoCellAnchor>
    <xdr:from>
      <xdr:col>2</xdr:col>
      <xdr:colOff>19050</xdr:colOff>
      <xdr:row>109</xdr:row>
      <xdr:rowOff>114300</xdr:rowOff>
    </xdr:from>
    <xdr:to>
      <xdr:col>6</xdr:col>
      <xdr:colOff>161925</xdr:colOff>
      <xdr:row>110</xdr:row>
      <xdr:rowOff>114300</xdr:rowOff>
    </xdr:to>
    <xdr:sp>
      <xdr:nvSpPr>
        <xdr:cNvPr id="48" name="TextBox 122"/>
        <xdr:cNvSpPr txBox="1">
          <a:spLocks noChangeArrowheads="1"/>
        </xdr:cNvSpPr>
      </xdr:nvSpPr>
      <xdr:spPr>
        <a:xfrm>
          <a:off x="457200" y="14973300"/>
          <a:ext cx="1019175" cy="1333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alle anderen Hackfrüchte</a:t>
          </a:r>
        </a:p>
      </xdr:txBody>
    </xdr:sp>
    <xdr:clientData/>
  </xdr:twoCellAnchor>
  <xdr:twoCellAnchor>
    <xdr:from>
      <xdr:col>20</xdr:col>
      <xdr:colOff>1257300</xdr:colOff>
      <xdr:row>113</xdr:row>
      <xdr:rowOff>76200</xdr:rowOff>
    </xdr:from>
    <xdr:to>
      <xdr:col>21</xdr:col>
      <xdr:colOff>228600</xdr:colOff>
      <xdr:row>114</xdr:row>
      <xdr:rowOff>66675</xdr:rowOff>
    </xdr:to>
    <xdr:sp>
      <xdr:nvSpPr>
        <xdr:cNvPr id="49" name="TextBox 123"/>
        <xdr:cNvSpPr txBox="1">
          <a:spLocks noChangeArrowheads="1"/>
        </xdr:cNvSpPr>
      </xdr:nvSpPr>
      <xdr:spPr>
        <a:xfrm>
          <a:off x="5638800" y="15468600"/>
          <a:ext cx="409575" cy="1238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dt/ha</a:t>
          </a:r>
        </a:p>
      </xdr:txBody>
    </xdr:sp>
    <xdr:clientData/>
  </xdr:twoCellAnchor>
  <xdr:twoCellAnchor>
    <xdr:from>
      <xdr:col>2</xdr:col>
      <xdr:colOff>19050</xdr:colOff>
      <xdr:row>121</xdr:row>
      <xdr:rowOff>95250</xdr:rowOff>
    </xdr:from>
    <xdr:to>
      <xdr:col>6</xdr:col>
      <xdr:colOff>161925</xdr:colOff>
      <xdr:row>122</xdr:row>
      <xdr:rowOff>95250</xdr:rowOff>
    </xdr:to>
    <xdr:sp>
      <xdr:nvSpPr>
        <xdr:cNvPr id="50" name="TextBox 124"/>
        <xdr:cNvSpPr txBox="1">
          <a:spLocks noChangeArrowheads="1"/>
        </xdr:cNvSpPr>
      </xdr:nvSpPr>
      <xdr:spPr>
        <a:xfrm>
          <a:off x="457200" y="16554450"/>
          <a:ext cx="1019175" cy="1333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Winterraps</a:t>
          </a:r>
        </a:p>
      </xdr:txBody>
    </xdr:sp>
    <xdr:clientData/>
  </xdr:twoCellAnchor>
  <xdr:twoCellAnchor>
    <xdr:from>
      <xdr:col>2</xdr:col>
      <xdr:colOff>19050</xdr:colOff>
      <xdr:row>123</xdr:row>
      <xdr:rowOff>95250</xdr:rowOff>
    </xdr:from>
    <xdr:to>
      <xdr:col>6</xdr:col>
      <xdr:colOff>161925</xdr:colOff>
      <xdr:row>124</xdr:row>
      <xdr:rowOff>95250</xdr:rowOff>
    </xdr:to>
    <xdr:sp>
      <xdr:nvSpPr>
        <xdr:cNvPr id="51" name="TextBox 125"/>
        <xdr:cNvSpPr txBox="1">
          <a:spLocks noChangeArrowheads="1"/>
        </xdr:cNvSpPr>
      </xdr:nvSpPr>
      <xdr:spPr>
        <a:xfrm>
          <a:off x="457200" y="16821150"/>
          <a:ext cx="1019175" cy="1333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Flachs</a:t>
          </a:r>
        </a:p>
      </xdr:txBody>
    </xdr:sp>
    <xdr:clientData/>
  </xdr:twoCellAnchor>
  <xdr:twoCellAnchor>
    <xdr:from>
      <xdr:col>2</xdr:col>
      <xdr:colOff>19050</xdr:colOff>
      <xdr:row>125</xdr:row>
      <xdr:rowOff>114300</xdr:rowOff>
    </xdr:from>
    <xdr:to>
      <xdr:col>6</xdr:col>
      <xdr:colOff>161925</xdr:colOff>
      <xdr:row>126</xdr:row>
      <xdr:rowOff>114300</xdr:rowOff>
    </xdr:to>
    <xdr:sp>
      <xdr:nvSpPr>
        <xdr:cNvPr id="52" name="TextBox 126"/>
        <xdr:cNvSpPr txBox="1">
          <a:spLocks noChangeArrowheads="1"/>
        </xdr:cNvSpPr>
      </xdr:nvSpPr>
      <xdr:spPr>
        <a:xfrm>
          <a:off x="457200" y="17106900"/>
          <a:ext cx="1019175" cy="1333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Körnersonnenblumen</a:t>
          </a:r>
        </a:p>
      </xdr:txBody>
    </xdr:sp>
    <xdr:clientData/>
  </xdr:twoCellAnchor>
  <xdr:twoCellAnchor>
    <xdr:from>
      <xdr:col>2</xdr:col>
      <xdr:colOff>19050</xdr:colOff>
      <xdr:row>127</xdr:row>
      <xdr:rowOff>95250</xdr:rowOff>
    </xdr:from>
    <xdr:to>
      <xdr:col>6</xdr:col>
      <xdr:colOff>161925</xdr:colOff>
      <xdr:row>129</xdr:row>
      <xdr:rowOff>57150</xdr:rowOff>
    </xdr:to>
    <xdr:sp>
      <xdr:nvSpPr>
        <xdr:cNvPr id="53" name="TextBox 127"/>
        <xdr:cNvSpPr txBox="1">
          <a:spLocks noChangeArrowheads="1"/>
        </xdr:cNvSpPr>
      </xdr:nvSpPr>
      <xdr:spPr>
        <a:xfrm>
          <a:off x="457200" y="17354550"/>
          <a:ext cx="1019175" cy="2286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Sommerraps, Winter- u.
 Sommerrübsen</a:t>
          </a:r>
        </a:p>
      </xdr:txBody>
    </xdr:sp>
    <xdr:clientData/>
  </xdr:twoCellAnchor>
  <xdr:twoCellAnchor>
    <xdr:from>
      <xdr:col>2</xdr:col>
      <xdr:colOff>19050</xdr:colOff>
      <xdr:row>130</xdr:row>
      <xdr:rowOff>47625</xdr:rowOff>
    </xdr:from>
    <xdr:to>
      <xdr:col>6</xdr:col>
      <xdr:colOff>161925</xdr:colOff>
      <xdr:row>131</xdr:row>
      <xdr:rowOff>47625</xdr:rowOff>
    </xdr:to>
    <xdr:sp>
      <xdr:nvSpPr>
        <xdr:cNvPr id="54" name="TextBox 128"/>
        <xdr:cNvSpPr txBox="1">
          <a:spLocks noChangeArrowheads="1"/>
        </xdr:cNvSpPr>
      </xdr:nvSpPr>
      <xdr:spPr>
        <a:xfrm>
          <a:off x="457200" y="17706975"/>
          <a:ext cx="1019175" cy="1333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alle anderen Ölfrüchte</a:t>
          </a:r>
        </a:p>
      </xdr:txBody>
    </xdr:sp>
    <xdr:clientData/>
  </xdr:twoCellAnchor>
  <xdr:twoCellAnchor>
    <xdr:from>
      <xdr:col>20</xdr:col>
      <xdr:colOff>1257300</xdr:colOff>
      <xdr:row>133</xdr:row>
      <xdr:rowOff>76200</xdr:rowOff>
    </xdr:from>
    <xdr:to>
      <xdr:col>21</xdr:col>
      <xdr:colOff>228600</xdr:colOff>
      <xdr:row>134</xdr:row>
      <xdr:rowOff>66675</xdr:rowOff>
    </xdr:to>
    <xdr:sp>
      <xdr:nvSpPr>
        <xdr:cNvPr id="55" name="TextBox 129"/>
        <xdr:cNvSpPr txBox="1">
          <a:spLocks noChangeArrowheads="1"/>
        </xdr:cNvSpPr>
      </xdr:nvSpPr>
      <xdr:spPr>
        <a:xfrm>
          <a:off x="5638800" y="18135600"/>
          <a:ext cx="409575" cy="1238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dt/ha</a:t>
          </a:r>
        </a:p>
      </xdr:txBody>
    </xdr:sp>
    <xdr:clientData/>
  </xdr:twoCellAnchor>
  <xdr:twoCellAnchor>
    <xdr:from>
      <xdr:col>18</xdr:col>
      <xdr:colOff>9525</xdr:colOff>
      <xdr:row>155</xdr:row>
      <xdr:rowOff>66675</xdr:rowOff>
    </xdr:from>
    <xdr:to>
      <xdr:col>19</xdr:col>
      <xdr:colOff>0</xdr:colOff>
      <xdr:row>156</xdr:row>
      <xdr:rowOff>66675</xdr:rowOff>
    </xdr:to>
    <xdr:sp>
      <xdr:nvSpPr>
        <xdr:cNvPr id="56" name="Rectangle 130"/>
        <xdr:cNvSpPr>
          <a:spLocks/>
        </xdr:cNvSpPr>
      </xdr:nvSpPr>
      <xdr:spPr>
        <a:xfrm>
          <a:off x="3952875" y="21193125"/>
          <a:ext cx="209550" cy="133350"/>
        </a:xfrm>
        <a:prstGeom prst="rect">
          <a:avLst/>
        </a:prstGeom>
        <a:solidFill>
          <a:srgbClr val="FF6464"/>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9525</xdr:colOff>
      <xdr:row>13</xdr:row>
      <xdr:rowOff>66675</xdr:rowOff>
    </xdr:from>
    <xdr:to>
      <xdr:col>19</xdr:col>
      <xdr:colOff>0</xdr:colOff>
      <xdr:row>14</xdr:row>
      <xdr:rowOff>66675</xdr:rowOff>
    </xdr:to>
    <xdr:sp>
      <xdr:nvSpPr>
        <xdr:cNvPr id="57" name="Rectangle 131"/>
        <xdr:cNvSpPr>
          <a:spLocks/>
        </xdr:cNvSpPr>
      </xdr:nvSpPr>
      <xdr:spPr>
        <a:xfrm>
          <a:off x="3952875" y="1933575"/>
          <a:ext cx="209550" cy="133350"/>
        </a:xfrm>
        <a:prstGeom prst="rect">
          <a:avLst/>
        </a:prstGeom>
        <a:solidFill>
          <a:srgbClr val="FF6464"/>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8</xdr:col>
      <xdr:colOff>9525</xdr:colOff>
      <xdr:row>17</xdr:row>
      <xdr:rowOff>0</xdr:rowOff>
    </xdr:from>
    <xdr:to>
      <xdr:col>11</xdr:col>
      <xdr:colOff>57150</xdr:colOff>
      <xdr:row>18</xdr:row>
      <xdr:rowOff>38100</xdr:rowOff>
    </xdr:to>
    <xdr:sp>
      <xdr:nvSpPr>
        <xdr:cNvPr id="58" name="TextBox 132"/>
        <xdr:cNvSpPr txBox="1">
          <a:spLocks noChangeArrowheads="1"/>
        </xdr:cNvSpPr>
      </xdr:nvSpPr>
      <xdr:spPr>
        <a:xfrm>
          <a:off x="1762125" y="2400300"/>
          <a:ext cx="704850" cy="1714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700" b="0" i="0" u="none" baseline="0"/>
            <a:t>380 221 ha</a:t>
          </a:r>
        </a:p>
      </xdr:txBody>
    </xdr:sp>
    <xdr:clientData/>
  </xdr:twoCellAnchor>
  <xdr:twoCellAnchor>
    <xdr:from>
      <xdr:col>8</xdr:col>
      <xdr:colOff>9525</xdr:colOff>
      <xdr:row>36</xdr:row>
      <xdr:rowOff>47625</xdr:rowOff>
    </xdr:from>
    <xdr:to>
      <xdr:col>11</xdr:col>
      <xdr:colOff>57150</xdr:colOff>
      <xdr:row>37</xdr:row>
      <xdr:rowOff>85725</xdr:rowOff>
    </xdr:to>
    <xdr:sp>
      <xdr:nvSpPr>
        <xdr:cNvPr id="59" name="TextBox 133"/>
        <xdr:cNvSpPr txBox="1">
          <a:spLocks noChangeArrowheads="1"/>
        </xdr:cNvSpPr>
      </xdr:nvSpPr>
      <xdr:spPr>
        <a:xfrm>
          <a:off x="1762125" y="5000625"/>
          <a:ext cx="704850" cy="1714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700" b="0" i="0" u="none" baseline="0"/>
            <a:t>14 245 ha</a:t>
          </a:r>
        </a:p>
      </xdr:txBody>
    </xdr:sp>
    <xdr:clientData/>
  </xdr:twoCellAnchor>
  <xdr:twoCellAnchor>
    <xdr:from>
      <xdr:col>8</xdr:col>
      <xdr:colOff>9525</xdr:colOff>
      <xdr:row>55</xdr:row>
      <xdr:rowOff>47625</xdr:rowOff>
    </xdr:from>
    <xdr:to>
      <xdr:col>11</xdr:col>
      <xdr:colOff>57150</xdr:colOff>
      <xdr:row>56</xdr:row>
      <xdr:rowOff>85725</xdr:rowOff>
    </xdr:to>
    <xdr:sp>
      <xdr:nvSpPr>
        <xdr:cNvPr id="60" name="TextBox 134"/>
        <xdr:cNvSpPr txBox="1">
          <a:spLocks noChangeArrowheads="1"/>
        </xdr:cNvSpPr>
      </xdr:nvSpPr>
      <xdr:spPr>
        <a:xfrm>
          <a:off x="1762125" y="7553325"/>
          <a:ext cx="704850" cy="1714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700" b="0" i="0" u="none" baseline="0"/>
            <a:t>112 872 ha</a:t>
          </a:r>
        </a:p>
      </xdr:txBody>
    </xdr:sp>
    <xdr:clientData/>
  </xdr:twoCellAnchor>
  <xdr:twoCellAnchor>
    <xdr:from>
      <xdr:col>8</xdr:col>
      <xdr:colOff>19050</xdr:colOff>
      <xdr:row>159</xdr:row>
      <xdr:rowOff>0</xdr:rowOff>
    </xdr:from>
    <xdr:to>
      <xdr:col>11</xdr:col>
      <xdr:colOff>66675</xdr:colOff>
      <xdr:row>160</xdr:row>
      <xdr:rowOff>38100</xdr:rowOff>
    </xdr:to>
    <xdr:sp>
      <xdr:nvSpPr>
        <xdr:cNvPr id="61" name="TextBox 135"/>
        <xdr:cNvSpPr txBox="1">
          <a:spLocks noChangeArrowheads="1"/>
        </xdr:cNvSpPr>
      </xdr:nvSpPr>
      <xdr:spPr>
        <a:xfrm>
          <a:off x="1771650" y="21659850"/>
          <a:ext cx="704850" cy="1714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700" b="0" i="0" u="none" baseline="0"/>
            <a:t>2 806 258 t</a:t>
          </a:r>
        </a:p>
      </xdr:txBody>
    </xdr:sp>
    <xdr:clientData/>
  </xdr:twoCellAnchor>
  <xdr:twoCellAnchor>
    <xdr:from>
      <xdr:col>8</xdr:col>
      <xdr:colOff>19050</xdr:colOff>
      <xdr:row>178</xdr:row>
      <xdr:rowOff>38100</xdr:rowOff>
    </xdr:from>
    <xdr:to>
      <xdr:col>11</xdr:col>
      <xdr:colOff>66675</xdr:colOff>
      <xdr:row>179</xdr:row>
      <xdr:rowOff>76200</xdr:rowOff>
    </xdr:to>
    <xdr:sp>
      <xdr:nvSpPr>
        <xdr:cNvPr id="62" name="TextBox 136"/>
        <xdr:cNvSpPr txBox="1">
          <a:spLocks noChangeArrowheads="1"/>
        </xdr:cNvSpPr>
      </xdr:nvSpPr>
      <xdr:spPr>
        <a:xfrm>
          <a:off x="1771650" y="24250650"/>
          <a:ext cx="704850" cy="1714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700" b="0" i="0" u="none" baseline="0"/>
            <a:t>740 943 t</a:t>
          </a:r>
        </a:p>
      </xdr:txBody>
    </xdr:sp>
    <xdr:clientData/>
  </xdr:twoCellAnchor>
  <xdr:twoCellAnchor>
    <xdr:from>
      <xdr:col>8</xdr:col>
      <xdr:colOff>19050</xdr:colOff>
      <xdr:row>197</xdr:row>
      <xdr:rowOff>38100</xdr:rowOff>
    </xdr:from>
    <xdr:to>
      <xdr:col>11</xdr:col>
      <xdr:colOff>66675</xdr:colOff>
      <xdr:row>198</xdr:row>
      <xdr:rowOff>76200</xdr:rowOff>
    </xdr:to>
    <xdr:sp>
      <xdr:nvSpPr>
        <xdr:cNvPr id="63" name="TextBox 137"/>
        <xdr:cNvSpPr txBox="1">
          <a:spLocks noChangeArrowheads="1"/>
        </xdr:cNvSpPr>
      </xdr:nvSpPr>
      <xdr:spPr>
        <a:xfrm>
          <a:off x="1771650" y="26803350"/>
          <a:ext cx="704850" cy="1714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700" b="0" i="0" u="none" baseline="0"/>
            <a:t>440 577 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xdr:row>
      <xdr:rowOff>47625</xdr:rowOff>
    </xdr:from>
    <xdr:to>
      <xdr:col>8</xdr:col>
      <xdr:colOff>0</xdr:colOff>
      <xdr:row>7</xdr:row>
      <xdr:rowOff>123825</xdr:rowOff>
    </xdr:to>
    <xdr:sp>
      <xdr:nvSpPr>
        <xdr:cNvPr id="1" name="Text 4"/>
        <xdr:cNvSpPr txBox="1">
          <a:spLocks noChangeArrowheads="1"/>
        </xdr:cNvSpPr>
      </xdr:nvSpPr>
      <xdr:spPr>
        <a:xfrm>
          <a:off x="6210300" y="676275"/>
          <a:ext cx="0" cy="59055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8</xdr:col>
      <xdr:colOff>9525</xdr:colOff>
      <xdr:row>52</xdr:row>
      <xdr:rowOff>123825</xdr:rowOff>
    </xdr:from>
    <xdr:to>
      <xdr:col>8</xdr:col>
      <xdr:colOff>552450</xdr:colOff>
      <xdr:row>52</xdr:row>
      <xdr:rowOff>123825</xdr:rowOff>
    </xdr:to>
    <xdr:sp>
      <xdr:nvSpPr>
        <xdr:cNvPr id="2" name="Line 2"/>
        <xdr:cNvSpPr>
          <a:spLocks/>
        </xdr:cNvSpPr>
      </xdr:nvSpPr>
      <xdr:spPr>
        <a:xfrm>
          <a:off x="6219825" y="8982075"/>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28575</xdr:colOff>
      <xdr:row>52</xdr:row>
      <xdr:rowOff>123825</xdr:rowOff>
    </xdr:from>
    <xdr:to>
      <xdr:col>0</xdr:col>
      <xdr:colOff>571500</xdr:colOff>
      <xdr:row>52</xdr:row>
      <xdr:rowOff>123825</xdr:rowOff>
    </xdr:to>
    <xdr:sp>
      <xdr:nvSpPr>
        <xdr:cNvPr id="3" name="Line 3"/>
        <xdr:cNvSpPr>
          <a:spLocks/>
        </xdr:cNvSpPr>
      </xdr:nvSpPr>
      <xdr:spPr>
        <a:xfrm>
          <a:off x="28575" y="8982075"/>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0</xdr:row>
      <xdr:rowOff>0</xdr:rowOff>
    </xdr:from>
    <xdr:to>
      <xdr:col>5</xdr:col>
      <xdr:colOff>495300</xdr:colOff>
      <xdr:row>0</xdr:row>
      <xdr:rowOff>0</xdr:rowOff>
    </xdr:to>
    <xdr:sp>
      <xdr:nvSpPr>
        <xdr:cNvPr id="1" name="Text 4"/>
        <xdr:cNvSpPr txBox="1">
          <a:spLocks noChangeArrowheads="1"/>
        </xdr:cNvSpPr>
      </xdr:nvSpPr>
      <xdr:spPr>
        <a:xfrm>
          <a:off x="33909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2" name="Text 13"/>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495300</xdr:colOff>
      <xdr:row>0</xdr:row>
      <xdr:rowOff>0</xdr:rowOff>
    </xdr:to>
    <xdr:sp>
      <xdr:nvSpPr>
        <xdr:cNvPr id="3" name="Text 15"/>
        <xdr:cNvSpPr txBox="1">
          <a:spLocks noChangeArrowheads="1"/>
        </xdr:cNvSpPr>
      </xdr:nvSpPr>
      <xdr:spPr>
        <a:xfrm>
          <a:off x="725805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9525</xdr:colOff>
      <xdr:row>0</xdr:row>
      <xdr:rowOff>0</xdr:rowOff>
    </xdr:from>
    <xdr:to>
      <xdr:col>14</xdr:col>
      <xdr:colOff>495300</xdr:colOff>
      <xdr:row>0</xdr:row>
      <xdr:rowOff>0</xdr:rowOff>
    </xdr:to>
    <xdr:sp>
      <xdr:nvSpPr>
        <xdr:cNvPr id="4" name="Text 16"/>
        <xdr:cNvSpPr txBox="1">
          <a:spLocks noChangeArrowheads="1"/>
        </xdr:cNvSpPr>
      </xdr:nvSpPr>
      <xdr:spPr>
        <a:xfrm>
          <a:off x="9201150" y="0"/>
          <a:ext cx="48577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5" name="Text 18"/>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6" name="Text 19"/>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495300</xdr:colOff>
      <xdr:row>0</xdr:row>
      <xdr:rowOff>0</xdr:rowOff>
    </xdr:to>
    <xdr:sp>
      <xdr:nvSpPr>
        <xdr:cNvPr id="7" name="Text 20"/>
        <xdr:cNvSpPr txBox="1">
          <a:spLocks noChangeArrowheads="1"/>
        </xdr:cNvSpPr>
      </xdr:nvSpPr>
      <xdr:spPr>
        <a:xfrm>
          <a:off x="725805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9525</xdr:colOff>
      <xdr:row>0</xdr:row>
      <xdr:rowOff>0</xdr:rowOff>
    </xdr:from>
    <xdr:to>
      <xdr:col>14</xdr:col>
      <xdr:colOff>485775</xdr:colOff>
      <xdr:row>0</xdr:row>
      <xdr:rowOff>0</xdr:rowOff>
    </xdr:to>
    <xdr:sp>
      <xdr:nvSpPr>
        <xdr:cNvPr id="8" name="Text 21"/>
        <xdr:cNvSpPr txBox="1">
          <a:spLocks noChangeArrowheads="1"/>
        </xdr:cNvSpPr>
      </xdr:nvSpPr>
      <xdr:spPr>
        <a:xfrm>
          <a:off x="920115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9" name="Text 22"/>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5</xdr:col>
      <xdr:colOff>19050</xdr:colOff>
      <xdr:row>0</xdr:row>
      <xdr:rowOff>0</xdr:rowOff>
    </xdr:from>
    <xdr:to>
      <xdr:col>5</xdr:col>
      <xdr:colOff>495300</xdr:colOff>
      <xdr:row>0</xdr:row>
      <xdr:rowOff>0</xdr:rowOff>
    </xdr:to>
    <xdr:sp>
      <xdr:nvSpPr>
        <xdr:cNvPr id="10" name="Text 23"/>
        <xdr:cNvSpPr txBox="1">
          <a:spLocks noChangeArrowheads="1"/>
        </xdr:cNvSpPr>
      </xdr:nvSpPr>
      <xdr:spPr>
        <a:xfrm>
          <a:off x="33909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4</xdr:col>
      <xdr:colOff>133350</xdr:colOff>
      <xdr:row>0</xdr:row>
      <xdr:rowOff>0</xdr:rowOff>
    </xdr:from>
    <xdr:to>
      <xdr:col>6</xdr:col>
      <xdr:colOff>561975</xdr:colOff>
      <xdr:row>0</xdr:row>
      <xdr:rowOff>0</xdr:rowOff>
    </xdr:to>
    <xdr:sp>
      <xdr:nvSpPr>
        <xdr:cNvPr id="11" name="Text 24"/>
        <xdr:cNvSpPr txBox="1">
          <a:spLocks noChangeArrowheads="1"/>
        </xdr:cNvSpPr>
      </xdr:nvSpPr>
      <xdr:spPr>
        <a:xfrm>
          <a:off x="2857500" y="0"/>
          <a:ext cx="1695450" cy="0"/>
        </a:xfrm>
        <a:prstGeom prst="rect">
          <a:avLst/>
        </a:prstGeom>
        <a:solidFill>
          <a:srgbClr val="FFFFFF"/>
        </a:solidFill>
        <a:ln w="1" cmpd="sng">
          <a:noFill/>
        </a:ln>
      </xdr:spPr>
      <xdr:txBody>
        <a:bodyPr vertOverflow="clip" wrap="square" anchor="ctr"/>
        <a:p>
          <a:pPr algn="ctr">
            <a:defRPr/>
          </a:pPr>
          <a:r>
            <a:rPr lang="en-US" cap="none" sz="900" b="0" i="0" u="none" baseline="0"/>
            <a:t>Kartoffeln zusammen</a:t>
          </a:r>
        </a:p>
      </xdr:txBody>
    </xdr:sp>
    <xdr:clientData/>
  </xdr:twoCellAnchor>
  <xdr:twoCellAnchor>
    <xdr:from>
      <xdr:col>5</xdr:col>
      <xdr:colOff>19050</xdr:colOff>
      <xdr:row>0</xdr:row>
      <xdr:rowOff>0</xdr:rowOff>
    </xdr:from>
    <xdr:to>
      <xdr:col>5</xdr:col>
      <xdr:colOff>495300</xdr:colOff>
      <xdr:row>0</xdr:row>
      <xdr:rowOff>0</xdr:rowOff>
    </xdr:to>
    <xdr:sp>
      <xdr:nvSpPr>
        <xdr:cNvPr id="12" name="Text 25"/>
        <xdr:cNvSpPr txBox="1">
          <a:spLocks noChangeArrowheads="1"/>
        </xdr:cNvSpPr>
      </xdr:nvSpPr>
      <xdr:spPr>
        <a:xfrm>
          <a:off x="33909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13" name="Text 26"/>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485775</xdr:colOff>
      <xdr:row>0</xdr:row>
      <xdr:rowOff>0</xdr:rowOff>
    </xdr:to>
    <xdr:sp>
      <xdr:nvSpPr>
        <xdr:cNvPr id="14" name="Text 27"/>
        <xdr:cNvSpPr txBox="1">
          <a:spLocks noChangeArrowheads="1"/>
        </xdr:cNvSpPr>
      </xdr:nvSpPr>
      <xdr:spPr>
        <a:xfrm>
          <a:off x="7258050" y="0"/>
          <a:ext cx="46672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19050</xdr:colOff>
      <xdr:row>0</xdr:row>
      <xdr:rowOff>0</xdr:rowOff>
    </xdr:from>
    <xdr:to>
      <xdr:col>14</xdr:col>
      <xdr:colOff>495300</xdr:colOff>
      <xdr:row>0</xdr:row>
      <xdr:rowOff>0</xdr:rowOff>
    </xdr:to>
    <xdr:sp>
      <xdr:nvSpPr>
        <xdr:cNvPr id="15" name="Text 28"/>
        <xdr:cNvSpPr txBox="1">
          <a:spLocks noChangeArrowheads="1"/>
        </xdr:cNvSpPr>
      </xdr:nvSpPr>
      <xdr:spPr>
        <a:xfrm>
          <a:off x="921067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16" name="Text 29"/>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5</xdr:col>
      <xdr:colOff>19050</xdr:colOff>
      <xdr:row>0</xdr:row>
      <xdr:rowOff>0</xdr:rowOff>
    </xdr:from>
    <xdr:to>
      <xdr:col>5</xdr:col>
      <xdr:colOff>485775</xdr:colOff>
      <xdr:row>0</xdr:row>
      <xdr:rowOff>0</xdr:rowOff>
    </xdr:to>
    <xdr:sp>
      <xdr:nvSpPr>
        <xdr:cNvPr id="17" name="Text 30"/>
        <xdr:cNvSpPr txBox="1">
          <a:spLocks noChangeArrowheads="1"/>
        </xdr:cNvSpPr>
      </xdr:nvSpPr>
      <xdr:spPr>
        <a:xfrm>
          <a:off x="3390900" y="0"/>
          <a:ext cx="46672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18" name="Text 31"/>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495300</xdr:colOff>
      <xdr:row>0</xdr:row>
      <xdr:rowOff>0</xdr:rowOff>
    </xdr:to>
    <xdr:sp>
      <xdr:nvSpPr>
        <xdr:cNvPr id="19" name="Text 32"/>
        <xdr:cNvSpPr txBox="1">
          <a:spLocks noChangeArrowheads="1"/>
        </xdr:cNvSpPr>
      </xdr:nvSpPr>
      <xdr:spPr>
        <a:xfrm>
          <a:off x="725805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19050</xdr:colOff>
      <xdr:row>0</xdr:row>
      <xdr:rowOff>0</xdr:rowOff>
    </xdr:from>
    <xdr:to>
      <xdr:col>14</xdr:col>
      <xdr:colOff>495300</xdr:colOff>
      <xdr:row>0</xdr:row>
      <xdr:rowOff>0</xdr:rowOff>
    </xdr:to>
    <xdr:sp>
      <xdr:nvSpPr>
        <xdr:cNvPr id="20" name="Text 33"/>
        <xdr:cNvSpPr txBox="1">
          <a:spLocks noChangeArrowheads="1"/>
        </xdr:cNvSpPr>
      </xdr:nvSpPr>
      <xdr:spPr>
        <a:xfrm>
          <a:off x="921067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21" name="Text 34"/>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13</xdr:col>
      <xdr:colOff>57150</xdr:colOff>
      <xdr:row>0</xdr:row>
      <xdr:rowOff>0</xdr:rowOff>
    </xdr:from>
    <xdr:to>
      <xdr:col>15</xdr:col>
      <xdr:colOff>590550</xdr:colOff>
      <xdr:row>0</xdr:row>
      <xdr:rowOff>0</xdr:rowOff>
    </xdr:to>
    <xdr:sp>
      <xdr:nvSpPr>
        <xdr:cNvPr id="22" name="Text 36"/>
        <xdr:cNvSpPr txBox="1">
          <a:spLocks noChangeArrowheads="1"/>
        </xdr:cNvSpPr>
      </xdr:nvSpPr>
      <xdr:spPr>
        <a:xfrm>
          <a:off x="8601075" y="0"/>
          <a:ext cx="1800225" cy="0"/>
        </a:xfrm>
        <a:prstGeom prst="rect">
          <a:avLst/>
        </a:prstGeom>
        <a:solidFill>
          <a:srgbClr val="FFFFFF"/>
        </a:solidFill>
        <a:ln w="1" cmpd="sng">
          <a:noFill/>
        </a:ln>
      </xdr:spPr>
      <xdr:txBody>
        <a:bodyPr vertOverflow="clip" wrap="square" anchor="ctr"/>
        <a:p>
          <a:pPr algn="ctr">
            <a:defRPr/>
          </a:pPr>
          <a:r>
            <a:rPr lang="en-US" cap="none" sz="900" b="0" i="0" u="none" baseline="0"/>
            <a:t>Zuckerrüben</a:t>
          </a:r>
        </a:p>
      </xdr:txBody>
    </xdr:sp>
    <xdr:clientData/>
  </xdr:twoCellAnchor>
  <xdr:twoCellAnchor>
    <xdr:from>
      <xdr:col>16</xdr:col>
      <xdr:colOff>85725</xdr:colOff>
      <xdr:row>0</xdr:row>
      <xdr:rowOff>0</xdr:rowOff>
    </xdr:from>
    <xdr:to>
      <xdr:col>18</xdr:col>
      <xdr:colOff>590550</xdr:colOff>
      <xdr:row>0</xdr:row>
      <xdr:rowOff>0</xdr:rowOff>
    </xdr:to>
    <xdr:sp>
      <xdr:nvSpPr>
        <xdr:cNvPr id="23" name="Text 37"/>
        <xdr:cNvSpPr txBox="1">
          <a:spLocks noChangeArrowheads="1"/>
        </xdr:cNvSpPr>
      </xdr:nvSpPr>
      <xdr:spPr>
        <a:xfrm>
          <a:off x="10582275" y="0"/>
          <a:ext cx="1771650" cy="0"/>
        </a:xfrm>
        <a:prstGeom prst="rect">
          <a:avLst/>
        </a:prstGeom>
        <a:solidFill>
          <a:srgbClr val="FFFFFF"/>
        </a:solidFill>
        <a:ln w="1" cmpd="sng">
          <a:noFill/>
        </a:ln>
      </xdr:spPr>
      <xdr:txBody>
        <a:bodyPr vertOverflow="clip" wrap="square" anchor="ctr"/>
        <a:p>
          <a:pPr algn="ctr">
            <a:defRPr/>
          </a:pPr>
          <a:r>
            <a:rPr lang="en-US" cap="none" sz="900" b="0" i="0" u="none" baseline="0"/>
            <a:t>Runkelrüben  (einschl.Rosamona)</a:t>
          </a:r>
        </a:p>
      </xdr:txBody>
    </xdr:sp>
    <xdr:clientData/>
  </xdr:twoCellAnchor>
  <xdr:twoCellAnchor>
    <xdr:from>
      <xdr:col>5</xdr:col>
      <xdr:colOff>19050</xdr:colOff>
      <xdr:row>0</xdr:row>
      <xdr:rowOff>0</xdr:rowOff>
    </xdr:from>
    <xdr:to>
      <xdr:col>5</xdr:col>
      <xdr:colOff>485775</xdr:colOff>
      <xdr:row>0</xdr:row>
      <xdr:rowOff>0</xdr:rowOff>
    </xdr:to>
    <xdr:sp>
      <xdr:nvSpPr>
        <xdr:cNvPr id="24" name="Text 39"/>
        <xdr:cNvSpPr txBox="1">
          <a:spLocks noChangeArrowheads="1"/>
        </xdr:cNvSpPr>
      </xdr:nvSpPr>
      <xdr:spPr>
        <a:xfrm>
          <a:off x="3390900" y="0"/>
          <a:ext cx="46672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25" name="Text 40"/>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504825</xdr:colOff>
      <xdr:row>0</xdr:row>
      <xdr:rowOff>0</xdr:rowOff>
    </xdr:to>
    <xdr:sp>
      <xdr:nvSpPr>
        <xdr:cNvPr id="26" name="Text 41"/>
        <xdr:cNvSpPr txBox="1">
          <a:spLocks noChangeArrowheads="1"/>
        </xdr:cNvSpPr>
      </xdr:nvSpPr>
      <xdr:spPr>
        <a:xfrm>
          <a:off x="7258050" y="0"/>
          <a:ext cx="48577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19050</xdr:colOff>
      <xdr:row>0</xdr:row>
      <xdr:rowOff>0</xdr:rowOff>
    </xdr:from>
    <xdr:to>
      <xdr:col>14</xdr:col>
      <xdr:colOff>495300</xdr:colOff>
      <xdr:row>0</xdr:row>
      <xdr:rowOff>0</xdr:rowOff>
    </xdr:to>
    <xdr:sp>
      <xdr:nvSpPr>
        <xdr:cNvPr id="27" name="Text 42"/>
        <xdr:cNvSpPr txBox="1">
          <a:spLocks noChangeArrowheads="1"/>
        </xdr:cNvSpPr>
      </xdr:nvSpPr>
      <xdr:spPr>
        <a:xfrm>
          <a:off x="921067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28" name="Text 43"/>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10</xdr:col>
      <xdr:colOff>133350</xdr:colOff>
      <xdr:row>0</xdr:row>
      <xdr:rowOff>0</xdr:rowOff>
    </xdr:from>
    <xdr:to>
      <xdr:col>12</xdr:col>
      <xdr:colOff>533400</xdr:colOff>
      <xdr:row>0</xdr:row>
      <xdr:rowOff>0</xdr:rowOff>
    </xdr:to>
    <xdr:sp>
      <xdr:nvSpPr>
        <xdr:cNvPr id="29" name="Text 44"/>
        <xdr:cNvSpPr txBox="1">
          <a:spLocks noChangeArrowheads="1"/>
        </xdr:cNvSpPr>
      </xdr:nvSpPr>
      <xdr:spPr>
        <a:xfrm>
          <a:off x="6724650" y="0"/>
          <a:ext cx="166687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Dauergrünland insgesamt </a:t>
          </a:r>
          <a:r>
            <a:rPr lang="en-US" cap="none" sz="900" b="0" i="0" u="none" baseline="30000">
              <a:latin typeface="Helvetica"/>
              <a:ea typeface="Helvetica"/>
              <a:cs typeface="Helvetica"/>
            </a:rPr>
            <a:t>1)</a:t>
          </a:r>
        </a:p>
      </xdr:txBody>
    </xdr:sp>
    <xdr:clientData/>
  </xdr:twoCellAnchor>
  <xdr:twoCellAnchor>
    <xdr:from>
      <xdr:col>4</xdr:col>
      <xdr:colOff>47625</xdr:colOff>
      <xdr:row>0</xdr:row>
      <xdr:rowOff>0</xdr:rowOff>
    </xdr:from>
    <xdr:to>
      <xdr:col>6</xdr:col>
      <xdr:colOff>619125</xdr:colOff>
      <xdr:row>0</xdr:row>
      <xdr:rowOff>0</xdr:rowOff>
    </xdr:to>
    <xdr:sp>
      <xdr:nvSpPr>
        <xdr:cNvPr id="30" name="Text 45"/>
        <xdr:cNvSpPr txBox="1">
          <a:spLocks noChangeArrowheads="1"/>
        </xdr:cNvSpPr>
      </xdr:nvSpPr>
      <xdr:spPr>
        <a:xfrm>
          <a:off x="2771775" y="0"/>
          <a:ext cx="18383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Luzerne 
(einschl. Samenbau) </a:t>
          </a:r>
          <a:r>
            <a:rPr lang="en-US" cap="none" sz="900" b="0" i="0" u="none" baseline="30000">
              <a:latin typeface="Helvetica"/>
              <a:ea typeface="Helvetica"/>
              <a:cs typeface="Helvetica"/>
            </a:rPr>
            <a:t>1)</a:t>
          </a:r>
        </a:p>
      </xdr:txBody>
    </xdr:sp>
    <xdr:clientData/>
  </xdr:twoCellAnchor>
  <xdr:twoCellAnchor>
    <xdr:from>
      <xdr:col>3</xdr:col>
      <xdr:colOff>66675</xdr:colOff>
      <xdr:row>0</xdr:row>
      <xdr:rowOff>0</xdr:rowOff>
    </xdr:from>
    <xdr:to>
      <xdr:col>3</xdr:col>
      <xdr:colOff>333375</xdr:colOff>
      <xdr:row>0</xdr:row>
      <xdr:rowOff>0</xdr:rowOff>
    </xdr:to>
    <xdr:sp>
      <xdr:nvSpPr>
        <xdr:cNvPr id="31" name="Text 46"/>
        <xdr:cNvSpPr txBox="1">
          <a:spLocks noChangeArrowheads="1"/>
        </xdr:cNvSpPr>
      </xdr:nvSpPr>
      <xdr:spPr>
        <a:xfrm>
          <a:off x="2419350"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3</xdr:col>
      <xdr:colOff>66675</xdr:colOff>
      <xdr:row>0</xdr:row>
      <xdr:rowOff>0</xdr:rowOff>
    </xdr:from>
    <xdr:to>
      <xdr:col>3</xdr:col>
      <xdr:colOff>333375</xdr:colOff>
      <xdr:row>0</xdr:row>
      <xdr:rowOff>0</xdr:rowOff>
    </xdr:to>
    <xdr:sp>
      <xdr:nvSpPr>
        <xdr:cNvPr id="32" name="Text 47"/>
        <xdr:cNvSpPr txBox="1">
          <a:spLocks noChangeArrowheads="1"/>
        </xdr:cNvSpPr>
      </xdr:nvSpPr>
      <xdr:spPr>
        <a:xfrm>
          <a:off x="2419350"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3</xdr:col>
      <xdr:colOff>66675</xdr:colOff>
      <xdr:row>0</xdr:row>
      <xdr:rowOff>0</xdr:rowOff>
    </xdr:from>
    <xdr:to>
      <xdr:col>3</xdr:col>
      <xdr:colOff>333375</xdr:colOff>
      <xdr:row>0</xdr:row>
      <xdr:rowOff>0</xdr:rowOff>
    </xdr:to>
    <xdr:sp>
      <xdr:nvSpPr>
        <xdr:cNvPr id="33" name="Text 48"/>
        <xdr:cNvSpPr txBox="1">
          <a:spLocks noChangeArrowheads="1"/>
        </xdr:cNvSpPr>
      </xdr:nvSpPr>
      <xdr:spPr>
        <a:xfrm>
          <a:off x="2419350"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3</xdr:col>
      <xdr:colOff>66675</xdr:colOff>
      <xdr:row>0</xdr:row>
      <xdr:rowOff>0</xdr:rowOff>
    </xdr:from>
    <xdr:to>
      <xdr:col>3</xdr:col>
      <xdr:colOff>333375</xdr:colOff>
      <xdr:row>0</xdr:row>
      <xdr:rowOff>0</xdr:rowOff>
    </xdr:to>
    <xdr:sp>
      <xdr:nvSpPr>
        <xdr:cNvPr id="34" name="Text 49"/>
        <xdr:cNvSpPr txBox="1">
          <a:spLocks noChangeArrowheads="1"/>
        </xdr:cNvSpPr>
      </xdr:nvSpPr>
      <xdr:spPr>
        <a:xfrm>
          <a:off x="2419350"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3</xdr:col>
      <xdr:colOff>66675</xdr:colOff>
      <xdr:row>0</xdr:row>
      <xdr:rowOff>0</xdr:rowOff>
    </xdr:from>
    <xdr:to>
      <xdr:col>3</xdr:col>
      <xdr:colOff>333375</xdr:colOff>
      <xdr:row>0</xdr:row>
      <xdr:rowOff>0</xdr:rowOff>
    </xdr:to>
    <xdr:sp>
      <xdr:nvSpPr>
        <xdr:cNvPr id="35" name="Text 50"/>
        <xdr:cNvSpPr txBox="1">
          <a:spLocks noChangeArrowheads="1"/>
        </xdr:cNvSpPr>
      </xdr:nvSpPr>
      <xdr:spPr>
        <a:xfrm>
          <a:off x="2419350"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4</xdr:col>
      <xdr:colOff>28575</xdr:colOff>
      <xdr:row>0</xdr:row>
      <xdr:rowOff>0</xdr:rowOff>
    </xdr:from>
    <xdr:to>
      <xdr:col>6</xdr:col>
      <xdr:colOff>666750</xdr:colOff>
      <xdr:row>0</xdr:row>
      <xdr:rowOff>0</xdr:rowOff>
    </xdr:to>
    <xdr:sp>
      <xdr:nvSpPr>
        <xdr:cNvPr id="36" name="Text 51"/>
        <xdr:cNvSpPr txBox="1">
          <a:spLocks noChangeArrowheads="1"/>
        </xdr:cNvSpPr>
      </xdr:nvSpPr>
      <xdr:spPr>
        <a:xfrm>
          <a:off x="2752725" y="0"/>
          <a:ext cx="1905000" cy="0"/>
        </a:xfrm>
        <a:prstGeom prst="rect">
          <a:avLst/>
        </a:prstGeom>
        <a:solidFill>
          <a:srgbClr val="FFFFFF"/>
        </a:solidFill>
        <a:ln w="1" cmpd="sng">
          <a:noFill/>
        </a:ln>
      </xdr:spPr>
      <xdr:txBody>
        <a:bodyPr vertOverflow="clip" wrap="square" anchor="ctr"/>
        <a:p>
          <a:pPr algn="ctr">
            <a:defRPr/>
          </a:pPr>
          <a:r>
            <a:rPr lang="en-US" cap="none" sz="900" b="0" i="0" u="none" baseline="0"/>
            <a:t>Getreide insg. (einschl. Körner-
mais und Mais für Corn-Cob-Mix)</a:t>
          </a:r>
        </a:p>
      </xdr:txBody>
    </xdr:sp>
    <xdr:clientData/>
  </xdr:twoCellAnchor>
  <xdr:twoCellAnchor>
    <xdr:from>
      <xdr:col>7</xdr:col>
      <xdr:colOff>28575</xdr:colOff>
      <xdr:row>0</xdr:row>
      <xdr:rowOff>0</xdr:rowOff>
    </xdr:from>
    <xdr:to>
      <xdr:col>9</xdr:col>
      <xdr:colOff>647700</xdr:colOff>
      <xdr:row>0</xdr:row>
      <xdr:rowOff>0</xdr:rowOff>
    </xdr:to>
    <xdr:sp>
      <xdr:nvSpPr>
        <xdr:cNvPr id="37" name="Text 52"/>
        <xdr:cNvSpPr txBox="1">
          <a:spLocks noChangeArrowheads="1"/>
        </xdr:cNvSpPr>
      </xdr:nvSpPr>
      <xdr:spPr>
        <a:xfrm>
          <a:off x="4705350" y="0"/>
          <a:ext cx="1885950" cy="0"/>
        </a:xfrm>
        <a:prstGeom prst="rect">
          <a:avLst/>
        </a:prstGeom>
        <a:solidFill>
          <a:srgbClr val="FFFFFF"/>
        </a:solidFill>
        <a:ln w="1" cmpd="sng">
          <a:noFill/>
        </a:ln>
      </xdr:spPr>
      <xdr:txBody>
        <a:bodyPr vertOverflow="clip" wrap="square" anchor="ctr"/>
        <a:p>
          <a:pPr algn="ctr">
            <a:defRPr/>
          </a:pPr>
          <a:r>
            <a:rPr lang="en-US" cap="none" sz="900" b="0" i="0" u="none" baseline="0"/>
            <a:t>Getreide insg. (ohne Körnermais
und Mais für Corn-Cob-Mix)</a:t>
          </a:r>
        </a:p>
      </xdr:txBody>
    </xdr:sp>
    <xdr:clientData/>
  </xdr:twoCellAnchor>
  <xdr:twoCellAnchor>
    <xdr:from>
      <xdr:col>7</xdr:col>
      <xdr:colOff>66675</xdr:colOff>
      <xdr:row>0</xdr:row>
      <xdr:rowOff>0</xdr:rowOff>
    </xdr:from>
    <xdr:to>
      <xdr:col>9</xdr:col>
      <xdr:colOff>600075</xdr:colOff>
      <xdr:row>0</xdr:row>
      <xdr:rowOff>0</xdr:rowOff>
    </xdr:to>
    <xdr:sp>
      <xdr:nvSpPr>
        <xdr:cNvPr id="38" name="Text 55"/>
        <xdr:cNvSpPr txBox="1">
          <a:spLocks noChangeArrowheads="1"/>
        </xdr:cNvSpPr>
      </xdr:nvSpPr>
      <xdr:spPr>
        <a:xfrm>
          <a:off x="4743450" y="0"/>
          <a:ext cx="1800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
              <a:ea typeface="Helv"/>
              <a:cs typeface="Helv"/>
            </a:rPr>
            <a:t>Grasanbau auf dem  Ackerland
(ohne Samenbau) </a:t>
          </a:r>
          <a:r>
            <a:rPr lang="en-US" cap="none" sz="900" b="0" i="0" u="none" baseline="30000">
              <a:latin typeface="Helv"/>
              <a:ea typeface="Helv"/>
              <a:cs typeface="Helv"/>
            </a:rPr>
            <a:t>1)</a:t>
          </a:r>
        </a:p>
      </xdr:txBody>
    </xdr:sp>
    <xdr:clientData/>
  </xdr:twoCellAnchor>
  <xdr:twoCellAnchor>
    <xdr:from>
      <xdr:col>4</xdr:col>
      <xdr:colOff>142875</xdr:colOff>
      <xdr:row>0</xdr:row>
      <xdr:rowOff>0</xdr:rowOff>
    </xdr:from>
    <xdr:to>
      <xdr:col>6</xdr:col>
      <xdr:colOff>542925</xdr:colOff>
      <xdr:row>0</xdr:row>
      <xdr:rowOff>0</xdr:rowOff>
    </xdr:to>
    <xdr:sp>
      <xdr:nvSpPr>
        <xdr:cNvPr id="39" name="Text 68"/>
        <xdr:cNvSpPr txBox="1">
          <a:spLocks noChangeArrowheads="1"/>
        </xdr:cNvSpPr>
      </xdr:nvSpPr>
      <xdr:spPr>
        <a:xfrm>
          <a:off x="2867025" y="0"/>
          <a:ext cx="1666875" cy="0"/>
        </a:xfrm>
        <a:prstGeom prst="rect">
          <a:avLst/>
        </a:prstGeom>
        <a:solidFill>
          <a:srgbClr val="FFFFFF"/>
        </a:solidFill>
        <a:ln w="1" cmpd="sng">
          <a:noFill/>
        </a:ln>
      </xdr:spPr>
      <xdr:txBody>
        <a:bodyPr vertOverflow="clip" wrap="square" anchor="ctr"/>
        <a:p>
          <a:pPr algn="ctr">
            <a:defRPr/>
          </a:pPr>
          <a:r>
            <a:rPr lang="en-US" cap="none" sz="900" b="0" i="0" u="none" baseline="0"/>
            <a:t>Ölfrüchte insgesamt</a:t>
          </a:r>
        </a:p>
      </xdr:txBody>
    </xdr:sp>
    <xdr:clientData/>
  </xdr:twoCellAnchor>
  <xdr:twoCellAnchor>
    <xdr:from>
      <xdr:col>10</xdr:col>
      <xdr:colOff>28575</xdr:colOff>
      <xdr:row>0</xdr:row>
      <xdr:rowOff>0</xdr:rowOff>
    </xdr:from>
    <xdr:to>
      <xdr:col>12</xdr:col>
      <xdr:colOff>657225</xdr:colOff>
      <xdr:row>0</xdr:row>
      <xdr:rowOff>0</xdr:rowOff>
    </xdr:to>
    <xdr:sp>
      <xdr:nvSpPr>
        <xdr:cNvPr id="40" name="Text 69"/>
        <xdr:cNvSpPr txBox="1">
          <a:spLocks noChangeArrowheads="1"/>
        </xdr:cNvSpPr>
      </xdr:nvSpPr>
      <xdr:spPr>
        <a:xfrm>
          <a:off x="6619875" y="0"/>
          <a:ext cx="1895475" cy="0"/>
        </a:xfrm>
        <a:prstGeom prst="rect">
          <a:avLst/>
        </a:prstGeom>
        <a:solidFill>
          <a:srgbClr val="FFFFFF"/>
        </a:solidFill>
        <a:ln w="1" cmpd="sng">
          <a:noFill/>
        </a:ln>
      </xdr:spPr>
      <xdr:txBody>
        <a:bodyPr vertOverflow="clip" wrap="square" anchor="ctr"/>
        <a:p>
          <a:pPr algn="ctr">
            <a:defRPr/>
          </a:pPr>
          <a:r>
            <a:rPr lang="en-US" cap="none" sz="900" b="0" i="0" u="none" baseline="0"/>
            <a:t>Hülsenfrüchte insgesamt</a:t>
          </a:r>
        </a:p>
      </xdr:txBody>
    </xdr:sp>
    <xdr:clientData/>
  </xdr:twoCellAnchor>
  <xdr:twoCellAnchor>
    <xdr:from>
      <xdr:col>13</xdr:col>
      <xdr:colOff>104775</xdr:colOff>
      <xdr:row>0</xdr:row>
      <xdr:rowOff>0</xdr:rowOff>
    </xdr:from>
    <xdr:to>
      <xdr:col>15</xdr:col>
      <xdr:colOff>581025</xdr:colOff>
      <xdr:row>0</xdr:row>
      <xdr:rowOff>0</xdr:rowOff>
    </xdr:to>
    <xdr:sp>
      <xdr:nvSpPr>
        <xdr:cNvPr id="41" name="Text 70"/>
        <xdr:cNvSpPr txBox="1">
          <a:spLocks noChangeArrowheads="1"/>
        </xdr:cNvSpPr>
      </xdr:nvSpPr>
      <xdr:spPr>
        <a:xfrm>
          <a:off x="8648700" y="0"/>
          <a:ext cx="1743075" cy="0"/>
        </a:xfrm>
        <a:prstGeom prst="rect">
          <a:avLst/>
        </a:prstGeom>
        <a:solidFill>
          <a:srgbClr val="FFFFFF"/>
        </a:solidFill>
        <a:ln w="1" cmpd="sng">
          <a:noFill/>
        </a:ln>
      </xdr:spPr>
      <xdr:txBody>
        <a:bodyPr vertOverflow="clip" wrap="square" anchor="ctr"/>
        <a:p>
          <a:pPr algn="ctr">
            <a:defRPr/>
          </a:pPr>
          <a:r>
            <a:rPr lang="en-US" cap="none" sz="900" b="0" i="0" u="none" baseline="0"/>
            <a:t>Grün- und Silomais
(einschl. Lieschkolbenschrot)</a:t>
          </a:r>
        </a:p>
      </xdr:txBody>
    </xdr:sp>
    <xdr:clientData/>
  </xdr:twoCellAnchor>
  <xdr:twoCellAnchor>
    <xdr:from>
      <xdr:col>16</xdr:col>
      <xdr:colOff>47625</xdr:colOff>
      <xdr:row>0</xdr:row>
      <xdr:rowOff>0</xdr:rowOff>
    </xdr:from>
    <xdr:to>
      <xdr:col>18</xdr:col>
      <xdr:colOff>638175</xdr:colOff>
      <xdr:row>0</xdr:row>
      <xdr:rowOff>0</xdr:rowOff>
    </xdr:to>
    <xdr:sp>
      <xdr:nvSpPr>
        <xdr:cNvPr id="42" name="Text 71"/>
        <xdr:cNvSpPr txBox="1">
          <a:spLocks noChangeArrowheads="1"/>
        </xdr:cNvSpPr>
      </xdr:nvSpPr>
      <xdr:spPr>
        <a:xfrm>
          <a:off x="10544175" y="0"/>
          <a:ext cx="185737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Klee, Kleegras und Klee-Luzerne-
Gemisch (einschl. Samenbau) </a:t>
          </a:r>
          <a:r>
            <a:rPr lang="en-US" cap="none" sz="900" b="0" i="0" u="none" baseline="30000">
              <a:latin typeface="Helvetica"/>
              <a:ea typeface="Helvetica"/>
              <a:cs typeface="Helvetica"/>
            </a:rPr>
            <a:t>1)</a:t>
          </a:r>
        </a:p>
      </xdr:txBody>
    </xdr:sp>
    <xdr:clientData/>
  </xdr:twoCellAnchor>
  <xdr:twoCellAnchor>
    <xdr:from>
      <xdr:col>2</xdr:col>
      <xdr:colOff>57150</xdr:colOff>
      <xdr:row>107</xdr:row>
      <xdr:rowOff>0</xdr:rowOff>
    </xdr:from>
    <xdr:to>
      <xdr:col>2</xdr:col>
      <xdr:colOff>1533525</xdr:colOff>
      <xdr:row>107</xdr:row>
      <xdr:rowOff>0</xdr:rowOff>
    </xdr:to>
    <xdr:sp>
      <xdr:nvSpPr>
        <xdr:cNvPr id="43" name="TextBox 93"/>
        <xdr:cNvSpPr txBox="1">
          <a:spLocks noChangeArrowheads="1"/>
        </xdr:cNvSpPr>
      </xdr:nvSpPr>
      <xdr:spPr>
        <a:xfrm>
          <a:off x="819150" y="17935575"/>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142</xdr:row>
      <xdr:rowOff>0</xdr:rowOff>
    </xdr:from>
    <xdr:to>
      <xdr:col>2</xdr:col>
      <xdr:colOff>1533525</xdr:colOff>
      <xdr:row>142</xdr:row>
      <xdr:rowOff>0</xdr:rowOff>
    </xdr:to>
    <xdr:sp>
      <xdr:nvSpPr>
        <xdr:cNvPr id="44" name="TextBox 95"/>
        <xdr:cNvSpPr txBox="1">
          <a:spLocks noChangeArrowheads="1"/>
        </xdr:cNvSpPr>
      </xdr:nvSpPr>
      <xdr:spPr>
        <a:xfrm>
          <a:off x="819150" y="23841075"/>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107</xdr:row>
      <xdr:rowOff>0</xdr:rowOff>
    </xdr:from>
    <xdr:to>
      <xdr:col>2</xdr:col>
      <xdr:colOff>1533525</xdr:colOff>
      <xdr:row>107</xdr:row>
      <xdr:rowOff>0</xdr:rowOff>
    </xdr:to>
    <xdr:sp>
      <xdr:nvSpPr>
        <xdr:cNvPr id="45" name="TextBox 98"/>
        <xdr:cNvSpPr txBox="1">
          <a:spLocks noChangeArrowheads="1"/>
        </xdr:cNvSpPr>
      </xdr:nvSpPr>
      <xdr:spPr>
        <a:xfrm>
          <a:off x="819150" y="17935575"/>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5</xdr:col>
      <xdr:colOff>19050</xdr:colOff>
      <xdr:row>0</xdr:row>
      <xdr:rowOff>0</xdr:rowOff>
    </xdr:from>
    <xdr:to>
      <xdr:col>5</xdr:col>
      <xdr:colOff>495300</xdr:colOff>
      <xdr:row>0</xdr:row>
      <xdr:rowOff>0</xdr:rowOff>
    </xdr:to>
    <xdr:sp>
      <xdr:nvSpPr>
        <xdr:cNvPr id="46" name="Text 4"/>
        <xdr:cNvSpPr txBox="1">
          <a:spLocks noChangeArrowheads="1"/>
        </xdr:cNvSpPr>
      </xdr:nvSpPr>
      <xdr:spPr>
        <a:xfrm>
          <a:off x="33909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47" name="Text 13"/>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495300</xdr:colOff>
      <xdr:row>0</xdr:row>
      <xdr:rowOff>0</xdr:rowOff>
    </xdr:to>
    <xdr:sp>
      <xdr:nvSpPr>
        <xdr:cNvPr id="48" name="Text 15"/>
        <xdr:cNvSpPr txBox="1">
          <a:spLocks noChangeArrowheads="1"/>
        </xdr:cNvSpPr>
      </xdr:nvSpPr>
      <xdr:spPr>
        <a:xfrm>
          <a:off x="725805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9525</xdr:colOff>
      <xdr:row>0</xdr:row>
      <xdr:rowOff>0</xdr:rowOff>
    </xdr:from>
    <xdr:to>
      <xdr:col>14</xdr:col>
      <xdr:colOff>495300</xdr:colOff>
      <xdr:row>0</xdr:row>
      <xdr:rowOff>0</xdr:rowOff>
    </xdr:to>
    <xdr:sp>
      <xdr:nvSpPr>
        <xdr:cNvPr id="49" name="Text 16"/>
        <xdr:cNvSpPr txBox="1">
          <a:spLocks noChangeArrowheads="1"/>
        </xdr:cNvSpPr>
      </xdr:nvSpPr>
      <xdr:spPr>
        <a:xfrm>
          <a:off x="9201150" y="0"/>
          <a:ext cx="48577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50" name="Text 18"/>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51" name="Text 19"/>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495300</xdr:colOff>
      <xdr:row>0</xdr:row>
      <xdr:rowOff>0</xdr:rowOff>
    </xdr:to>
    <xdr:sp>
      <xdr:nvSpPr>
        <xdr:cNvPr id="52" name="Text 20"/>
        <xdr:cNvSpPr txBox="1">
          <a:spLocks noChangeArrowheads="1"/>
        </xdr:cNvSpPr>
      </xdr:nvSpPr>
      <xdr:spPr>
        <a:xfrm>
          <a:off x="725805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9525</xdr:colOff>
      <xdr:row>0</xdr:row>
      <xdr:rowOff>0</xdr:rowOff>
    </xdr:from>
    <xdr:to>
      <xdr:col>14</xdr:col>
      <xdr:colOff>485775</xdr:colOff>
      <xdr:row>0</xdr:row>
      <xdr:rowOff>0</xdr:rowOff>
    </xdr:to>
    <xdr:sp>
      <xdr:nvSpPr>
        <xdr:cNvPr id="53" name="Text 21"/>
        <xdr:cNvSpPr txBox="1">
          <a:spLocks noChangeArrowheads="1"/>
        </xdr:cNvSpPr>
      </xdr:nvSpPr>
      <xdr:spPr>
        <a:xfrm>
          <a:off x="920115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54" name="Text 22"/>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5</xdr:col>
      <xdr:colOff>19050</xdr:colOff>
      <xdr:row>0</xdr:row>
      <xdr:rowOff>0</xdr:rowOff>
    </xdr:from>
    <xdr:to>
      <xdr:col>5</xdr:col>
      <xdr:colOff>495300</xdr:colOff>
      <xdr:row>0</xdr:row>
      <xdr:rowOff>0</xdr:rowOff>
    </xdr:to>
    <xdr:sp>
      <xdr:nvSpPr>
        <xdr:cNvPr id="55" name="Text 23"/>
        <xdr:cNvSpPr txBox="1">
          <a:spLocks noChangeArrowheads="1"/>
        </xdr:cNvSpPr>
      </xdr:nvSpPr>
      <xdr:spPr>
        <a:xfrm>
          <a:off x="33909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4</xdr:col>
      <xdr:colOff>133350</xdr:colOff>
      <xdr:row>0</xdr:row>
      <xdr:rowOff>0</xdr:rowOff>
    </xdr:from>
    <xdr:to>
      <xdr:col>6</xdr:col>
      <xdr:colOff>561975</xdr:colOff>
      <xdr:row>0</xdr:row>
      <xdr:rowOff>0</xdr:rowOff>
    </xdr:to>
    <xdr:sp>
      <xdr:nvSpPr>
        <xdr:cNvPr id="56" name="Text 24"/>
        <xdr:cNvSpPr txBox="1">
          <a:spLocks noChangeArrowheads="1"/>
        </xdr:cNvSpPr>
      </xdr:nvSpPr>
      <xdr:spPr>
        <a:xfrm>
          <a:off x="2857500" y="0"/>
          <a:ext cx="1695450" cy="0"/>
        </a:xfrm>
        <a:prstGeom prst="rect">
          <a:avLst/>
        </a:prstGeom>
        <a:solidFill>
          <a:srgbClr val="FFFFFF"/>
        </a:solidFill>
        <a:ln w="1" cmpd="sng">
          <a:noFill/>
        </a:ln>
      </xdr:spPr>
      <xdr:txBody>
        <a:bodyPr vertOverflow="clip" wrap="square" anchor="ctr"/>
        <a:p>
          <a:pPr algn="ctr">
            <a:defRPr/>
          </a:pPr>
          <a:r>
            <a:rPr lang="en-US" cap="none" sz="900" b="0" i="0" u="none" baseline="0"/>
            <a:t>Kartoffeln zusammen</a:t>
          </a:r>
        </a:p>
      </xdr:txBody>
    </xdr:sp>
    <xdr:clientData/>
  </xdr:twoCellAnchor>
  <xdr:twoCellAnchor>
    <xdr:from>
      <xdr:col>5</xdr:col>
      <xdr:colOff>19050</xdr:colOff>
      <xdr:row>0</xdr:row>
      <xdr:rowOff>0</xdr:rowOff>
    </xdr:from>
    <xdr:to>
      <xdr:col>5</xdr:col>
      <xdr:colOff>495300</xdr:colOff>
      <xdr:row>0</xdr:row>
      <xdr:rowOff>0</xdr:rowOff>
    </xdr:to>
    <xdr:sp>
      <xdr:nvSpPr>
        <xdr:cNvPr id="57" name="Text 25"/>
        <xdr:cNvSpPr txBox="1">
          <a:spLocks noChangeArrowheads="1"/>
        </xdr:cNvSpPr>
      </xdr:nvSpPr>
      <xdr:spPr>
        <a:xfrm>
          <a:off x="33909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58" name="Text 26"/>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485775</xdr:colOff>
      <xdr:row>0</xdr:row>
      <xdr:rowOff>0</xdr:rowOff>
    </xdr:to>
    <xdr:sp>
      <xdr:nvSpPr>
        <xdr:cNvPr id="59" name="Text 27"/>
        <xdr:cNvSpPr txBox="1">
          <a:spLocks noChangeArrowheads="1"/>
        </xdr:cNvSpPr>
      </xdr:nvSpPr>
      <xdr:spPr>
        <a:xfrm>
          <a:off x="7258050" y="0"/>
          <a:ext cx="46672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19050</xdr:colOff>
      <xdr:row>0</xdr:row>
      <xdr:rowOff>0</xdr:rowOff>
    </xdr:from>
    <xdr:to>
      <xdr:col>14</xdr:col>
      <xdr:colOff>495300</xdr:colOff>
      <xdr:row>0</xdr:row>
      <xdr:rowOff>0</xdr:rowOff>
    </xdr:to>
    <xdr:sp>
      <xdr:nvSpPr>
        <xdr:cNvPr id="60" name="Text 28"/>
        <xdr:cNvSpPr txBox="1">
          <a:spLocks noChangeArrowheads="1"/>
        </xdr:cNvSpPr>
      </xdr:nvSpPr>
      <xdr:spPr>
        <a:xfrm>
          <a:off x="921067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61" name="Text 29"/>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5</xdr:col>
      <xdr:colOff>19050</xdr:colOff>
      <xdr:row>0</xdr:row>
      <xdr:rowOff>0</xdr:rowOff>
    </xdr:from>
    <xdr:to>
      <xdr:col>5</xdr:col>
      <xdr:colOff>485775</xdr:colOff>
      <xdr:row>0</xdr:row>
      <xdr:rowOff>0</xdr:rowOff>
    </xdr:to>
    <xdr:sp>
      <xdr:nvSpPr>
        <xdr:cNvPr id="62" name="Text 30"/>
        <xdr:cNvSpPr txBox="1">
          <a:spLocks noChangeArrowheads="1"/>
        </xdr:cNvSpPr>
      </xdr:nvSpPr>
      <xdr:spPr>
        <a:xfrm>
          <a:off x="3390900" y="0"/>
          <a:ext cx="46672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63" name="Text 31"/>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495300</xdr:colOff>
      <xdr:row>0</xdr:row>
      <xdr:rowOff>0</xdr:rowOff>
    </xdr:to>
    <xdr:sp>
      <xdr:nvSpPr>
        <xdr:cNvPr id="64" name="Text 32"/>
        <xdr:cNvSpPr txBox="1">
          <a:spLocks noChangeArrowheads="1"/>
        </xdr:cNvSpPr>
      </xdr:nvSpPr>
      <xdr:spPr>
        <a:xfrm>
          <a:off x="725805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19050</xdr:colOff>
      <xdr:row>0</xdr:row>
      <xdr:rowOff>0</xdr:rowOff>
    </xdr:from>
    <xdr:to>
      <xdr:col>14</xdr:col>
      <xdr:colOff>495300</xdr:colOff>
      <xdr:row>0</xdr:row>
      <xdr:rowOff>0</xdr:rowOff>
    </xdr:to>
    <xdr:sp>
      <xdr:nvSpPr>
        <xdr:cNvPr id="65" name="Text 33"/>
        <xdr:cNvSpPr txBox="1">
          <a:spLocks noChangeArrowheads="1"/>
        </xdr:cNvSpPr>
      </xdr:nvSpPr>
      <xdr:spPr>
        <a:xfrm>
          <a:off x="921067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66" name="Text 34"/>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13</xdr:col>
      <xdr:colOff>57150</xdr:colOff>
      <xdr:row>0</xdr:row>
      <xdr:rowOff>0</xdr:rowOff>
    </xdr:from>
    <xdr:to>
      <xdr:col>15</xdr:col>
      <xdr:colOff>590550</xdr:colOff>
      <xdr:row>0</xdr:row>
      <xdr:rowOff>0</xdr:rowOff>
    </xdr:to>
    <xdr:sp>
      <xdr:nvSpPr>
        <xdr:cNvPr id="67" name="Text 36"/>
        <xdr:cNvSpPr txBox="1">
          <a:spLocks noChangeArrowheads="1"/>
        </xdr:cNvSpPr>
      </xdr:nvSpPr>
      <xdr:spPr>
        <a:xfrm>
          <a:off x="8601075" y="0"/>
          <a:ext cx="1800225" cy="0"/>
        </a:xfrm>
        <a:prstGeom prst="rect">
          <a:avLst/>
        </a:prstGeom>
        <a:solidFill>
          <a:srgbClr val="FFFFFF"/>
        </a:solidFill>
        <a:ln w="1" cmpd="sng">
          <a:noFill/>
        </a:ln>
      </xdr:spPr>
      <xdr:txBody>
        <a:bodyPr vertOverflow="clip" wrap="square" anchor="ctr"/>
        <a:p>
          <a:pPr algn="ctr">
            <a:defRPr/>
          </a:pPr>
          <a:r>
            <a:rPr lang="en-US" cap="none" sz="900" b="0" i="0" u="none" baseline="0"/>
            <a:t>Zuckerrüben</a:t>
          </a:r>
        </a:p>
      </xdr:txBody>
    </xdr:sp>
    <xdr:clientData/>
  </xdr:twoCellAnchor>
  <xdr:twoCellAnchor>
    <xdr:from>
      <xdr:col>16</xdr:col>
      <xdr:colOff>85725</xdr:colOff>
      <xdr:row>0</xdr:row>
      <xdr:rowOff>0</xdr:rowOff>
    </xdr:from>
    <xdr:to>
      <xdr:col>18</xdr:col>
      <xdr:colOff>590550</xdr:colOff>
      <xdr:row>0</xdr:row>
      <xdr:rowOff>0</xdr:rowOff>
    </xdr:to>
    <xdr:sp>
      <xdr:nvSpPr>
        <xdr:cNvPr id="68" name="Text 37"/>
        <xdr:cNvSpPr txBox="1">
          <a:spLocks noChangeArrowheads="1"/>
        </xdr:cNvSpPr>
      </xdr:nvSpPr>
      <xdr:spPr>
        <a:xfrm>
          <a:off x="10582275" y="0"/>
          <a:ext cx="1771650" cy="0"/>
        </a:xfrm>
        <a:prstGeom prst="rect">
          <a:avLst/>
        </a:prstGeom>
        <a:solidFill>
          <a:srgbClr val="FFFFFF"/>
        </a:solidFill>
        <a:ln w="1" cmpd="sng">
          <a:noFill/>
        </a:ln>
      </xdr:spPr>
      <xdr:txBody>
        <a:bodyPr vertOverflow="clip" wrap="square" anchor="ctr"/>
        <a:p>
          <a:pPr algn="ctr">
            <a:defRPr/>
          </a:pPr>
          <a:r>
            <a:rPr lang="en-US" cap="none" sz="900" b="0" i="0" u="none" baseline="0"/>
            <a:t>Runkelrüben  (einschl.Rosamona)</a:t>
          </a:r>
        </a:p>
      </xdr:txBody>
    </xdr:sp>
    <xdr:clientData/>
  </xdr:twoCellAnchor>
  <xdr:twoCellAnchor>
    <xdr:from>
      <xdr:col>5</xdr:col>
      <xdr:colOff>19050</xdr:colOff>
      <xdr:row>0</xdr:row>
      <xdr:rowOff>0</xdr:rowOff>
    </xdr:from>
    <xdr:to>
      <xdr:col>5</xdr:col>
      <xdr:colOff>485775</xdr:colOff>
      <xdr:row>0</xdr:row>
      <xdr:rowOff>0</xdr:rowOff>
    </xdr:to>
    <xdr:sp>
      <xdr:nvSpPr>
        <xdr:cNvPr id="69" name="Text 39"/>
        <xdr:cNvSpPr txBox="1">
          <a:spLocks noChangeArrowheads="1"/>
        </xdr:cNvSpPr>
      </xdr:nvSpPr>
      <xdr:spPr>
        <a:xfrm>
          <a:off x="3390900" y="0"/>
          <a:ext cx="46672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70" name="Text 40"/>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504825</xdr:colOff>
      <xdr:row>0</xdr:row>
      <xdr:rowOff>0</xdr:rowOff>
    </xdr:to>
    <xdr:sp>
      <xdr:nvSpPr>
        <xdr:cNvPr id="71" name="Text 41"/>
        <xdr:cNvSpPr txBox="1">
          <a:spLocks noChangeArrowheads="1"/>
        </xdr:cNvSpPr>
      </xdr:nvSpPr>
      <xdr:spPr>
        <a:xfrm>
          <a:off x="7258050" y="0"/>
          <a:ext cx="48577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19050</xdr:colOff>
      <xdr:row>0</xdr:row>
      <xdr:rowOff>0</xdr:rowOff>
    </xdr:from>
    <xdr:to>
      <xdr:col>14</xdr:col>
      <xdr:colOff>495300</xdr:colOff>
      <xdr:row>0</xdr:row>
      <xdr:rowOff>0</xdr:rowOff>
    </xdr:to>
    <xdr:sp>
      <xdr:nvSpPr>
        <xdr:cNvPr id="72" name="Text 42"/>
        <xdr:cNvSpPr txBox="1">
          <a:spLocks noChangeArrowheads="1"/>
        </xdr:cNvSpPr>
      </xdr:nvSpPr>
      <xdr:spPr>
        <a:xfrm>
          <a:off x="921067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73" name="Text 43"/>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10</xdr:col>
      <xdr:colOff>133350</xdr:colOff>
      <xdr:row>0</xdr:row>
      <xdr:rowOff>0</xdr:rowOff>
    </xdr:from>
    <xdr:to>
      <xdr:col>12</xdr:col>
      <xdr:colOff>533400</xdr:colOff>
      <xdr:row>0</xdr:row>
      <xdr:rowOff>0</xdr:rowOff>
    </xdr:to>
    <xdr:sp>
      <xdr:nvSpPr>
        <xdr:cNvPr id="74" name="Text 44"/>
        <xdr:cNvSpPr txBox="1">
          <a:spLocks noChangeArrowheads="1"/>
        </xdr:cNvSpPr>
      </xdr:nvSpPr>
      <xdr:spPr>
        <a:xfrm>
          <a:off x="6724650" y="0"/>
          <a:ext cx="166687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Dauergrünland insgesamt </a:t>
          </a:r>
          <a:r>
            <a:rPr lang="en-US" cap="none" sz="900" b="0" i="0" u="none" baseline="30000">
              <a:latin typeface="Helvetica"/>
              <a:ea typeface="Helvetica"/>
              <a:cs typeface="Helvetica"/>
            </a:rPr>
            <a:t>1)</a:t>
          </a:r>
        </a:p>
      </xdr:txBody>
    </xdr:sp>
    <xdr:clientData/>
  </xdr:twoCellAnchor>
  <xdr:twoCellAnchor>
    <xdr:from>
      <xdr:col>4</xdr:col>
      <xdr:colOff>47625</xdr:colOff>
      <xdr:row>0</xdr:row>
      <xdr:rowOff>0</xdr:rowOff>
    </xdr:from>
    <xdr:to>
      <xdr:col>6</xdr:col>
      <xdr:colOff>619125</xdr:colOff>
      <xdr:row>0</xdr:row>
      <xdr:rowOff>0</xdr:rowOff>
    </xdr:to>
    <xdr:sp>
      <xdr:nvSpPr>
        <xdr:cNvPr id="75" name="Text 45"/>
        <xdr:cNvSpPr txBox="1">
          <a:spLocks noChangeArrowheads="1"/>
        </xdr:cNvSpPr>
      </xdr:nvSpPr>
      <xdr:spPr>
        <a:xfrm>
          <a:off x="2771775" y="0"/>
          <a:ext cx="18383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Luzerne 
(einschl. Samenbau) </a:t>
          </a:r>
          <a:r>
            <a:rPr lang="en-US" cap="none" sz="900" b="0" i="0" u="none" baseline="30000">
              <a:latin typeface="Helvetica"/>
              <a:ea typeface="Helvetica"/>
              <a:cs typeface="Helvetica"/>
            </a:rPr>
            <a:t>1)</a:t>
          </a:r>
        </a:p>
      </xdr:txBody>
    </xdr:sp>
    <xdr:clientData/>
  </xdr:twoCellAnchor>
  <xdr:twoCellAnchor>
    <xdr:from>
      <xdr:col>3</xdr:col>
      <xdr:colOff>66675</xdr:colOff>
      <xdr:row>0</xdr:row>
      <xdr:rowOff>0</xdr:rowOff>
    </xdr:from>
    <xdr:to>
      <xdr:col>3</xdr:col>
      <xdr:colOff>342900</xdr:colOff>
      <xdr:row>0</xdr:row>
      <xdr:rowOff>0</xdr:rowOff>
    </xdr:to>
    <xdr:sp>
      <xdr:nvSpPr>
        <xdr:cNvPr id="76" name="Text 46"/>
        <xdr:cNvSpPr txBox="1">
          <a:spLocks noChangeArrowheads="1"/>
        </xdr:cNvSpPr>
      </xdr:nvSpPr>
      <xdr:spPr>
        <a:xfrm>
          <a:off x="2419350" y="0"/>
          <a:ext cx="27622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3</xdr:col>
      <xdr:colOff>66675</xdr:colOff>
      <xdr:row>0</xdr:row>
      <xdr:rowOff>0</xdr:rowOff>
    </xdr:from>
    <xdr:to>
      <xdr:col>3</xdr:col>
      <xdr:colOff>342900</xdr:colOff>
      <xdr:row>0</xdr:row>
      <xdr:rowOff>0</xdr:rowOff>
    </xdr:to>
    <xdr:sp>
      <xdr:nvSpPr>
        <xdr:cNvPr id="77" name="Text 47"/>
        <xdr:cNvSpPr txBox="1">
          <a:spLocks noChangeArrowheads="1"/>
        </xdr:cNvSpPr>
      </xdr:nvSpPr>
      <xdr:spPr>
        <a:xfrm>
          <a:off x="2419350" y="0"/>
          <a:ext cx="27622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3</xdr:col>
      <xdr:colOff>66675</xdr:colOff>
      <xdr:row>0</xdr:row>
      <xdr:rowOff>0</xdr:rowOff>
    </xdr:from>
    <xdr:to>
      <xdr:col>3</xdr:col>
      <xdr:colOff>342900</xdr:colOff>
      <xdr:row>0</xdr:row>
      <xdr:rowOff>0</xdr:rowOff>
    </xdr:to>
    <xdr:sp>
      <xdr:nvSpPr>
        <xdr:cNvPr id="78" name="Text 48"/>
        <xdr:cNvSpPr txBox="1">
          <a:spLocks noChangeArrowheads="1"/>
        </xdr:cNvSpPr>
      </xdr:nvSpPr>
      <xdr:spPr>
        <a:xfrm>
          <a:off x="2419350" y="0"/>
          <a:ext cx="27622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3</xdr:col>
      <xdr:colOff>66675</xdr:colOff>
      <xdr:row>0</xdr:row>
      <xdr:rowOff>0</xdr:rowOff>
    </xdr:from>
    <xdr:to>
      <xdr:col>3</xdr:col>
      <xdr:colOff>342900</xdr:colOff>
      <xdr:row>0</xdr:row>
      <xdr:rowOff>0</xdr:rowOff>
    </xdr:to>
    <xdr:sp>
      <xdr:nvSpPr>
        <xdr:cNvPr id="79" name="Text 49"/>
        <xdr:cNvSpPr txBox="1">
          <a:spLocks noChangeArrowheads="1"/>
        </xdr:cNvSpPr>
      </xdr:nvSpPr>
      <xdr:spPr>
        <a:xfrm>
          <a:off x="2419350" y="0"/>
          <a:ext cx="27622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3</xdr:col>
      <xdr:colOff>66675</xdr:colOff>
      <xdr:row>0</xdr:row>
      <xdr:rowOff>0</xdr:rowOff>
    </xdr:from>
    <xdr:to>
      <xdr:col>3</xdr:col>
      <xdr:colOff>342900</xdr:colOff>
      <xdr:row>0</xdr:row>
      <xdr:rowOff>0</xdr:rowOff>
    </xdr:to>
    <xdr:sp>
      <xdr:nvSpPr>
        <xdr:cNvPr id="80" name="Text 50"/>
        <xdr:cNvSpPr txBox="1">
          <a:spLocks noChangeArrowheads="1"/>
        </xdr:cNvSpPr>
      </xdr:nvSpPr>
      <xdr:spPr>
        <a:xfrm>
          <a:off x="2419350" y="0"/>
          <a:ext cx="27622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4</xdr:col>
      <xdr:colOff>28575</xdr:colOff>
      <xdr:row>0</xdr:row>
      <xdr:rowOff>0</xdr:rowOff>
    </xdr:from>
    <xdr:to>
      <xdr:col>6</xdr:col>
      <xdr:colOff>666750</xdr:colOff>
      <xdr:row>0</xdr:row>
      <xdr:rowOff>0</xdr:rowOff>
    </xdr:to>
    <xdr:sp>
      <xdr:nvSpPr>
        <xdr:cNvPr id="81" name="Text 51"/>
        <xdr:cNvSpPr txBox="1">
          <a:spLocks noChangeArrowheads="1"/>
        </xdr:cNvSpPr>
      </xdr:nvSpPr>
      <xdr:spPr>
        <a:xfrm>
          <a:off x="2752725" y="0"/>
          <a:ext cx="1905000" cy="0"/>
        </a:xfrm>
        <a:prstGeom prst="rect">
          <a:avLst/>
        </a:prstGeom>
        <a:solidFill>
          <a:srgbClr val="FFFFFF"/>
        </a:solidFill>
        <a:ln w="1" cmpd="sng">
          <a:noFill/>
        </a:ln>
      </xdr:spPr>
      <xdr:txBody>
        <a:bodyPr vertOverflow="clip" wrap="square" anchor="ctr"/>
        <a:p>
          <a:pPr algn="ctr">
            <a:defRPr/>
          </a:pPr>
          <a:r>
            <a:rPr lang="en-US" cap="none" sz="900" b="0" i="0" u="none" baseline="0"/>
            <a:t>Getreide insg. (einschl. Körner-
mais und Mais für Corn-Cob-Mix)</a:t>
          </a:r>
        </a:p>
      </xdr:txBody>
    </xdr:sp>
    <xdr:clientData/>
  </xdr:twoCellAnchor>
  <xdr:twoCellAnchor>
    <xdr:from>
      <xdr:col>7</xdr:col>
      <xdr:colOff>28575</xdr:colOff>
      <xdr:row>0</xdr:row>
      <xdr:rowOff>0</xdr:rowOff>
    </xdr:from>
    <xdr:to>
      <xdr:col>9</xdr:col>
      <xdr:colOff>647700</xdr:colOff>
      <xdr:row>0</xdr:row>
      <xdr:rowOff>0</xdr:rowOff>
    </xdr:to>
    <xdr:sp>
      <xdr:nvSpPr>
        <xdr:cNvPr id="82" name="Text 52"/>
        <xdr:cNvSpPr txBox="1">
          <a:spLocks noChangeArrowheads="1"/>
        </xdr:cNvSpPr>
      </xdr:nvSpPr>
      <xdr:spPr>
        <a:xfrm>
          <a:off x="4705350" y="0"/>
          <a:ext cx="1885950" cy="0"/>
        </a:xfrm>
        <a:prstGeom prst="rect">
          <a:avLst/>
        </a:prstGeom>
        <a:solidFill>
          <a:srgbClr val="FFFFFF"/>
        </a:solidFill>
        <a:ln w="1" cmpd="sng">
          <a:noFill/>
        </a:ln>
      </xdr:spPr>
      <xdr:txBody>
        <a:bodyPr vertOverflow="clip" wrap="square" anchor="ctr"/>
        <a:p>
          <a:pPr algn="ctr">
            <a:defRPr/>
          </a:pPr>
          <a:r>
            <a:rPr lang="en-US" cap="none" sz="900" b="0" i="0" u="none" baseline="0"/>
            <a:t>Getreide insg. (ohne Körnermais
und Mais für Corn-Cob-Mix)</a:t>
          </a:r>
        </a:p>
      </xdr:txBody>
    </xdr:sp>
    <xdr:clientData/>
  </xdr:twoCellAnchor>
  <xdr:twoCellAnchor>
    <xdr:from>
      <xdr:col>7</xdr:col>
      <xdr:colOff>66675</xdr:colOff>
      <xdr:row>0</xdr:row>
      <xdr:rowOff>0</xdr:rowOff>
    </xdr:from>
    <xdr:to>
      <xdr:col>9</xdr:col>
      <xdr:colOff>600075</xdr:colOff>
      <xdr:row>0</xdr:row>
      <xdr:rowOff>0</xdr:rowOff>
    </xdr:to>
    <xdr:sp>
      <xdr:nvSpPr>
        <xdr:cNvPr id="83" name="Text 55"/>
        <xdr:cNvSpPr txBox="1">
          <a:spLocks noChangeArrowheads="1"/>
        </xdr:cNvSpPr>
      </xdr:nvSpPr>
      <xdr:spPr>
        <a:xfrm>
          <a:off x="4743450" y="0"/>
          <a:ext cx="1800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
              <a:ea typeface="Helv"/>
              <a:cs typeface="Helv"/>
            </a:rPr>
            <a:t>Grasanbau auf dem  Ackerland
(ohne Samenbau) </a:t>
          </a:r>
          <a:r>
            <a:rPr lang="en-US" cap="none" sz="900" b="0" i="0" u="none" baseline="30000">
              <a:latin typeface="Helv"/>
              <a:ea typeface="Helv"/>
              <a:cs typeface="Helv"/>
            </a:rPr>
            <a:t>1)</a:t>
          </a:r>
        </a:p>
      </xdr:txBody>
    </xdr:sp>
    <xdr:clientData/>
  </xdr:twoCellAnchor>
  <xdr:twoCellAnchor>
    <xdr:from>
      <xdr:col>4</xdr:col>
      <xdr:colOff>142875</xdr:colOff>
      <xdr:row>0</xdr:row>
      <xdr:rowOff>0</xdr:rowOff>
    </xdr:from>
    <xdr:to>
      <xdr:col>6</xdr:col>
      <xdr:colOff>542925</xdr:colOff>
      <xdr:row>0</xdr:row>
      <xdr:rowOff>0</xdr:rowOff>
    </xdr:to>
    <xdr:sp>
      <xdr:nvSpPr>
        <xdr:cNvPr id="84" name="Text 68"/>
        <xdr:cNvSpPr txBox="1">
          <a:spLocks noChangeArrowheads="1"/>
        </xdr:cNvSpPr>
      </xdr:nvSpPr>
      <xdr:spPr>
        <a:xfrm>
          <a:off x="2867025" y="0"/>
          <a:ext cx="1666875" cy="0"/>
        </a:xfrm>
        <a:prstGeom prst="rect">
          <a:avLst/>
        </a:prstGeom>
        <a:solidFill>
          <a:srgbClr val="FFFFFF"/>
        </a:solidFill>
        <a:ln w="1" cmpd="sng">
          <a:noFill/>
        </a:ln>
      </xdr:spPr>
      <xdr:txBody>
        <a:bodyPr vertOverflow="clip" wrap="square" anchor="ctr"/>
        <a:p>
          <a:pPr algn="ctr">
            <a:defRPr/>
          </a:pPr>
          <a:r>
            <a:rPr lang="en-US" cap="none" sz="900" b="0" i="0" u="none" baseline="0"/>
            <a:t>Ölfrüchte insgesamt</a:t>
          </a:r>
        </a:p>
      </xdr:txBody>
    </xdr:sp>
    <xdr:clientData/>
  </xdr:twoCellAnchor>
  <xdr:twoCellAnchor>
    <xdr:from>
      <xdr:col>10</xdr:col>
      <xdr:colOff>28575</xdr:colOff>
      <xdr:row>0</xdr:row>
      <xdr:rowOff>0</xdr:rowOff>
    </xdr:from>
    <xdr:to>
      <xdr:col>12</xdr:col>
      <xdr:colOff>657225</xdr:colOff>
      <xdr:row>0</xdr:row>
      <xdr:rowOff>0</xdr:rowOff>
    </xdr:to>
    <xdr:sp>
      <xdr:nvSpPr>
        <xdr:cNvPr id="85" name="Text 69"/>
        <xdr:cNvSpPr txBox="1">
          <a:spLocks noChangeArrowheads="1"/>
        </xdr:cNvSpPr>
      </xdr:nvSpPr>
      <xdr:spPr>
        <a:xfrm>
          <a:off x="6619875" y="0"/>
          <a:ext cx="1895475" cy="0"/>
        </a:xfrm>
        <a:prstGeom prst="rect">
          <a:avLst/>
        </a:prstGeom>
        <a:solidFill>
          <a:srgbClr val="FFFFFF"/>
        </a:solidFill>
        <a:ln w="1" cmpd="sng">
          <a:noFill/>
        </a:ln>
      </xdr:spPr>
      <xdr:txBody>
        <a:bodyPr vertOverflow="clip" wrap="square" anchor="ctr"/>
        <a:p>
          <a:pPr algn="ctr">
            <a:defRPr/>
          </a:pPr>
          <a:r>
            <a:rPr lang="en-US" cap="none" sz="900" b="0" i="0" u="none" baseline="0"/>
            <a:t>Hülsenfrüchte insgesamt</a:t>
          </a:r>
        </a:p>
      </xdr:txBody>
    </xdr:sp>
    <xdr:clientData/>
  </xdr:twoCellAnchor>
  <xdr:twoCellAnchor>
    <xdr:from>
      <xdr:col>13</xdr:col>
      <xdr:colOff>104775</xdr:colOff>
      <xdr:row>0</xdr:row>
      <xdr:rowOff>0</xdr:rowOff>
    </xdr:from>
    <xdr:to>
      <xdr:col>15</xdr:col>
      <xdr:colOff>581025</xdr:colOff>
      <xdr:row>0</xdr:row>
      <xdr:rowOff>0</xdr:rowOff>
    </xdr:to>
    <xdr:sp>
      <xdr:nvSpPr>
        <xdr:cNvPr id="86" name="Text 70"/>
        <xdr:cNvSpPr txBox="1">
          <a:spLocks noChangeArrowheads="1"/>
        </xdr:cNvSpPr>
      </xdr:nvSpPr>
      <xdr:spPr>
        <a:xfrm>
          <a:off x="8648700" y="0"/>
          <a:ext cx="1743075" cy="0"/>
        </a:xfrm>
        <a:prstGeom prst="rect">
          <a:avLst/>
        </a:prstGeom>
        <a:solidFill>
          <a:srgbClr val="FFFFFF"/>
        </a:solidFill>
        <a:ln w="1" cmpd="sng">
          <a:noFill/>
        </a:ln>
      </xdr:spPr>
      <xdr:txBody>
        <a:bodyPr vertOverflow="clip" wrap="square" anchor="ctr"/>
        <a:p>
          <a:pPr algn="ctr">
            <a:defRPr/>
          </a:pPr>
          <a:r>
            <a:rPr lang="en-US" cap="none" sz="900" b="0" i="0" u="none" baseline="0"/>
            <a:t>Grün- und Silomais
(einschl. Lieschkolbenschrot)</a:t>
          </a:r>
        </a:p>
      </xdr:txBody>
    </xdr:sp>
    <xdr:clientData/>
  </xdr:twoCellAnchor>
  <xdr:twoCellAnchor>
    <xdr:from>
      <xdr:col>16</xdr:col>
      <xdr:colOff>47625</xdr:colOff>
      <xdr:row>0</xdr:row>
      <xdr:rowOff>0</xdr:rowOff>
    </xdr:from>
    <xdr:to>
      <xdr:col>18</xdr:col>
      <xdr:colOff>638175</xdr:colOff>
      <xdr:row>0</xdr:row>
      <xdr:rowOff>0</xdr:rowOff>
    </xdr:to>
    <xdr:sp>
      <xdr:nvSpPr>
        <xdr:cNvPr id="87" name="Text 71"/>
        <xdr:cNvSpPr txBox="1">
          <a:spLocks noChangeArrowheads="1"/>
        </xdr:cNvSpPr>
      </xdr:nvSpPr>
      <xdr:spPr>
        <a:xfrm>
          <a:off x="10544175" y="0"/>
          <a:ext cx="185737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Klee, Kleegras und Klee-Luzerne-
Gemisch (einschl. Samenbau) </a:t>
          </a:r>
          <a:r>
            <a:rPr lang="en-US" cap="none" sz="900" b="0" i="0" u="none" baseline="30000">
              <a:latin typeface="Helvetica"/>
              <a:ea typeface="Helvetica"/>
              <a:cs typeface="Helvetica"/>
            </a:rPr>
            <a:t>1)</a:t>
          </a:r>
        </a:p>
      </xdr:txBody>
    </xdr:sp>
    <xdr:clientData/>
  </xdr:twoCellAnchor>
  <xdr:twoCellAnchor>
    <xdr:from>
      <xdr:col>2</xdr:col>
      <xdr:colOff>57150</xdr:colOff>
      <xdr:row>176</xdr:row>
      <xdr:rowOff>0</xdr:rowOff>
    </xdr:from>
    <xdr:to>
      <xdr:col>2</xdr:col>
      <xdr:colOff>1533525</xdr:colOff>
      <xdr:row>176</xdr:row>
      <xdr:rowOff>0</xdr:rowOff>
    </xdr:to>
    <xdr:sp>
      <xdr:nvSpPr>
        <xdr:cNvPr id="88" name="TextBox 152"/>
        <xdr:cNvSpPr txBox="1">
          <a:spLocks noChangeArrowheads="1"/>
        </xdr:cNvSpPr>
      </xdr:nvSpPr>
      <xdr:spPr>
        <a:xfrm>
          <a:off x="819150" y="29498925"/>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295</xdr:row>
      <xdr:rowOff>0</xdr:rowOff>
    </xdr:from>
    <xdr:to>
      <xdr:col>2</xdr:col>
      <xdr:colOff>1533525</xdr:colOff>
      <xdr:row>295</xdr:row>
      <xdr:rowOff>0</xdr:rowOff>
    </xdr:to>
    <xdr:sp>
      <xdr:nvSpPr>
        <xdr:cNvPr id="89" name="TextBox 154"/>
        <xdr:cNvSpPr txBox="1">
          <a:spLocks noChangeArrowheads="1"/>
        </xdr:cNvSpPr>
      </xdr:nvSpPr>
      <xdr:spPr>
        <a:xfrm>
          <a:off x="819150" y="49406175"/>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1</xdr:col>
      <xdr:colOff>9525</xdr:colOff>
      <xdr:row>293</xdr:row>
      <xdr:rowOff>76200</xdr:rowOff>
    </xdr:from>
    <xdr:to>
      <xdr:col>2</xdr:col>
      <xdr:colOff>190500</xdr:colOff>
      <xdr:row>293</xdr:row>
      <xdr:rowOff>76200</xdr:rowOff>
    </xdr:to>
    <xdr:sp>
      <xdr:nvSpPr>
        <xdr:cNvPr id="90" name="Line 155"/>
        <xdr:cNvSpPr>
          <a:spLocks/>
        </xdr:cNvSpPr>
      </xdr:nvSpPr>
      <xdr:spPr>
        <a:xfrm>
          <a:off x="409575" y="49244250"/>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57150</xdr:colOff>
      <xdr:row>176</xdr:row>
      <xdr:rowOff>0</xdr:rowOff>
    </xdr:from>
    <xdr:to>
      <xdr:col>2</xdr:col>
      <xdr:colOff>1533525</xdr:colOff>
      <xdr:row>176</xdr:row>
      <xdr:rowOff>0</xdr:rowOff>
    </xdr:to>
    <xdr:sp>
      <xdr:nvSpPr>
        <xdr:cNvPr id="91" name="TextBox 156"/>
        <xdr:cNvSpPr txBox="1">
          <a:spLocks noChangeArrowheads="1"/>
        </xdr:cNvSpPr>
      </xdr:nvSpPr>
      <xdr:spPr>
        <a:xfrm>
          <a:off x="819150" y="29498925"/>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303</xdr:row>
      <xdr:rowOff>0</xdr:rowOff>
    </xdr:from>
    <xdr:to>
      <xdr:col>2</xdr:col>
      <xdr:colOff>1533525</xdr:colOff>
      <xdr:row>303</xdr:row>
      <xdr:rowOff>142875</xdr:rowOff>
    </xdr:to>
    <xdr:sp>
      <xdr:nvSpPr>
        <xdr:cNvPr id="92" name="TextBox 157"/>
        <xdr:cNvSpPr txBox="1">
          <a:spLocks noChangeArrowheads="1"/>
        </xdr:cNvSpPr>
      </xdr:nvSpPr>
      <xdr:spPr>
        <a:xfrm>
          <a:off x="819150" y="50673000"/>
          <a:ext cx="1476375" cy="142875"/>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1</xdr:col>
      <xdr:colOff>9525</xdr:colOff>
      <xdr:row>353</xdr:row>
      <xdr:rowOff>76200</xdr:rowOff>
    </xdr:from>
    <xdr:to>
      <xdr:col>2</xdr:col>
      <xdr:colOff>190500</xdr:colOff>
      <xdr:row>353</xdr:row>
      <xdr:rowOff>76200</xdr:rowOff>
    </xdr:to>
    <xdr:sp>
      <xdr:nvSpPr>
        <xdr:cNvPr id="93" name="Line 158"/>
        <xdr:cNvSpPr>
          <a:spLocks/>
        </xdr:cNvSpPr>
      </xdr:nvSpPr>
      <xdr:spPr>
        <a:xfrm>
          <a:off x="409575" y="59255025"/>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57150</xdr:colOff>
      <xdr:row>201</xdr:row>
      <xdr:rowOff>0</xdr:rowOff>
    </xdr:from>
    <xdr:to>
      <xdr:col>2</xdr:col>
      <xdr:colOff>1533525</xdr:colOff>
      <xdr:row>201</xdr:row>
      <xdr:rowOff>0</xdr:rowOff>
    </xdr:to>
    <xdr:sp>
      <xdr:nvSpPr>
        <xdr:cNvPr id="94" name="TextBox 160"/>
        <xdr:cNvSpPr txBox="1">
          <a:spLocks noChangeArrowheads="1"/>
        </xdr:cNvSpPr>
      </xdr:nvSpPr>
      <xdr:spPr>
        <a:xfrm>
          <a:off x="819150" y="33747075"/>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236</xdr:row>
      <xdr:rowOff>0</xdr:rowOff>
    </xdr:from>
    <xdr:to>
      <xdr:col>2</xdr:col>
      <xdr:colOff>1533525</xdr:colOff>
      <xdr:row>236</xdr:row>
      <xdr:rowOff>0</xdr:rowOff>
    </xdr:to>
    <xdr:sp>
      <xdr:nvSpPr>
        <xdr:cNvPr id="95" name="TextBox 162"/>
        <xdr:cNvSpPr txBox="1">
          <a:spLocks noChangeArrowheads="1"/>
        </xdr:cNvSpPr>
      </xdr:nvSpPr>
      <xdr:spPr>
        <a:xfrm>
          <a:off x="819150" y="39547800"/>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236</xdr:row>
      <xdr:rowOff>0</xdr:rowOff>
    </xdr:from>
    <xdr:to>
      <xdr:col>2</xdr:col>
      <xdr:colOff>1533525</xdr:colOff>
      <xdr:row>236</xdr:row>
      <xdr:rowOff>0</xdr:rowOff>
    </xdr:to>
    <xdr:sp>
      <xdr:nvSpPr>
        <xdr:cNvPr id="96" name="TextBox 163"/>
        <xdr:cNvSpPr txBox="1">
          <a:spLocks noChangeArrowheads="1"/>
        </xdr:cNvSpPr>
      </xdr:nvSpPr>
      <xdr:spPr>
        <a:xfrm>
          <a:off x="819150" y="39547800"/>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201</xdr:row>
      <xdr:rowOff>0</xdr:rowOff>
    </xdr:from>
    <xdr:to>
      <xdr:col>2</xdr:col>
      <xdr:colOff>1533525</xdr:colOff>
      <xdr:row>201</xdr:row>
      <xdr:rowOff>0</xdr:rowOff>
    </xdr:to>
    <xdr:sp>
      <xdr:nvSpPr>
        <xdr:cNvPr id="97" name="TextBox 164"/>
        <xdr:cNvSpPr txBox="1">
          <a:spLocks noChangeArrowheads="1"/>
        </xdr:cNvSpPr>
      </xdr:nvSpPr>
      <xdr:spPr>
        <a:xfrm>
          <a:off x="819150" y="33747075"/>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236</xdr:row>
      <xdr:rowOff>0</xdr:rowOff>
    </xdr:from>
    <xdr:to>
      <xdr:col>2</xdr:col>
      <xdr:colOff>1533525</xdr:colOff>
      <xdr:row>236</xdr:row>
      <xdr:rowOff>0</xdr:rowOff>
    </xdr:to>
    <xdr:sp>
      <xdr:nvSpPr>
        <xdr:cNvPr id="98" name="TextBox 166"/>
        <xdr:cNvSpPr txBox="1">
          <a:spLocks noChangeArrowheads="1"/>
        </xdr:cNvSpPr>
      </xdr:nvSpPr>
      <xdr:spPr>
        <a:xfrm>
          <a:off x="819150" y="39547800"/>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236</xdr:row>
      <xdr:rowOff>0</xdr:rowOff>
    </xdr:from>
    <xdr:to>
      <xdr:col>2</xdr:col>
      <xdr:colOff>1533525</xdr:colOff>
      <xdr:row>236</xdr:row>
      <xdr:rowOff>0</xdr:rowOff>
    </xdr:to>
    <xdr:sp>
      <xdr:nvSpPr>
        <xdr:cNvPr id="99" name="TextBox 167"/>
        <xdr:cNvSpPr txBox="1">
          <a:spLocks noChangeArrowheads="1"/>
        </xdr:cNvSpPr>
      </xdr:nvSpPr>
      <xdr:spPr>
        <a:xfrm>
          <a:off x="819150" y="39547800"/>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1</xdr:col>
      <xdr:colOff>19050</xdr:colOff>
      <xdr:row>57</xdr:row>
      <xdr:rowOff>0</xdr:rowOff>
    </xdr:from>
    <xdr:to>
      <xdr:col>2</xdr:col>
      <xdr:colOff>200025</xdr:colOff>
      <xdr:row>57</xdr:row>
      <xdr:rowOff>0</xdr:rowOff>
    </xdr:to>
    <xdr:sp>
      <xdr:nvSpPr>
        <xdr:cNvPr id="100" name="Line 168"/>
        <xdr:cNvSpPr>
          <a:spLocks/>
        </xdr:cNvSpPr>
      </xdr:nvSpPr>
      <xdr:spPr>
        <a:xfrm>
          <a:off x="419100" y="95440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0" customWidth="1"/>
  </cols>
  <sheetData>
    <row r="1" ht="15.75">
      <c r="A1" s="159" t="s">
        <v>294</v>
      </c>
    </row>
    <row r="4" ht="17.25" customHeight="1">
      <c r="A4" s="225" t="s">
        <v>306</v>
      </c>
    </row>
    <row r="6" ht="12.75">
      <c r="A6" s="160" t="s">
        <v>305</v>
      </c>
    </row>
    <row r="9" ht="12.75">
      <c r="A9" s="160" t="s">
        <v>307</v>
      </c>
    </row>
    <row r="10" ht="12.75">
      <c r="A10" s="160" t="s">
        <v>308</v>
      </c>
    </row>
    <row r="13" ht="12.75">
      <c r="A13" s="160" t="s">
        <v>295</v>
      </c>
    </row>
    <row r="16" ht="12.75">
      <c r="A16" s="160" t="s">
        <v>296</v>
      </c>
    </row>
    <row r="17" ht="12.75">
      <c r="A17" s="160" t="s">
        <v>150</v>
      </c>
    </row>
    <row r="18" ht="12.75">
      <c r="A18" s="160" t="s">
        <v>297</v>
      </c>
    </row>
    <row r="19" ht="12.75">
      <c r="A19" s="160" t="s">
        <v>298</v>
      </c>
    </row>
    <row r="21" ht="12.75">
      <c r="A21" s="160" t="s">
        <v>299</v>
      </c>
    </row>
    <row r="24" ht="12.75">
      <c r="A24" s="161" t="s">
        <v>300</v>
      </c>
    </row>
    <row r="25" ht="51">
      <c r="A25" s="162" t="s">
        <v>301</v>
      </c>
    </row>
    <row r="28" ht="12.75">
      <c r="A28" s="161" t="s">
        <v>302</v>
      </c>
    </row>
    <row r="29" ht="51">
      <c r="A29" s="162" t="s">
        <v>303</v>
      </c>
    </row>
    <row r="30" ht="12.75">
      <c r="A30" s="160" t="s">
        <v>304</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4:D40"/>
  <sheetViews>
    <sheetView workbookViewId="0" topLeftCell="A1">
      <selection activeCell="A53" sqref="A53:IV71"/>
    </sheetView>
  </sheetViews>
  <sheetFormatPr defaultColWidth="11.421875" defaultRowHeight="12.75"/>
  <cols>
    <col min="1" max="1" width="5.421875" style="0" customWidth="1"/>
    <col min="2" max="2" width="74.421875" style="0" customWidth="1"/>
    <col min="3" max="3" width="6.57421875" style="0" customWidth="1"/>
    <col min="4" max="4" width="2.421875" style="0" customWidth="1"/>
  </cols>
  <sheetData>
    <row r="4" ht="12.75">
      <c r="B4" s="114"/>
    </row>
    <row r="6" spans="1:2" ht="12.75">
      <c r="A6" s="116"/>
      <c r="B6" s="113" t="s">
        <v>160</v>
      </c>
    </row>
    <row r="7" spans="1:2" ht="12.75">
      <c r="A7" s="116"/>
      <c r="B7" s="113"/>
    </row>
    <row r="8" spans="1:2" ht="12.75">
      <c r="A8" s="116"/>
      <c r="B8" s="113"/>
    </row>
    <row r="10" spans="3:4" ht="12.75">
      <c r="C10" s="163" t="s">
        <v>161</v>
      </c>
      <c r="D10" s="163"/>
    </row>
    <row r="14" spans="2:3" ht="12.75">
      <c r="B14" s="2" t="s">
        <v>162</v>
      </c>
      <c r="C14" s="2">
        <v>2</v>
      </c>
    </row>
    <row r="16" ht="12.75">
      <c r="C16" s="2"/>
    </row>
    <row r="17" ht="12.75">
      <c r="C17" s="2"/>
    </row>
    <row r="18" spans="2:3" ht="12.75">
      <c r="B18" s="113" t="s">
        <v>163</v>
      </c>
      <c r="C18" s="2"/>
    </row>
    <row r="19" ht="12.75">
      <c r="C19" s="2"/>
    </row>
    <row r="20" spans="2:3" ht="12.75">
      <c r="B20" s="2" t="s">
        <v>164</v>
      </c>
      <c r="C20" s="2">
        <v>3</v>
      </c>
    </row>
    <row r="21" ht="12.75">
      <c r="C21" s="2"/>
    </row>
    <row r="22" spans="2:3" ht="12.75">
      <c r="B22" s="2" t="s">
        <v>165</v>
      </c>
      <c r="C22" s="2">
        <v>4</v>
      </c>
    </row>
    <row r="23" ht="12.75">
      <c r="C23" s="2"/>
    </row>
    <row r="24" spans="2:3" ht="12.75">
      <c r="B24" s="2" t="s">
        <v>166</v>
      </c>
      <c r="C24" s="2">
        <v>5</v>
      </c>
    </row>
    <row r="25" ht="12.75">
      <c r="C25" s="2"/>
    </row>
    <row r="26" spans="2:3" ht="12.75">
      <c r="B26" s="115"/>
      <c r="C26" s="2"/>
    </row>
    <row r="27" ht="12.75">
      <c r="C27" s="2"/>
    </row>
    <row r="28" spans="2:3" ht="12.75">
      <c r="B28" s="113" t="s">
        <v>167</v>
      </c>
      <c r="C28" s="2"/>
    </row>
    <row r="29" ht="12.75">
      <c r="C29" s="2"/>
    </row>
    <row r="30" spans="2:3" ht="12.75">
      <c r="B30" s="2" t="s">
        <v>168</v>
      </c>
      <c r="C30" s="2">
        <v>6</v>
      </c>
    </row>
    <row r="31" ht="12.75">
      <c r="C31" s="2"/>
    </row>
    <row r="32" spans="2:3" ht="12.75">
      <c r="B32" s="2" t="s">
        <v>169</v>
      </c>
      <c r="C32" s="2">
        <v>8</v>
      </c>
    </row>
    <row r="33" ht="12.75">
      <c r="C33" s="2"/>
    </row>
    <row r="34" spans="2:3" ht="12.75">
      <c r="B34" s="115"/>
      <c r="C34" s="2"/>
    </row>
    <row r="35" ht="12.75">
      <c r="C35" s="2"/>
    </row>
    <row r="36" ht="12.75">
      <c r="C36" s="2"/>
    </row>
    <row r="37" ht="12.75">
      <c r="C37" s="2"/>
    </row>
    <row r="38" ht="12.75">
      <c r="C38" s="2"/>
    </row>
    <row r="39" ht="12.75">
      <c r="C39" s="2"/>
    </row>
    <row r="40" ht="12.75">
      <c r="C40" s="2"/>
    </row>
  </sheetData>
  <mergeCells count="1">
    <mergeCell ref="C10:D10"/>
  </mergeCells>
  <printOptions/>
  <pageMargins left="0.31496062992125984" right="0.31496062992125984" top="0.5905511811023623" bottom="0.3937007874015748" header="0.5118110236220472" footer="0.5118110236220472"/>
  <pageSetup horizontalDpi="600" verticalDpi="600" orientation="portrait" pageOrder="overThenDown" paperSize="9" r:id="rId1"/>
</worksheet>
</file>

<file path=xl/worksheets/sheet3.xml><?xml version="1.0" encoding="utf-8"?>
<worksheet xmlns="http://schemas.openxmlformats.org/spreadsheetml/2006/main" xmlns:r="http://schemas.openxmlformats.org/officeDocument/2006/relationships">
  <dimension ref="A1:D47"/>
  <sheetViews>
    <sheetView workbookViewId="0" topLeftCell="A1">
      <selection activeCell="A1" sqref="A1:D1"/>
    </sheetView>
  </sheetViews>
  <sheetFormatPr defaultColWidth="11.421875" defaultRowHeight="12.75"/>
  <cols>
    <col min="1" max="1" width="6.28125" style="0" customWidth="1"/>
    <col min="2" max="2" width="2.421875" style="0" customWidth="1"/>
    <col min="3" max="3" width="79.7109375" style="0" customWidth="1"/>
    <col min="4" max="4" width="6.57421875" style="0" customWidth="1"/>
  </cols>
  <sheetData>
    <row r="1" spans="1:4" ht="12.75">
      <c r="A1" s="167" t="s">
        <v>170</v>
      </c>
      <c r="B1" s="167"/>
      <c r="C1" s="167"/>
      <c r="D1" s="167"/>
    </row>
    <row r="5" spans="2:3" ht="12.75">
      <c r="B5" s="165" t="s">
        <v>162</v>
      </c>
      <c r="C5" s="165"/>
    </row>
    <row r="9" spans="2:3" ht="12.75">
      <c r="B9" s="164" t="s">
        <v>171</v>
      </c>
      <c r="C9" s="164"/>
    </row>
    <row r="11" spans="2:3" ht="45.75" customHeight="1">
      <c r="B11" s="166" t="s">
        <v>172</v>
      </c>
      <c r="C11" s="166"/>
    </row>
    <row r="15" spans="2:3" ht="12.75">
      <c r="B15" s="164" t="s">
        <v>173</v>
      </c>
      <c r="C15" s="164"/>
    </row>
    <row r="17" spans="2:3" ht="94.5" customHeight="1">
      <c r="B17" s="166" t="s">
        <v>225</v>
      </c>
      <c r="C17" s="166"/>
    </row>
    <row r="18" ht="12.75">
      <c r="B18" s="2"/>
    </row>
    <row r="21" spans="2:3" ht="12.75">
      <c r="B21" s="57" t="s">
        <v>174</v>
      </c>
      <c r="C21" s="57"/>
    </row>
    <row r="23" spans="2:3" ht="37.5" customHeight="1">
      <c r="B23" s="166" t="s">
        <v>175</v>
      </c>
      <c r="C23" s="166"/>
    </row>
    <row r="25" spans="2:3" ht="38.25" customHeight="1">
      <c r="B25" s="166" t="s">
        <v>288</v>
      </c>
      <c r="C25" s="166"/>
    </row>
    <row r="27" spans="2:3" ht="12.75">
      <c r="B27" s="164" t="s">
        <v>176</v>
      </c>
      <c r="C27" s="164"/>
    </row>
    <row r="40" spans="2:3" ht="12.75">
      <c r="B40" s="165" t="s">
        <v>177</v>
      </c>
      <c r="C40" s="165"/>
    </row>
    <row r="42" spans="2:3" ht="12.75">
      <c r="B42" s="117" t="s">
        <v>229</v>
      </c>
      <c r="C42" s="2" t="s">
        <v>228</v>
      </c>
    </row>
    <row r="43" spans="2:3" ht="12.75">
      <c r="B43" s="2" t="s">
        <v>230</v>
      </c>
      <c r="C43" s="2" t="s">
        <v>231</v>
      </c>
    </row>
    <row r="44" spans="2:3" ht="12.75">
      <c r="B44" s="117" t="s">
        <v>232</v>
      </c>
      <c r="C44" s="2" t="s">
        <v>233</v>
      </c>
    </row>
    <row r="45" spans="2:3" ht="12.75">
      <c r="B45" s="2" t="s">
        <v>234</v>
      </c>
      <c r="C45" s="2" t="s">
        <v>235</v>
      </c>
    </row>
    <row r="47" spans="2:3" ht="12.75">
      <c r="B47" s="164" t="s">
        <v>180</v>
      </c>
      <c r="C47" s="164"/>
    </row>
  </sheetData>
  <mergeCells count="11">
    <mergeCell ref="B5:C5"/>
    <mergeCell ref="B9:C9"/>
    <mergeCell ref="B11:C11"/>
    <mergeCell ref="A1:D1"/>
    <mergeCell ref="B15:C15"/>
    <mergeCell ref="B40:C40"/>
    <mergeCell ref="B47:C47"/>
    <mergeCell ref="B17:C17"/>
    <mergeCell ref="B23:C23"/>
    <mergeCell ref="B27:C27"/>
    <mergeCell ref="B25:C25"/>
  </mergeCells>
  <printOptions/>
  <pageMargins left="0.31496062992125984" right="0.31496062992125984" top="0.5905511811023623" bottom="0.3937007874015748" header="0.5118110236220472" footer="0.5118110236220472"/>
  <pageSetup horizontalDpi="600" verticalDpi="600" orientation="portrait" pageOrder="overThenDown" paperSize="9" r:id="rId1"/>
</worksheet>
</file>

<file path=xl/worksheets/sheet4.xml><?xml version="1.0" encoding="utf-8"?>
<worksheet xmlns="http://schemas.openxmlformats.org/spreadsheetml/2006/main" xmlns:r="http://schemas.openxmlformats.org/officeDocument/2006/relationships">
  <dimension ref="A1:X214"/>
  <sheetViews>
    <sheetView workbookViewId="0" topLeftCell="A1">
      <selection activeCell="A53" sqref="A53:IV71"/>
    </sheetView>
  </sheetViews>
  <sheetFormatPr defaultColWidth="11.421875" defaultRowHeight="10.5" customHeight="1"/>
  <cols>
    <col min="1" max="20" width="3.28125" style="0" customWidth="1"/>
    <col min="21" max="21" width="21.57421875" style="0" customWidth="1"/>
    <col min="22" max="22" width="5.57421875" style="0" customWidth="1"/>
    <col min="23" max="23" width="3.28125" style="0" customWidth="1"/>
    <col min="24" max="16384" width="3.7109375" style="0" customWidth="1"/>
  </cols>
  <sheetData>
    <row r="1" spans="1:23" ht="10.5" customHeight="1">
      <c r="A1" s="156" t="s">
        <v>146</v>
      </c>
      <c r="B1" s="156"/>
      <c r="C1" s="156"/>
      <c r="D1" s="156"/>
      <c r="E1" s="156"/>
      <c r="F1" s="156"/>
      <c r="G1" s="156"/>
      <c r="H1" s="156"/>
      <c r="I1" s="156"/>
      <c r="J1" s="156"/>
      <c r="K1" s="156"/>
      <c r="L1" s="156"/>
      <c r="M1" s="156"/>
      <c r="N1" s="156"/>
      <c r="O1" s="156"/>
      <c r="P1" s="156"/>
      <c r="Q1" s="156"/>
      <c r="R1" s="156"/>
      <c r="S1" s="156"/>
      <c r="T1" s="156"/>
      <c r="U1" s="156"/>
      <c r="V1" s="156"/>
      <c r="W1" s="86"/>
    </row>
    <row r="2" spans="1:23" ht="15" customHeight="1">
      <c r="A2" s="84"/>
      <c r="B2" s="84"/>
      <c r="C2" s="84"/>
      <c r="D2" s="84"/>
      <c r="E2" s="84"/>
      <c r="F2" s="84"/>
      <c r="G2" s="84"/>
      <c r="H2" s="84"/>
      <c r="I2" s="84"/>
      <c r="J2" s="84"/>
      <c r="K2" s="84"/>
      <c r="L2" s="84"/>
      <c r="M2" s="84"/>
      <c r="N2" s="84"/>
      <c r="O2" s="84"/>
      <c r="P2" s="84"/>
      <c r="Q2" s="84"/>
      <c r="R2" s="84"/>
      <c r="S2" s="84"/>
      <c r="T2" s="84"/>
      <c r="U2" s="84"/>
      <c r="V2" s="84"/>
      <c r="W2" s="84"/>
    </row>
    <row r="3" spans="1:23" ht="10.5" customHeight="1">
      <c r="A3" s="94"/>
      <c r="B3" s="95"/>
      <c r="C3" s="95"/>
      <c r="D3" s="95"/>
      <c r="E3" s="95"/>
      <c r="F3" s="95"/>
      <c r="G3" s="95"/>
      <c r="H3" s="95"/>
      <c r="I3" s="95"/>
      <c r="J3" s="95"/>
      <c r="K3" s="95"/>
      <c r="L3" s="95"/>
      <c r="M3" s="95"/>
      <c r="N3" s="95"/>
      <c r="O3" s="95"/>
      <c r="P3" s="95"/>
      <c r="Q3" s="95"/>
      <c r="R3" s="95"/>
      <c r="S3" s="95"/>
      <c r="T3" s="95"/>
      <c r="U3" s="95"/>
      <c r="V3" s="96"/>
      <c r="W3" s="87"/>
    </row>
    <row r="4" spans="1:23" ht="10.5" customHeight="1">
      <c r="A4" s="97"/>
      <c r="B4" s="87"/>
      <c r="C4" s="87"/>
      <c r="D4" s="87"/>
      <c r="E4" s="87"/>
      <c r="F4" s="87"/>
      <c r="G4" s="87"/>
      <c r="H4" s="87"/>
      <c r="I4" s="87"/>
      <c r="J4" s="87"/>
      <c r="K4" s="87"/>
      <c r="L4" s="87"/>
      <c r="M4" s="87"/>
      <c r="N4" s="87"/>
      <c r="O4" s="87"/>
      <c r="P4" s="87"/>
      <c r="Q4" s="87"/>
      <c r="R4" s="87"/>
      <c r="S4" s="87"/>
      <c r="T4" s="87"/>
      <c r="U4" s="87"/>
      <c r="V4" s="98"/>
      <c r="W4" s="87"/>
    </row>
    <row r="5" spans="1:23" ht="12" customHeight="1">
      <c r="A5" s="152" t="s">
        <v>164</v>
      </c>
      <c r="B5" s="153"/>
      <c r="C5" s="153"/>
      <c r="D5" s="153"/>
      <c r="E5" s="153"/>
      <c r="F5" s="153"/>
      <c r="G5" s="153"/>
      <c r="H5" s="153"/>
      <c r="I5" s="153"/>
      <c r="J5" s="153"/>
      <c r="K5" s="153"/>
      <c r="L5" s="153"/>
      <c r="M5" s="153"/>
      <c r="N5" s="153"/>
      <c r="O5" s="153"/>
      <c r="P5" s="153"/>
      <c r="Q5" s="153"/>
      <c r="R5" s="153"/>
      <c r="S5" s="153"/>
      <c r="T5" s="153"/>
      <c r="U5" s="153"/>
      <c r="V5" s="154"/>
      <c r="W5" s="85"/>
    </row>
    <row r="6" spans="1:23" ht="12" customHeight="1">
      <c r="A6" s="99"/>
      <c r="B6" s="85"/>
      <c r="C6" s="85"/>
      <c r="D6" s="85"/>
      <c r="E6" s="85"/>
      <c r="F6" s="85"/>
      <c r="G6" s="85"/>
      <c r="H6" s="85"/>
      <c r="I6" s="85"/>
      <c r="J6" s="85"/>
      <c r="K6" s="85"/>
      <c r="L6" s="85"/>
      <c r="M6" s="85"/>
      <c r="N6" s="85"/>
      <c r="O6" s="85"/>
      <c r="P6" s="85"/>
      <c r="Q6" s="85"/>
      <c r="R6" s="85"/>
      <c r="S6" s="85"/>
      <c r="T6" s="85"/>
      <c r="U6" s="85"/>
      <c r="V6" s="100"/>
      <c r="W6" s="85"/>
    </row>
    <row r="7" spans="1:23" ht="12" customHeight="1">
      <c r="A7" s="99"/>
      <c r="B7" s="85"/>
      <c r="C7" s="85"/>
      <c r="D7" s="85"/>
      <c r="E7" s="85"/>
      <c r="F7" s="85"/>
      <c r="G7" s="85"/>
      <c r="H7" s="85"/>
      <c r="I7" s="85"/>
      <c r="J7" s="85"/>
      <c r="K7" s="85"/>
      <c r="L7" s="85"/>
      <c r="M7" s="85"/>
      <c r="N7" s="85"/>
      <c r="O7" s="85"/>
      <c r="P7" s="85"/>
      <c r="Q7" s="85"/>
      <c r="R7" s="85"/>
      <c r="S7" s="85"/>
      <c r="T7" s="85"/>
      <c r="U7" s="85"/>
      <c r="V7" s="100"/>
      <c r="W7" s="85"/>
    </row>
    <row r="8" spans="1:23" ht="12" customHeight="1">
      <c r="A8" s="173" t="s">
        <v>147</v>
      </c>
      <c r="B8" s="174"/>
      <c r="C8" s="174"/>
      <c r="D8" s="174"/>
      <c r="E8" s="174"/>
      <c r="F8" s="174"/>
      <c r="G8" s="174"/>
      <c r="H8" s="174"/>
      <c r="I8" s="174"/>
      <c r="J8" s="174"/>
      <c r="K8" s="174"/>
      <c r="L8" s="174"/>
      <c r="M8" s="174"/>
      <c r="N8" s="174"/>
      <c r="O8" s="174"/>
      <c r="P8" s="174"/>
      <c r="Q8" s="174"/>
      <c r="R8" s="174"/>
      <c r="S8" s="174"/>
      <c r="T8" s="174"/>
      <c r="U8" s="174"/>
      <c r="V8" s="158"/>
      <c r="W8" s="91"/>
    </row>
    <row r="9" spans="1:23" ht="10.5" customHeight="1">
      <c r="A9" s="99"/>
      <c r="B9" s="89"/>
      <c r="C9" s="89"/>
      <c r="D9" s="89"/>
      <c r="E9" s="89"/>
      <c r="F9" s="89"/>
      <c r="G9" s="89"/>
      <c r="H9" s="89"/>
      <c r="I9" s="89"/>
      <c r="J9" s="89"/>
      <c r="K9" s="89"/>
      <c r="L9" s="89"/>
      <c r="M9" s="89"/>
      <c r="N9" s="89"/>
      <c r="O9" s="89"/>
      <c r="P9" s="89"/>
      <c r="Q9" s="89"/>
      <c r="R9" s="89"/>
      <c r="S9" s="89"/>
      <c r="T9" s="89"/>
      <c r="U9" s="89"/>
      <c r="V9" s="103"/>
      <c r="W9" s="88"/>
    </row>
    <row r="10" spans="1:23" ht="10.5" customHeight="1">
      <c r="A10" s="104"/>
      <c r="B10" s="84"/>
      <c r="C10" s="84"/>
      <c r="D10" s="84"/>
      <c r="E10" s="84"/>
      <c r="F10" s="84"/>
      <c r="G10" s="84"/>
      <c r="H10" s="84"/>
      <c r="I10" s="84"/>
      <c r="J10" s="84"/>
      <c r="K10" s="84"/>
      <c r="L10" s="84"/>
      <c r="M10" s="84"/>
      <c r="N10" s="84"/>
      <c r="O10" s="84"/>
      <c r="P10" s="84"/>
      <c r="Q10" s="84"/>
      <c r="R10" s="84"/>
      <c r="S10" s="84"/>
      <c r="T10" s="84"/>
      <c r="U10" s="84"/>
      <c r="V10" s="105"/>
      <c r="W10" s="84"/>
    </row>
    <row r="11" spans="1:23" ht="10.5" customHeight="1">
      <c r="A11" s="104"/>
      <c r="B11" s="84"/>
      <c r="C11" s="84"/>
      <c r="D11" s="84"/>
      <c r="E11" s="84"/>
      <c r="F11" s="84"/>
      <c r="G11" s="84"/>
      <c r="H11" s="84"/>
      <c r="I11" s="84"/>
      <c r="J11" s="84"/>
      <c r="K11" s="84"/>
      <c r="L11" s="84"/>
      <c r="M11" s="84"/>
      <c r="N11" s="84"/>
      <c r="O11" s="84"/>
      <c r="P11" s="84"/>
      <c r="Q11" s="84"/>
      <c r="R11" s="84"/>
      <c r="S11" s="84"/>
      <c r="T11" s="84"/>
      <c r="U11" s="84"/>
      <c r="V11" s="105"/>
      <c r="W11" s="84"/>
    </row>
    <row r="12" spans="1:23" ht="10.5" customHeight="1">
      <c r="A12" s="104"/>
      <c r="B12" s="84"/>
      <c r="C12" s="84"/>
      <c r="D12" s="84"/>
      <c r="E12" s="84"/>
      <c r="F12" s="84"/>
      <c r="G12" s="84"/>
      <c r="H12" s="84"/>
      <c r="I12" s="84"/>
      <c r="J12" s="84"/>
      <c r="K12" s="84"/>
      <c r="L12" s="84"/>
      <c r="M12" s="84"/>
      <c r="N12" s="84"/>
      <c r="O12" s="84"/>
      <c r="P12" s="84"/>
      <c r="Q12" s="84"/>
      <c r="R12" s="84"/>
      <c r="S12" s="90"/>
      <c r="T12" s="84"/>
      <c r="U12" s="170" t="s">
        <v>236</v>
      </c>
      <c r="V12" s="105"/>
      <c r="W12" s="84"/>
    </row>
    <row r="13" spans="1:23" ht="10.5" customHeight="1">
      <c r="A13" s="104"/>
      <c r="B13" s="84"/>
      <c r="C13" s="84"/>
      <c r="D13" s="84"/>
      <c r="E13" s="84"/>
      <c r="F13" s="84"/>
      <c r="G13" s="84"/>
      <c r="H13" s="84"/>
      <c r="I13" s="84"/>
      <c r="J13" s="84"/>
      <c r="K13" s="84"/>
      <c r="L13" s="84"/>
      <c r="M13" s="84"/>
      <c r="N13" s="84"/>
      <c r="O13" s="84"/>
      <c r="P13" s="84"/>
      <c r="Q13" s="84"/>
      <c r="R13" s="84"/>
      <c r="S13" s="84"/>
      <c r="T13" s="84"/>
      <c r="U13" s="170"/>
      <c r="V13" s="105"/>
      <c r="W13" s="84"/>
    </row>
    <row r="14" spans="1:23" ht="10.5" customHeight="1">
      <c r="A14" s="104"/>
      <c r="B14" s="84"/>
      <c r="C14" s="84"/>
      <c r="D14" s="84"/>
      <c r="E14" s="84"/>
      <c r="F14" s="84"/>
      <c r="G14" s="84"/>
      <c r="H14" s="84"/>
      <c r="I14" s="84"/>
      <c r="J14" s="84"/>
      <c r="K14" s="84"/>
      <c r="L14" s="84"/>
      <c r="M14" s="84"/>
      <c r="N14" s="84"/>
      <c r="O14" s="84"/>
      <c r="P14" s="84"/>
      <c r="Q14" s="84"/>
      <c r="R14" s="84"/>
      <c r="S14" s="90"/>
      <c r="T14" s="84"/>
      <c r="U14" s="170" t="s">
        <v>237</v>
      </c>
      <c r="V14" s="105"/>
      <c r="W14" s="84"/>
    </row>
    <row r="15" spans="1:23" ht="10.5" customHeight="1">
      <c r="A15" s="104"/>
      <c r="B15" s="84"/>
      <c r="C15" s="84"/>
      <c r="D15" s="84"/>
      <c r="E15" s="84"/>
      <c r="F15" s="84"/>
      <c r="G15" s="84"/>
      <c r="H15" s="84"/>
      <c r="I15" s="84"/>
      <c r="J15" s="84"/>
      <c r="K15" s="84"/>
      <c r="L15" s="84"/>
      <c r="M15" s="84"/>
      <c r="N15" s="84"/>
      <c r="O15" s="84"/>
      <c r="P15" s="84"/>
      <c r="Q15" s="84"/>
      <c r="R15" s="84"/>
      <c r="S15" s="84"/>
      <c r="T15" s="84"/>
      <c r="U15" s="170"/>
      <c r="V15" s="105"/>
      <c r="W15" s="84"/>
    </row>
    <row r="16" spans="1:23" ht="10.5" customHeight="1">
      <c r="A16" s="104"/>
      <c r="B16" s="84"/>
      <c r="C16" s="84"/>
      <c r="D16" s="84"/>
      <c r="E16" s="84"/>
      <c r="F16" s="84"/>
      <c r="G16" s="84"/>
      <c r="H16" s="84"/>
      <c r="I16" s="84"/>
      <c r="J16" s="84"/>
      <c r="K16" s="84"/>
      <c r="L16" s="84"/>
      <c r="M16" s="84"/>
      <c r="N16" s="84"/>
      <c r="O16" s="84"/>
      <c r="P16" s="84"/>
      <c r="Q16" s="84"/>
      <c r="R16" s="84"/>
      <c r="S16" s="90"/>
      <c r="T16" s="84"/>
      <c r="U16" s="170" t="s">
        <v>238</v>
      </c>
      <c r="V16" s="105"/>
      <c r="W16" s="84"/>
    </row>
    <row r="17" spans="1:23" ht="10.5" customHeight="1">
      <c r="A17" s="104"/>
      <c r="B17" s="84"/>
      <c r="C17" s="84"/>
      <c r="D17" s="84"/>
      <c r="E17" s="84"/>
      <c r="F17" s="84"/>
      <c r="G17" s="84"/>
      <c r="H17" s="84"/>
      <c r="I17" s="84"/>
      <c r="J17" s="84"/>
      <c r="K17" s="84"/>
      <c r="L17" s="84"/>
      <c r="M17" s="84"/>
      <c r="N17" s="84"/>
      <c r="O17" s="84"/>
      <c r="P17" s="84"/>
      <c r="Q17" s="84"/>
      <c r="R17" s="84"/>
      <c r="S17" s="84"/>
      <c r="T17" s="84"/>
      <c r="U17" s="170"/>
      <c r="V17" s="105"/>
      <c r="W17" s="84"/>
    </row>
    <row r="18" spans="1:23" ht="10.5" customHeight="1">
      <c r="A18" s="104"/>
      <c r="B18" s="84"/>
      <c r="C18" s="84"/>
      <c r="D18" s="84"/>
      <c r="E18" s="84"/>
      <c r="F18" s="84"/>
      <c r="G18" s="84"/>
      <c r="H18" s="84"/>
      <c r="I18" s="84"/>
      <c r="J18" s="84"/>
      <c r="K18" s="84"/>
      <c r="L18" s="84"/>
      <c r="M18" s="84"/>
      <c r="N18" s="84"/>
      <c r="O18" s="84"/>
      <c r="P18" s="84"/>
      <c r="Q18" s="84"/>
      <c r="R18" s="84"/>
      <c r="S18" s="90"/>
      <c r="T18" s="84"/>
      <c r="U18" s="170" t="s">
        <v>239</v>
      </c>
      <c r="V18" s="105"/>
      <c r="W18" s="84"/>
    </row>
    <row r="19" spans="1:23" ht="10.5" customHeight="1">
      <c r="A19" s="104"/>
      <c r="B19" s="84"/>
      <c r="C19" s="84"/>
      <c r="D19" s="84"/>
      <c r="E19" s="84"/>
      <c r="F19" s="84"/>
      <c r="G19" s="84"/>
      <c r="H19" s="84"/>
      <c r="I19" s="84"/>
      <c r="J19" s="84"/>
      <c r="K19" s="84"/>
      <c r="L19" s="84"/>
      <c r="M19" s="84"/>
      <c r="N19" s="84"/>
      <c r="O19" s="84"/>
      <c r="P19" s="84"/>
      <c r="Q19" s="84"/>
      <c r="R19" s="84"/>
      <c r="S19" s="84"/>
      <c r="T19" s="84"/>
      <c r="U19" s="170"/>
      <c r="V19" s="105"/>
      <c r="W19" s="84"/>
    </row>
    <row r="20" spans="1:23" ht="10.5" customHeight="1">
      <c r="A20" s="104"/>
      <c r="B20" s="84"/>
      <c r="C20" s="84"/>
      <c r="D20" s="84"/>
      <c r="E20" s="84"/>
      <c r="F20" s="84"/>
      <c r="G20" s="84"/>
      <c r="H20" s="84"/>
      <c r="I20" s="84"/>
      <c r="J20" s="84"/>
      <c r="K20" s="84"/>
      <c r="L20" s="84"/>
      <c r="M20" s="84"/>
      <c r="N20" s="84"/>
      <c r="O20" s="84"/>
      <c r="P20" s="84"/>
      <c r="Q20" s="84"/>
      <c r="R20" s="84"/>
      <c r="S20" s="90"/>
      <c r="T20" s="84"/>
      <c r="U20" s="170" t="s">
        <v>240</v>
      </c>
      <c r="V20" s="105"/>
      <c r="W20" s="84"/>
    </row>
    <row r="21" spans="1:23" ht="10.5" customHeight="1">
      <c r="A21" s="104"/>
      <c r="B21" s="84"/>
      <c r="C21" s="84"/>
      <c r="D21" s="84"/>
      <c r="E21" s="84"/>
      <c r="F21" s="84"/>
      <c r="G21" s="84"/>
      <c r="H21" s="84"/>
      <c r="I21" s="84"/>
      <c r="J21" s="84"/>
      <c r="K21" s="84"/>
      <c r="L21" s="84"/>
      <c r="M21" s="84"/>
      <c r="N21" s="84"/>
      <c r="O21" s="84"/>
      <c r="P21" s="84"/>
      <c r="Q21" s="84"/>
      <c r="R21" s="84"/>
      <c r="S21" s="84"/>
      <c r="T21" s="84"/>
      <c r="U21" s="170"/>
      <c r="V21" s="105"/>
      <c r="W21" s="84"/>
    </row>
    <row r="22" spans="1:23" ht="10.5" customHeight="1">
      <c r="A22" s="104"/>
      <c r="B22" s="84"/>
      <c r="C22" s="84"/>
      <c r="D22" s="84"/>
      <c r="E22" s="84"/>
      <c r="F22" s="84"/>
      <c r="G22" s="84"/>
      <c r="H22" s="84"/>
      <c r="I22" s="84"/>
      <c r="J22" s="84"/>
      <c r="K22" s="84"/>
      <c r="L22" s="84"/>
      <c r="M22" s="84"/>
      <c r="N22" s="84"/>
      <c r="O22" s="84"/>
      <c r="P22" s="84"/>
      <c r="Q22" s="84"/>
      <c r="R22" s="84"/>
      <c r="S22" s="90"/>
      <c r="T22" s="84"/>
      <c r="U22" s="171" t="s">
        <v>241</v>
      </c>
      <c r="V22" s="105"/>
      <c r="W22" s="84"/>
    </row>
    <row r="23" spans="1:23" ht="10.5" customHeight="1">
      <c r="A23" s="104"/>
      <c r="B23" s="84"/>
      <c r="C23" s="84"/>
      <c r="D23" s="84"/>
      <c r="E23" s="84"/>
      <c r="F23" s="84"/>
      <c r="G23" s="84"/>
      <c r="H23" s="84"/>
      <c r="I23" s="84"/>
      <c r="J23" s="84"/>
      <c r="K23" s="84"/>
      <c r="L23" s="84"/>
      <c r="M23" s="84"/>
      <c r="N23" s="84"/>
      <c r="O23" s="84"/>
      <c r="P23" s="84"/>
      <c r="Q23" s="84"/>
      <c r="R23" s="84"/>
      <c r="S23" s="84"/>
      <c r="T23" s="84"/>
      <c r="U23" s="172"/>
      <c r="V23" s="105"/>
      <c r="W23" s="84"/>
    </row>
    <row r="24" spans="1:23" ht="10.5" customHeight="1">
      <c r="A24" s="104"/>
      <c r="B24" s="84"/>
      <c r="C24" s="84"/>
      <c r="D24" s="84"/>
      <c r="E24" s="84"/>
      <c r="F24" s="84"/>
      <c r="G24" s="84"/>
      <c r="H24" s="84"/>
      <c r="I24" s="84"/>
      <c r="J24" s="84"/>
      <c r="K24" s="84"/>
      <c r="L24" s="84"/>
      <c r="M24" s="84"/>
      <c r="N24" s="84"/>
      <c r="O24" s="84"/>
      <c r="P24" s="84"/>
      <c r="Q24" s="84"/>
      <c r="R24" s="84"/>
      <c r="S24" s="84"/>
      <c r="T24" s="84"/>
      <c r="U24" s="172"/>
      <c r="V24" s="105"/>
      <c r="W24" s="84"/>
    </row>
    <row r="25" spans="1:23" ht="10.5" customHeight="1">
      <c r="A25" s="104"/>
      <c r="B25" s="84"/>
      <c r="C25" s="84"/>
      <c r="D25" s="84"/>
      <c r="E25" s="84"/>
      <c r="F25" s="84"/>
      <c r="G25" s="84"/>
      <c r="H25" s="84"/>
      <c r="I25" s="84"/>
      <c r="J25" s="84"/>
      <c r="K25" s="84"/>
      <c r="L25" s="84"/>
      <c r="M25" s="84"/>
      <c r="N25" s="84"/>
      <c r="O25" s="84"/>
      <c r="P25" s="84"/>
      <c r="Q25" s="84"/>
      <c r="R25" s="84"/>
      <c r="S25" s="84"/>
      <c r="T25" s="84"/>
      <c r="U25" s="84"/>
      <c r="V25" s="105"/>
      <c r="W25" s="84"/>
    </row>
    <row r="26" spans="1:23" ht="10.5" customHeight="1">
      <c r="A26" s="104"/>
      <c r="B26" s="84"/>
      <c r="C26" s="84"/>
      <c r="D26" s="84"/>
      <c r="E26" s="84"/>
      <c r="F26" s="84"/>
      <c r="G26" s="84"/>
      <c r="H26" s="84"/>
      <c r="I26" s="84"/>
      <c r="J26" s="84"/>
      <c r="K26" s="84"/>
      <c r="L26" s="84"/>
      <c r="M26" s="84"/>
      <c r="N26" s="84"/>
      <c r="O26" s="84"/>
      <c r="P26" s="84"/>
      <c r="Q26" s="84"/>
      <c r="R26" s="84"/>
      <c r="S26" s="84"/>
      <c r="T26" s="84"/>
      <c r="U26" s="84"/>
      <c r="V26" s="105"/>
      <c r="W26" s="84"/>
    </row>
    <row r="27" spans="1:23" ht="10.5" customHeight="1">
      <c r="A27" s="104"/>
      <c r="B27" s="84"/>
      <c r="C27" s="84"/>
      <c r="D27" s="84"/>
      <c r="E27" s="84"/>
      <c r="F27" s="84"/>
      <c r="G27" s="84"/>
      <c r="H27" s="84"/>
      <c r="I27" s="84"/>
      <c r="J27" s="84"/>
      <c r="K27" s="84"/>
      <c r="L27" s="84"/>
      <c r="M27" s="84"/>
      <c r="N27" s="84"/>
      <c r="O27" s="84"/>
      <c r="P27" s="84"/>
      <c r="Q27" s="84"/>
      <c r="R27" s="84"/>
      <c r="S27" s="84"/>
      <c r="T27" s="84"/>
      <c r="U27" s="84"/>
      <c r="V27" s="105"/>
      <c r="W27" s="84"/>
    </row>
    <row r="28" spans="1:23" ht="12" customHeight="1">
      <c r="A28" s="173" t="s">
        <v>148</v>
      </c>
      <c r="B28" s="174"/>
      <c r="C28" s="174"/>
      <c r="D28" s="174"/>
      <c r="E28" s="174"/>
      <c r="F28" s="174"/>
      <c r="G28" s="174"/>
      <c r="H28" s="174"/>
      <c r="I28" s="174"/>
      <c r="J28" s="174"/>
      <c r="K28" s="174"/>
      <c r="L28" s="174"/>
      <c r="M28" s="174"/>
      <c r="N28" s="174"/>
      <c r="O28" s="174"/>
      <c r="P28" s="174"/>
      <c r="Q28" s="174"/>
      <c r="R28" s="174"/>
      <c r="S28" s="174"/>
      <c r="T28" s="174"/>
      <c r="U28" s="174"/>
      <c r="V28" s="158"/>
      <c r="W28" s="85"/>
    </row>
    <row r="29" spans="1:23" s="88" customFormat="1" ht="10.5" customHeight="1">
      <c r="A29" s="106"/>
      <c r="B29" s="85"/>
      <c r="C29" s="85"/>
      <c r="D29" s="85"/>
      <c r="E29" s="85"/>
      <c r="F29" s="85"/>
      <c r="G29" s="85"/>
      <c r="H29" s="85"/>
      <c r="I29" s="85"/>
      <c r="J29" s="85"/>
      <c r="K29" s="85"/>
      <c r="L29" s="85"/>
      <c r="M29" s="85"/>
      <c r="N29" s="85"/>
      <c r="O29" s="85"/>
      <c r="P29" s="85"/>
      <c r="Q29" s="85"/>
      <c r="R29" s="85"/>
      <c r="S29" s="85"/>
      <c r="T29" s="85"/>
      <c r="U29" s="85"/>
      <c r="V29" s="100"/>
      <c r="W29" s="85"/>
    </row>
    <row r="30" spans="1:23" ht="10.5" customHeight="1">
      <c r="A30" s="104"/>
      <c r="B30" s="84"/>
      <c r="C30" s="84"/>
      <c r="D30" s="84"/>
      <c r="E30" s="84"/>
      <c r="F30" s="84"/>
      <c r="G30" s="84"/>
      <c r="H30" s="84"/>
      <c r="I30" s="84"/>
      <c r="J30" s="84"/>
      <c r="K30" s="84"/>
      <c r="L30" s="84"/>
      <c r="M30" s="84"/>
      <c r="N30" s="84"/>
      <c r="O30" s="84"/>
      <c r="P30" s="84"/>
      <c r="Q30" s="84"/>
      <c r="R30" s="84"/>
      <c r="S30" s="84"/>
      <c r="T30" s="84"/>
      <c r="U30" s="84"/>
      <c r="V30" s="105"/>
      <c r="W30" s="84"/>
    </row>
    <row r="31" spans="1:23" ht="10.5" customHeight="1">
      <c r="A31" s="104"/>
      <c r="B31" s="84"/>
      <c r="C31" s="84"/>
      <c r="D31" s="84"/>
      <c r="E31" s="84"/>
      <c r="F31" s="84"/>
      <c r="G31" s="84"/>
      <c r="H31" s="84"/>
      <c r="I31" s="84"/>
      <c r="J31" s="84"/>
      <c r="K31" s="84"/>
      <c r="L31" s="84"/>
      <c r="M31" s="84"/>
      <c r="N31" s="84"/>
      <c r="O31" s="84"/>
      <c r="P31" s="84"/>
      <c r="Q31" s="84"/>
      <c r="R31" s="84"/>
      <c r="S31" s="84"/>
      <c r="T31" s="84"/>
      <c r="U31" s="84"/>
      <c r="V31" s="105"/>
      <c r="W31" s="84"/>
    </row>
    <row r="32" spans="1:23" ht="10.5" customHeight="1">
      <c r="A32" s="104"/>
      <c r="B32" s="84"/>
      <c r="C32" s="84"/>
      <c r="D32" s="84"/>
      <c r="E32" s="84"/>
      <c r="F32" s="84"/>
      <c r="G32" s="84"/>
      <c r="H32" s="84"/>
      <c r="I32" s="84"/>
      <c r="J32" s="84"/>
      <c r="K32" s="84"/>
      <c r="L32" s="84"/>
      <c r="M32" s="84"/>
      <c r="N32" s="84"/>
      <c r="O32" s="84"/>
      <c r="P32" s="84"/>
      <c r="Q32" s="84"/>
      <c r="R32" s="84"/>
      <c r="S32" s="84"/>
      <c r="T32" s="84"/>
      <c r="U32" s="84"/>
      <c r="V32" s="105"/>
      <c r="W32" s="84"/>
    </row>
    <row r="33" spans="1:23" ht="10.5" customHeight="1">
      <c r="A33" s="104"/>
      <c r="B33" s="84"/>
      <c r="C33" s="84"/>
      <c r="D33" s="84"/>
      <c r="E33" s="84"/>
      <c r="F33" s="84"/>
      <c r="G33" s="84"/>
      <c r="H33" s="84"/>
      <c r="I33" s="84"/>
      <c r="J33" s="84"/>
      <c r="K33" s="84"/>
      <c r="L33" s="84"/>
      <c r="M33" s="84"/>
      <c r="N33" s="84"/>
      <c r="O33" s="84"/>
      <c r="P33" s="84"/>
      <c r="Q33" s="84"/>
      <c r="R33" s="84"/>
      <c r="S33" s="90"/>
      <c r="T33" s="84"/>
      <c r="U33" s="170" t="s">
        <v>242</v>
      </c>
      <c r="V33" s="105"/>
      <c r="W33" s="84"/>
    </row>
    <row r="34" spans="1:23" ht="10.5" customHeight="1">
      <c r="A34" s="104"/>
      <c r="B34" s="84"/>
      <c r="C34" s="84"/>
      <c r="D34" s="84"/>
      <c r="E34" s="84"/>
      <c r="F34" s="84"/>
      <c r="G34" s="84"/>
      <c r="H34" s="84"/>
      <c r="I34" s="84"/>
      <c r="J34" s="84"/>
      <c r="K34" s="84"/>
      <c r="L34" s="84"/>
      <c r="M34" s="84"/>
      <c r="N34" s="84"/>
      <c r="O34" s="84"/>
      <c r="P34" s="84"/>
      <c r="Q34" s="84"/>
      <c r="R34" s="84"/>
      <c r="S34" s="84"/>
      <c r="T34" s="84"/>
      <c r="U34" s="170"/>
      <c r="V34" s="105"/>
      <c r="W34" s="84"/>
    </row>
    <row r="35" spans="1:23" ht="10.5" customHeight="1">
      <c r="A35" s="104"/>
      <c r="B35" s="84"/>
      <c r="C35" s="84"/>
      <c r="D35" s="84"/>
      <c r="E35" s="84"/>
      <c r="F35" s="84"/>
      <c r="G35" s="84"/>
      <c r="H35" s="84"/>
      <c r="I35" s="84"/>
      <c r="J35" s="84"/>
      <c r="K35" s="84"/>
      <c r="L35" s="84"/>
      <c r="M35" s="84"/>
      <c r="N35" s="84"/>
      <c r="O35" s="84"/>
      <c r="P35" s="84"/>
      <c r="Q35" s="84"/>
      <c r="R35" s="84"/>
      <c r="S35" s="90"/>
      <c r="T35" s="84"/>
      <c r="U35" s="170" t="s">
        <v>243</v>
      </c>
      <c r="V35" s="105"/>
      <c r="W35" s="84"/>
    </row>
    <row r="36" spans="1:23" ht="10.5" customHeight="1">
      <c r="A36" s="104"/>
      <c r="B36" s="84"/>
      <c r="C36" s="84"/>
      <c r="D36" s="84"/>
      <c r="E36" s="84"/>
      <c r="F36" s="84"/>
      <c r="G36" s="84"/>
      <c r="H36" s="84"/>
      <c r="I36" s="84"/>
      <c r="J36" s="84"/>
      <c r="K36" s="84"/>
      <c r="L36" s="84"/>
      <c r="M36" s="84"/>
      <c r="N36" s="84"/>
      <c r="O36" s="84"/>
      <c r="P36" s="84"/>
      <c r="Q36" s="84"/>
      <c r="R36" s="84"/>
      <c r="S36" s="84"/>
      <c r="T36" s="84"/>
      <c r="U36" s="170"/>
      <c r="V36" s="105"/>
      <c r="W36" s="84"/>
    </row>
    <row r="37" spans="1:23" ht="10.5" customHeight="1">
      <c r="A37" s="104"/>
      <c r="B37" s="84"/>
      <c r="C37" s="84"/>
      <c r="D37" s="84"/>
      <c r="E37" s="84"/>
      <c r="F37" s="84"/>
      <c r="G37" s="84"/>
      <c r="H37" s="84"/>
      <c r="I37" s="84"/>
      <c r="J37" s="84"/>
      <c r="K37" s="84"/>
      <c r="L37" s="84"/>
      <c r="M37" s="84"/>
      <c r="N37" s="84"/>
      <c r="O37" s="84"/>
      <c r="P37" s="84"/>
      <c r="Q37" s="84"/>
      <c r="R37" s="84"/>
      <c r="S37" s="90"/>
      <c r="T37" s="84"/>
      <c r="U37" s="170" t="s">
        <v>151</v>
      </c>
      <c r="V37" s="105"/>
      <c r="W37" s="84"/>
    </row>
    <row r="38" spans="1:23" ht="10.5" customHeight="1">
      <c r="A38" s="104"/>
      <c r="B38" s="84"/>
      <c r="C38" s="84"/>
      <c r="D38" s="84"/>
      <c r="E38" s="84"/>
      <c r="F38" s="84"/>
      <c r="G38" s="84"/>
      <c r="H38" s="84"/>
      <c r="I38" s="84"/>
      <c r="J38" s="84"/>
      <c r="K38" s="84"/>
      <c r="L38" s="84"/>
      <c r="M38" s="84"/>
      <c r="N38" s="84"/>
      <c r="O38" s="84"/>
      <c r="P38" s="84"/>
      <c r="Q38" s="84"/>
      <c r="R38" s="84"/>
      <c r="S38" s="84"/>
      <c r="T38" s="84"/>
      <c r="U38" s="170"/>
      <c r="V38" s="105"/>
      <c r="W38" s="84"/>
    </row>
    <row r="39" spans="1:23" ht="10.5" customHeight="1">
      <c r="A39" s="104"/>
      <c r="B39" s="84"/>
      <c r="C39" s="84"/>
      <c r="D39" s="84"/>
      <c r="E39" s="84"/>
      <c r="F39" s="84"/>
      <c r="G39" s="84"/>
      <c r="H39" s="84"/>
      <c r="I39" s="84"/>
      <c r="J39" s="84"/>
      <c r="K39" s="84"/>
      <c r="L39" s="84"/>
      <c r="M39" s="84"/>
      <c r="N39" s="84"/>
      <c r="O39" s="84"/>
      <c r="P39" s="84"/>
      <c r="Q39" s="84"/>
      <c r="R39" s="84"/>
      <c r="S39" s="90"/>
      <c r="T39" s="84"/>
      <c r="U39" s="170" t="s">
        <v>152</v>
      </c>
      <c r="V39" s="105"/>
      <c r="W39" s="84"/>
    </row>
    <row r="40" spans="1:23" ht="10.5" customHeight="1">
      <c r="A40" s="104"/>
      <c r="B40" s="84"/>
      <c r="C40" s="84"/>
      <c r="D40" s="84"/>
      <c r="E40" s="84"/>
      <c r="F40" s="84"/>
      <c r="G40" s="84"/>
      <c r="H40" s="84"/>
      <c r="I40" s="84"/>
      <c r="J40" s="84"/>
      <c r="K40" s="84"/>
      <c r="L40" s="84"/>
      <c r="M40" s="84"/>
      <c r="N40" s="84"/>
      <c r="O40" s="84"/>
      <c r="P40" s="84"/>
      <c r="Q40" s="84"/>
      <c r="R40" s="84"/>
      <c r="S40" s="84"/>
      <c r="T40" s="84"/>
      <c r="U40" s="149"/>
      <c r="V40" s="105"/>
      <c r="W40" s="84"/>
    </row>
    <row r="41" spans="1:23" ht="10.5" customHeight="1">
      <c r="A41" s="104"/>
      <c r="B41" s="84"/>
      <c r="C41" s="84"/>
      <c r="D41" s="84"/>
      <c r="E41" s="84"/>
      <c r="F41" s="84"/>
      <c r="G41" s="84"/>
      <c r="H41" s="84"/>
      <c r="I41" s="84"/>
      <c r="J41" s="84"/>
      <c r="K41" s="84"/>
      <c r="L41" s="84"/>
      <c r="M41" s="84"/>
      <c r="N41" s="84"/>
      <c r="O41" s="84"/>
      <c r="P41" s="84"/>
      <c r="Q41" s="84"/>
      <c r="R41" s="84"/>
      <c r="S41" s="84"/>
      <c r="T41" s="84"/>
      <c r="U41" s="93"/>
      <c r="V41" s="105"/>
      <c r="W41" s="84"/>
    </row>
    <row r="42" spans="1:23" ht="10.5" customHeight="1">
      <c r="A42" s="104"/>
      <c r="B42" s="84"/>
      <c r="C42" s="84"/>
      <c r="D42" s="84"/>
      <c r="E42" s="84"/>
      <c r="F42" s="84"/>
      <c r="G42" s="84"/>
      <c r="H42" s="84"/>
      <c r="I42" s="84"/>
      <c r="J42" s="84"/>
      <c r="K42" s="84"/>
      <c r="L42" s="84"/>
      <c r="M42" s="84"/>
      <c r="N42" s="84"/>
      <c r="O42" s="84"/>
      <c r="P42" s="84"/>
      <c r="Q42" s="84"/>
      <c r="R42" s="84"/>
      <c r="S42" s="84"/>
      <c r="T42" s="84"/>
      <c r="U42" s="93"/>
      <c r="V42" s="105"/>
      <c r="W42" s="84"/>
    </row>
    <row r="43" spans="1:23" ht="10.5" customHeight="1">
      <c r="A43" s="104"/>
      <c r="B43" s="84"/>
      <c r="C43" s="84"/>
      <c r="D43" s="84"/>
      <c r="E43" s="84"/>
      <c r="F43" s="84"/>
      <c r="G43" s="84"/>
      <c r="H43" s="84"/>
      <c r="I43" s="84"/>
      <c r="J43" s="84"/>
      <c r="K43" s="84"/>
      <c r="L43" s="84"/>
      <c r="M43" s="84"/>
      <c r="N43" s="84"/>
      <c r="O43" s="84"/>
      <c r="P43" s="84"/>
      <c r="Q43" s="84"/>
      <c r="R43" s="84"/>
      <c r="S43" s="84"/>
      <c r="T43" s="84"/>
      <c r="U43" s="93"/>
      <c r="V43" s="105"/>
      <c r="W43" s="84"/>
    </row>
    <row r="44" spans="1:23" ht="10.5" customHeight="1">
      <c r="A44" s="99"/>
      <c r="B44" s="85"/>
      <c r="C44" s="85"/>
      <c r="D44" s="85"/>
      <c r="E44" s="85"/>
      <c r="F44" s="85"/>
      <c r="G44" s="85"/>
      <c r="H44" s="85"/>
      <c r="I44" s="85"/>
      <c r="J44" s="85"/>
      <c r="K44" s="85"/>
      <c r="L44" s="85"/>
      <c r="M44" s="85"/>
      <c r="N44" s="85"/>
      <c r="O44" s="85"/>
      <c r="P44" s="85"/>
      <c r="Q44" s="85"/>
      <c r="R44" s="85"/>
      <c r="S44" s="85"/>
      <c r="T44" s="85"/>
      <c r="U44" s="85"/>
      <c r="V44" s="100"/>
      <c r="W44" s="87"/>
    </row>
    <row r="45" spans="1:23" ht="10.5" customHeight="1">
      <c r="A45" s="104"/>
      <c r="B45" s="84"/>
      <c r="C45" s="84"/>
      <c r="D45" s="84"/>
      <c r="E45" s="84"/>
      <c r="F45" s="84"/>
      <c r="G45" s="84"/>
      <c r="H45" s="84"/>
      <c r="I45" s="84"/>
      <c r="J45" s="84"/>
      <c r="K45" s="84"/>
      <c r="L45" s="84"/>
      <c r="M45" s="84"/>
      <c r="N45" s="84"/>
      <c r="O45" s="84"/>
      <c r="P45" s="84"/>
      <c r="Q45" s="84"/>
      <c r="R45" s="84"/>
      <c r="S45" s="84"/>
      <c r="T45" s="84"/>
      <c r="U45" s="84"/>
      <c r="V45" s="105"/>
      <c r="W45" s="84"/>
    </row>
    <row r="46" spans="1:23" ht="10.5" customHeight="1">
      <c r="A46" s="104"/>
      <c r="B46" s="84"/>
      <c r="C46" s="84"/>
      <c r="D46" s="84"/>
      <c r="E46" s="84"/>
      <c r="F46" s="84"/>
      <c r="G46" s="84"/>
      <c r="H46" s="84"/>
      <c r="I46" s="84"/>
      <c r="J46" s="84"/>
      <c r="K46" s="84"/>
      <c r="L46" s="84"/>
      <c r="M46" s="84"/>
      <c r="N46" s="84"/>
      <c r="O46" s="84"/>
      <c r="P46" s="84"/>
      <c r="Q46" s="84"/>
      <c r="R46" s="84"/>
      <c r="S46" s="84"/>
      <c r="T46" s="84"/>
      <c r="U46" s="84"/>
      <c r="V46" s="105"/>
      <c r="W46" s="84"/>
    </row>
    <row r="47" spans="1:23" ht="12" customHeight="1">
      <c r="A47" s="173" t="s">
        <v>149</v>
      </c>
      <c r="B47" s="174"/>
      <c r="C47" s="174"/>
      <c r="D47" s="174"/>
      <c r="E47" s="174"/>
      <c r="F47" s="174"/>
      <c r="G47" s="174"/>
      <c r="H47" s="174"/>
      <c r="I47" s="174"/>
      <c r="J47" s="174"/>
      <c r="K47" s="174"/>
      <c r="L47" s="174"/>
      <c r="M47" s="174"/>
      <c r="N47" s="174"/>
      <c r="O47" s="174"/>
      <c r="P47" s="174"/>
      <c r="Q47" s="174"/>
      <c r="R47" s="174"/>
      <c r="S47" s="174"/>
      <c r="T47" s="174"/>
      <c r="U47" s="174"/>
      <c r="V47" s="158"/>
      <c r="W47" s="85"/>
    </row>
    <row r="48" spans="1:23" ht="10.5" customHeight="1">
      <c r="A48" s="104"/>
      <c r="B48" s="84"/>
      <c r="C48" s="84"/>
      <c r="D48" s="84"/>
      <c r="E48" s="84"/>
      <c r="F48" s="84"/>
      <c r="G48" s="84"/>
      <c r="H48" s="84"/>
      <c r="I48" s="84"/>
      <c r="J48" s="84"/>
      <c r="K48" s="84"/>
      <c r="L48" s="84"/>
      <c r="M48" s="84"/>
      <c r="N48" s="84"/>
      <c r="O48" s="84"/>
      <c r="P48" s="84"/>
      <c r="Q48" s="84"/>
      <c r="R48" s="84"/>
      <c r="S48" s="84"/>
      <c r="T48" s="84"/>
      <c r="U48" s="84"/>
      <c r="V48" s="105"/>
      <c r="W48" s="84"/>
    </row>
    <row r="49" spans="1:23" ht="10.5" customHeight="1">
      <c r="A49" s="104"/>
      <c r="B49" s="84"/>
      <c r="C49" s="84"/>
      <c r="D49" s="84"/>
      <c r="E49" s="84"/>
      <c r="F49" s="84"/>
      <c r="G49" s="84"/>
      <c r="H49" s="84"/>
      <c r="I49" s="84"/>
      <c r="J49" s="84"/>
      <c r="K49" s="84"/>
      <c r="L49" s="84"/>
      <c r="M49" s="84"/>
      <c r="N49" s="84"/>
      <c r="O49" s="84"/>
      <c r="P49" s="84"/>
      <c r="Q49" s="84"/>
      <c r="R49" s="84"/>
      <c r="S49" s="84"/>
      <c r="T49" s="84"/>
      <c r="U49" s="84"/>
      <c r="V49" s="105"/>
      <c r="W49" s="84"/>
    </row>
    <row r="50" spans="1:23" ht="10.5" customHeight="1">
      <c r="A50" s="104"/>
      <c r="B50" s="84"/>
      <c r="C50" s="84"/>
      <c r="D50" s="84"/>
      <c r="E50" s="84"/>
      <c r="F50" s="84"/>
      <c r="G50" s="84"/>
      <c r="H50" s="84"/>
      <c r="I50" s="84"/>
      <c r="J50" s="84"/>
      <c r="K50" s="84"/>
      <c r="L50" s="84"/>
      <c r="M50" s="84"/>
      <c r="N50" s="84"/>
      <c r="O50" s="84"/>
      <c r="P50" s="84"/>
      <c r="Q50" s="84"/>
      <c r="R50" s="84"/>
      <c r="S50" s="84"/>
      <c r="T50" s="84"/>
      <c r="U50" s="84"/>
      <c r="V50" s="105"/>
      <c r="W50" s="84"/>
    </row>
    <row r="51" spans="1:23" ht="10.5" customHeight="1">
      <c r="A51" s="104"/>
      <c r="B51" s="84"/>
      <c r="C51" s="84"/>
      <c r="D51" s="84"/>
      <c r="E51" s="84"/>
      <c r="F51" s="84"/>
      <c r="G51" s="84"/>
      <c r="H51" s="84"/>
      <c r="I51" s="84"/>
      <c r="J51" s="84"/>
      <c r="K51" s="84"/>
      <c r="L51" s="84"/>
      <c r="M51" s="84"/>
      <c r="N51" s="84"/>
      <c r="O51" s="84"/>
      <c r="P51" s="84"/>
      <c r="Q51" s="84"/>
      <c r="R51" s="84"/>
      <c r="S51" s="84"/>
      <c r="T51" s="84"/>
      <c r="U51" s="84"/>
      <c r="V51" s="105"/>
      <c r="W51" s="84"/>
    </row>
    <row r="52" spans="1:23" ht="10.5" customHeight="1">
      <c r="A52" s="104"/>
      <c r="B52" s="84"/>
      <c r="C52" s="84"/>
      <c r="D52" s="84"/>
      <c r="E52" s="84"/>
      <c r="F52" s="84"/>
      <c r="G52" s="84"/>
      <c r="H52" s="84"/>
      <c r="I52" s="84"/>
      <c r="J52" s="84"/>
      <c r="K52" s="84"/>
      <c r="L52" s="84"/>
      <c r="M52" s="84"/>
      <c r="N52" s="84"/>
      <c r="O52" s="84"/>
      <c r="P52" s="84"/>
      <c r="Q52" s="84"/>
      <c r="R52" s="84"/>
      <c r="S52" s="84"/>
      <c r="T52" s="84"/>
      <c r="U52" s="84"/>
      <c r="V52" s="105"/>
      <c r="W52" s="84"/>
    </row>
    <row r="53" spans="1:23" ht="10.5" customHeight="1">
      <c r="A53" s="104"/>
      <c r="B53" s="84"/>
      <c r="C53" s="84"/>
      <c r="D53" s="84"/>
      <c r="E53" s="84"/>
      <c r="F53" s="84"/>
      <c r="G53" s="84"/>
      <c r="H53" s="84"/>
      <c r="I53" s="84"/>
      <c r="J53" s="84"/>
      <c r="K53" s="84"/>
      <c r="L53" s="84"/>
      <c r="M53" s="84"/>
      <c r="N53" s="84"/>
      <c r="O53" s="84"/>
      <c r="P53" s="84"/>
      <c r="Q53" s="84"/>
      <c r="R53" s="84"/>
      <c r="S53" s="90"/>
      <c r="T53" s="84"/>
      <c r="U53" s="170" t="s">
        <v>244</v>
      </c>
      <c r="V53" s="105"/>
      <c r="W53" s="84"/>
    </row>
    <row r="54" spans="1:23" ht="10.5" customHeight="1">
      <c r="A54" s="104"/>
      <c r="B54" s="84"/>
      <c r="C54" s="84"/>
      <c r="D54" s="84"/>
      <c r="E54" s="84"/>
      <c r="F54" s="84"/>
      <c r="G54" s="84"/>
      <c r="H54" s="84"/>
      <c r="I54" s="84"/>
      <c r="J54" s="84"/>
      <c r="K54" s="84"/>
      <c r="L54" s="84"/>
      <c r="M54" s="84"/>
      <c r="N54" s="84"/>
      <c r="O54" s="84"/>
      <c r="P54" s="84"/>
      <c r="Q54" s="84"/>
      <c r="R54" s="84"/>
      <c r="S54" s="84"/>
      <c r="T54" s="84"/>
      <c r="U54" s="170"/>
      <c r="V54" s="105"/>
      <c r="W54" s="84"/>
    </row>
    <row r="55" spans="1:23" ht="10.5" customHeight="1">
      <c r="A55" s="104"/>
      <c r="B55" s="84"/>
      <c r="C55" s="84"/>
      <c r="D55" s="84"/>
      <c r="E55" s="84"/>
      <c r="F55" s="84"/>
      <c r="G55" s="84"/>
      <c r="H55" s="84"/>
      <c r="I55" s="84"/>
      <c r="J55" s="84"/>
      <c r="K55" s="84"/>
      <c r="L55" s="84"/>
      <c r="M55" s="84"/>
      <c r="N55" s="84"/>
      <c r="O55" s="84"/>
      <c r="P55" s="84"/>
      <c r="Q55" s="84"/>
      <c r="R55" s="84"/>
      <c r="S55" s="90"/>
      <c r="T55" s="84"/>
      <c r="U55" s="170" t="s">
        <v>155</v>
      </c>
      <c r="V55" s="105"/>
      <c r="W55" s="84"/>
    </row>
    <row r="56" spans="1:23" ht="10.5" customHeight="1">
      <c r="A56" s="104"/>
      <c r="B56" s="84"/>
      <c r="C56" s="84"/>
      <c r="D56" s="84"/>
      <c r="E56" s="84"/>
      <c r="F56" s="84"/>
      <c r="G56" s="84"/>
      <c r="H56" s="84"/>
      <c r="I56" s="84"/>
      <c r="J56" s="84"/>
      <c r="K56" s="84"/>
      <c r="L56" s="84"/>
      <c r="M56" s="84"/>
      <c r="N56" s="84"/>
      <c r="O56" s="84"/>
      <c r="P56" s="84"/>
      <c r="Q56" s="84"/>
      <c r="R56" s="84"/>
      <c r="S56" s="84"/>
      <c r="T56" s="84"/>
      <c r="U56" s="170"/>
      <c r="V56" s="105"/>
      <c r="W56" s="84"/>
    </row>
    <row r="57" spans="1:23" ht="10.5" customHeight="1">
      <c r="A57" s="104"/>
      <c r="B57" s="84"/>
      <c r="C57" s="84"/>
      <c r="D57" s="84"/>
      <c r="E57" s="84"/>
      <c r="F57" s="84"/>
      <c r="G57" s="84"/>
      <c r="H57" s="84"/>
      <c r="I57" s="84"/>
      <c r="J57" s="84"/>
      <c r="K57" s="84"/>
      <c r="L57" s="84"/>
      <c r="M57" s="84"/>
      <c r="N57" s="84"/>
      <c r="O57" s="84"/>
      <c r="P57" s="84"/>
      <c r="Q57" s="84"/>
      <c r="R57" s="84"/>
      <c r="S57" s="90"/>
      <c r="T57" s="84"/>
      <c r="U57" s="170" t="s">
        <v>245</v>
      </c>
      <c r="V57" s="105"/>
      <c r="W57" s="84"/>
    </row>
    <row r="58" spans="1:23" ht="10.5" customHeight="1">
      <c r="A58" s="104"/>
      <c r="B58" s="84"/>
      <c r="C58" s="84"/>
      <c r="D58" s="84"/>
      <c r="E58" s="84"/>
      <c r="F58" s="84"/>
      <c r="G58" s="84"/>
      <c r="H58" s="84"/>
      <c r="I58" s="84"/>
      <c r="J58" s="84"/>
      <c r="K58" s="84"/>
      <c r="L58" s="84"/>
      <c r="M58" s="84"/>
      <c r="N58" s="84"/>
      <c r="O58" s="84"/>
      <c r="P58" s="84"/>
      <c r="Q58" s="84"/>
      <c r="R58" s="84"/>
      <c r="S58" s="84"/>
      <c r="T58" s="84"/>
      <c r="U58" s="170"/>
      <c r="V58" s="105"/>
      <c r="W58" s="84"/>
    </row>
    <row r="59" spans="1:23" ht="10.5" customHeight="1">
      <c r="A59" s="104"/>
      <c r="B59" s="84"/>
      <c r="C59" s="84"/>
      <c r="D59" s="84"/>
      <c r="E59" s="84"/>
      <c r="F59" s="84"/>
      <c r="G59" s="84"/>
      <c r="H59" s="84"/>
      <c r="I59" s="84"/>
      <c r="J59" s="84"/>
      <c r="K59" s="84"/>
      <c r="L59" s="84"/>
      <c r="M59" s="84"/>
      <c r="N59" s="84"/>
      <c r="O59" s="84"/>
      <c r="P59" s="84"/>
      <c r="Q59" s="84"/>
      <c r="R59" s="84"/>
      <c r="S59" s="90"/>
      <c r="T59" s="84"/>
      <c r="U59" s="150" t="s">
        <v>246</v>
      </c>
      <c r="V59" s="105"/>
      <c r="W59" s="84"/>
    </row>
    <row r="60" spans="1:23" ht="10.5" customHeight="1">
      <c r="A60" s="104"/>
      <c r="B60" s="84"/>
      <c r="C60" s="84"/>
      <c r="D60" s="84"/>
      <c r="E60" s="84"/>
      <c r="F60" s="84"/>
      <c r="G60" s="84"/>
      <c r="H60" s="84"/>
      <c r="I60" s="84"/>
      <c r="J60" s="84"/>
      <c r="K60" s="84"/>
      <c r="L60" s="84"/>
      <c r="M60" s="84"/>
      <c r="N60" s="84"/>
      <c r="O60" s="84"/>
      <c r="P60" s="84"/>
      <c r="Q60" s="84"/>
      <c r="R60" s="84"/>
      <c r="S60" s="84"/>
      <c r="T60" s="84"/>
      <c r="U60" s="151"/>
      <c r="V60" s="105"/>
      <c r="W60" s="84"/>
    </row>
    <row r="61" spans="1:23" ht="10.5" customHeight="1">
      <c r="A61" s="104"/>
      <c r="B61" s="84"/>
      <c r="C61" s="84"/>
      <c r="D61" s="84"/>
      <c r="E61" s="84"/>
      <c r="F61" s="84"/>
      <c r="G61" s="84"/>
      <c r="H61" s="84"/>
      <c r="I61" s="84"/>
      <c r="J61" s="84"/>
      <c r="K61" s="84"/>
      <c r="L61" s="84"/>
      <c r="M61" s="84"/>
      <c r="N61" s="84"/>
      <c r="O61" s="84"/>
      <c r="P61" s="84"/>
      <c r="Q61" s="84"/>
      <c r="R61" s="84"/>
      <c r="S61" s="90"/>
      <c r="T61" s="84"/>
      <c r="U61" s="155" t="s">
        <v>153</v>
      </c>
      <c r="V61" s="105"/>
      <c r="W61" s="84"/>
    </row>
    <row r="62" spans="1:23" ht="10.5" customHeight="1">
      <c r="A62" s="104"/>
      <c r="B62" s="84"/>
      <c r="C62" s="84"/>
      <c r="D62" s="84"/>
      <c r="E62" s="84"/>
      <c r="F62" s="84"/>
      <c r="G62" s="84"/>
      <c r="H62" s="84"/>
      <c r="I62" s="84"/>
      <c r="J62" s="84"/>
      <c r="K62" s="84"/>
      <c r="L62" s="84"/>
      <c r="M62" s="84"/>
      <c r="N62" s="84"/>
      <c r="O62" s="84"/>
      <c r="P62" s="84"/>
      <c r="Q62" s="84"/>
      <c r="R62" s="84"/>
      <c r="S62" s="84"/>
      <c r="T62" s="84"/>
      <c r="U62" s="149"/>
      <c r="V62" s="105"/>
      <c r="W62" s="84"/>
    </row>
    <row r="63" spans="1:23" ht="10.5" customHeight="1">
      <c r="A63" s="104"/>
      <c r="B63" s="84"/>
      <c r="C63" s="84"/>
      <c r="D63" s="84"/>
      <c r="E63" s="84"/>
      <c r="F63" s="84"/>
      <c r="G63" s="84"/>
      <c r="H63" s="84"/>
      <c r="I63" s="84"/>
      <c r="J63" s="84"/>
      <c r="K63" s="84"/>
      <c r="L63" s="84"/>
      <c r="M63" s="84"/>
      <c r="N63" s="84"/>
      <c r="O63" s="84"/>
      <c r="P63" s="84"/>
      <c r="Q63" s="84"/>
      <c r="R63" s="84"/>
      <c r="S63" s="84"/>
      <c r="T63" s="84"/>
      <c r="U63" s="84"/>
      <c r="V63" s="105"/>
      <c r="W63" s="84"/>
    </row>
    <row r="64" spans="1:23" ht="10.5" customHeight="1">
      <c r="A64" s="104"/>
      <c r="B64" s="84"/>
      <c r="C64" s="84"/>
      <c r="D64" s="84"/>
      <c r="E64" s="84"/>
      <c r="F64" s="84"/>
      <c r="G64" s="84"/>
      <c r="H64" s="84"/>
      <c r="I64" s="84"/>
      <c r="J64" s="84"/>
      <c r="K64" s="84"/>
      <c r="L64" s="84"/>
      <c r="M64" s="84"/>
      <c r="N64" s="84"/>
      <c r="O64" s="84"/>
      <c r="P64" s="84"/>
      <c r="Q64" s="84"/>
      <c r="R64" s="84"/>
      <c r="S64" s="84"/>
      <c r="T64" s="84"/>
      <c r="U64" s="84"/>
      <c r="V64" s="105"/>
      <c r="W64" s="84"/>
    </row>
    <row r="65" spans="1:23" ht="10.5" customHeight="1">
      <c r="A65" s="104"/>
      <c r="B65" s="84"/>
      <c r="C65" s="84"/>
      <c r="D65" s="84"/>
      <c r="E65" s="84"/>
      <c r="F65" s="84"/>
      <c r="G65" s="84"/>
      <c r="H65" s="84"/>
      <c r="I65" s="84"/>
      <c r="J65" s="84"/>
      <c r="K65" s="84"/>
      <c r="L65" s="84"/>
      <c r="M65" s="84"/>
      <c r="N65" s="84"/>
      <c r="O65" s="84"/>
      <c r="P65" s="84"/>
      <c r="Q65" s="84"/>
      <c r="R65" s="84"/>
      <c r="S65" s="84"/>
      <c r="T65" s="84"/>
      <c r="U65" s="84"/>
      <c r="V65" s="105"/>
      <c r="W65" s="84"/>
    </row>
    <row r="66" spans="1:23" ht="10.5" customHeight="1">
      <c r="A66" s="104"/>
      <c r="B66" s="84"/>
      <c r="C66" s="84"/>
      <c r="D66" s="84"/>
      <c r="E66" s="84"/>
      <c r="F66" s="84"/>
      <c r="G66" s="84"/>
      <c r="H66" s="84"/>
      <c r="I66" s="84"/>
      <c r="J66" s="84"/>
      <c r="K66" s="84"/>
      <c r="L66" s="84"/>
      <c r="M66" s="84"/>
      <c r="N66" s="84"/>
      <c r="O66" s="84"/>
      <c r="P66" s="84"/>
      <c r="Q66" s="84"/>
      <c r="R66" s="84"/>
      <c r="S66" s="84"/>
      <c r="T66" s="84"/>
      <c r="U66" s="84"/>
      <c r="V66" s="105"/>
      <c r="W66" s="84"/>
    </row>
    <row r="67" spans="1:23" ht="10.5" customHeight="1">
      <c r="A67" s="104"/>
      <c r="B67" s="84"/>
      <c r="C67" s="84"/>
      <c r="D67" s="84"/>
      <c r="E67" s="84"/>
      <c r="F67" s="84"/>
      <c r="G67" s="84"/>
      <c r="H67" s="84"/>
      <c r="I67" s="84"/>
      <c r="J67" s="84"/>
      <c r="K67" s="84"/>
      <c r="L67" s="84"/>
      <c r="M67" s="84"/>
      <c r="N67" s="84"/>
      <c r="O67" s="84"/>
      <c r="P67" s="84"/>
      <c r="Q67" s="84"/>
      <c r="R67" s="84"/>
      <c r="S67" s="84"/>
      <c r="T67" s="84"/>
      <c r="U67" s="84"/>
      <c r="V67" s="105"/>
      <c r="W67" s="84"/>
    </row>
    <row r="68" spans="1:24" ht="10.5" customHeight="1">
      <c r="A68" s="104"/>
      <c r="B68" s="168" t="s">
        <v>150</v>
      </c>
      <c r="C68" s="169"/>
      <c r="D68" s="168"/>
      <c r="E68" s="168"/>
      <c r="F68" s="168"/>
      <c r="G68" s="168"/>
      <c r="H68" s="168"/>
      <c r="I68" s="168"/>
      <c r="J68" s="85"/>
      <c r="K68" s="85"/>
      <c r="L68" s="85"/>
      <c r="M68" s="85"/>
      <c r="N68" s="85"/>
      <c r="O68" s="85"/>
      <c r="P68" s="85"/>
      <c r="Q68" s="85"/>
      <c r="R68" s="85"/>
      <c r="S68" s="85"/>
      <c r="T68" s="85"/>
      <c r="U68" s="85"/>
      <c r="V68" s="100"/>
      <c r="W68" s="85"/>
      <c r="X68" s="85"/>
    </row>
    <row r="69" spans="1:23" ht="10.5" customHeight="1">
      <c r="A69" s="107"/>
      <c r="B69" s="108"/>
      <c r="C69" s="108"/>
      <c r="D69" s="108"/>
      <c r="E69" s="108"/>
      <c r="F69" s="108"/>
      <c r="G69" s="108"/>
      <c r="H69" s="108"/>
      <c r="I69" s="108"/>
      <c r="J69" s="108"/>
      <c r="K69" s="108"/>
      <c r="L69" s="108"/>
      <c r="M69" s="108"/>
      <c r="N69" s="108"/>
      <c r="O69" s="108"/>
      <c r="P69" s="108"/>
      <c r="Q69" s="108"/>
      <c r="R69" s="108"/>
      <c r="S69" s="108"/>
      <c r="T69" s="108"/>
      <c r="U69" s="108"/>
      <c r="V69" s="109"/>
      <c r="W69" s="84"/>
    </row>
    <row r="70" spans="1:23" ht="10.5" customHeight="1">
      <c r="A70" s="84"/>
      <c r="B70" s="84"/>
      <c r="C70" s="84"/>
      <c r="D70" s="84"/>
      <c r="E70" s="84"/>
      <c r="F70" s="84"/>
      <c r="G70" s="84"/>
      <c r="H70" s="84"/>
      <c r="I70" s="84"/>
      <c r="J70" s="84"/>
      <c r="K70" s="84"/>
      <c r="L70" s="84"/>
      <c r="M70" s="84"/>
      <c r="N70" s="84"/>
      <c r="O70" s="84"/>
      <c r="P70" s="84"/>
      <c r="Q70" s="84"/>
      <c r="R70" s="84"/>
      <c r="S70" s="84"/>
      <c r="T70" s="84"/>
      <c r="U70" s="84"/>
      <c r="V70" s="84"/>
      <c r="W70" s="84"/>
    </row>
    <row r="71" spans="1:23" ht="10.5" customHeight="1">
      <c r="A71" s="84"/>
      <c r="B71" s="84"/>
      <c r="C71" s="84"/>
      <c r="D71" s="84"/>
      <c r="E71" s="84"/>
      <c r="F71" s="84"/>
      <c r="G71" s="84"/>
      <c r="H71" s="84"/>
      <c r="I71" s="84"/>
      <c r="J71" s="84"/>
      <c r="K71" s="84"/>
      <c r="L71" s="84"/>
      <c r="M71" s="84"/>
      <c r="N71" s="84"/>
      <c r="O71" s="84"/>
      <c r="P71" s="84"/>
      <c r="Q71" s="84"/>
      <c r="R71" s="84"/>
      <c r="S71" s="84"/>
      <c r="T71" s="84"/>
      <c r="U71" s="84"/>
      <c r="V71" s="84"/>
      <c r="W71" s="84"/>
    </row>
    <row r="72" spans="1:23" ht="10.5" customHeight="1">
      <c r="A72" s="157" t="s">
        <v>157</v>
      </c>
      <c r="B72" s="175"/>
      <c r="C72" s="175"/>
      <c r="D72" s="175"/>
      <c r="E72" s="175"/>
      <c r="F72" s="175"/>
      <c r="G72" s="175"/>
      <c r="H72" s="175"/>
      <c r="I72" s="175"/>
      <c r="J72" s="175"/>
      <c r="K72" s="175"/>
      <c r="L72" s="175"/>
      <c r="M72" s="175"/>
      <c r="N72" s="175"/>
      <c r="O72" s="175"/>
      <c r="P72" s="175"/>
      <c r="Q72" s="175"/>
      <c r="R72" s="175"/>
      <c r="S72" s="175"/>
      <c r="T72" s="175"/>
      <c r="U72" s="175"/>
      <c r="V72" s="175"/>
      <c r="W72" s="84"/>
    </row>
    <row r="73" spans="1:23" ht="15" customHeight="1">
      <c r="A73" s="84"/>
      <c r="B73" s="84"/>
      <c r="C73" s="84"/>
      <c r="D73" s="84"/>
      <c r="E73" s="84"/>
      <c r="F73" s="84"/>
      <c r="G73" s="84"/>
      <c r="H73" s="84"/>
      <c r="I73" s="84"/>
      <c r="J73" s="84"/>
      <c r="K73" s="84"/>
      <c r="L73" s="84"/>
      <c r="M73" s="84"/>
      <c r="N73" s="84"/>
      <c r="O73" s="84"/>
      <c r="P73" s="84"/>
      <c r="Q73" s="84"/>
      <c r="R73" s="84"/>
      <c r="S73" s="84"/>
      <c r="T73" s="84"/>
      <c r="U73" s="84"/>
      <c r="V73" s="84"/>
      <c r="W73" s="84"/>
    </row>
    <row r="74" spans="1:23" ht="10.5" customHeight="1">
      <c r="A74" s="94"/>
      <c r="B74" s="95"/>
      <c r="C74" s="95"/>
      <c r="D74" s="95"/>
      <c r="E74" s="95"/>
      <c r="F74" s="95"/>
      <c r="G74" s="95"/>
      <c r="H74" s="95"/>
      <c r="I74" s="95"/>
      <c r="J74" s="95"/>
      <c r="K74" s="95"/>
      <c r="L74" s="95"/>
      <c r="M74" s="95"/>
      <c r="N74" s="95"/>
      <c r="O74" s="95"/>
      <c r="P74" s="95"/>
      <c r="Q74" s="95"/>
      <c r="R74" s="95"/>
      <c r="S74" s="95"/>
      <c r="T74" s="95"/>
      <c r="U74" s="95"/>
      <c r="V74" s="96"/>
      <c r="W74" s="87"/>
    </row>
    <row r="75" spans="1:23" ht="10.5" customHeight="1">
      <c r="A75" s="97"/>
      <c r="B75" s="87"/>
      <c r="C75" s="87"/>
      <c r="D75" s="87"/>
      <c r="E75" s="87"/>
      <c r="F75" s="87"/>
      <c r="G75" s="87"/>
      <c r="H75" s="87"/>
      <c r="I75" s="87"/>
      <c r="J75" s="87"/>
      <c r="K75" s="87"/>
      <c r="L75" s="87"/>
      <c r="M75" s="87"/>
      <c r="N75" s="87"/>
      <c r="O75" s="87"/>
      <c r="P75" s="87"/>
      <c r="Q75" s="87"/>
      <c r="R75" s="87"/>
      <c r="S75" s="87"/>
      <c r="T75" s="87"/>
      <c r="U75" s="87"/>
      <c r="V75" s="98"/>
      <c r="W75" s="87"/>
    </row>
    <row r="76" spans="1:23" ht="12" customHeight="1">
      <c r="A76" s="152" t="s">
        <v>165</v>
      </c>
      <c r="B76" s="153"/>
      <c r="C76" s="153"/>
      <c r="D76" s="153"/>
      <c r="E76" s="153"/>
      <c r="F76" s="153"/>
      <c r="G76" s="153"/>
      <c r="H76" s="153"/>
      <c r="I76" s="153"/>
      <c r="J76" s="153"/>
      <c r="K76" s="153"/>
      <c r="L76" s="153"/>
      <c r="M76" s="153"/>
      <c r="N76" s="153"/>
      <c r="O76" s="153"/>
      <c r="P76" s="153"/>
      <c r="Q76" s="153"/>
      <c r="R76" s="153"/>
      <c r="S76" s="153"/>
      <c r="T76" s="153"/>
      <c r="U76" s="153"/>
      <c r="V76" s="154"/>
      <c r="W76" s="85"/>
    </row>
    <row r="77" spans="1:23" ht="12" customHeight="1">
      <c r="A77" s="99"/>
      <c r="B77" s="85"/>
      <c r="C77" s="85"/>
      <c r="D77" s="85"/>
      <c r="E77" s="85"/>
      <c r="F77" s="85"/>
      <c r="G77" s="85"/>
      <c r="H77" s="85"/>
      <c r="I77" s="85"/>
      <c r="J77" s="85"/>
      <c r="K77" s="85"/>
      <c r="L77" s="85"/>
      <c r="M77" s="85"/>
      <c r="N77" s="85"/>
      <c r="O77" s="85"/>
      <c r="P77" s="85"/>
      <c r="Q77" s="85"/>
      <c r="R77" s="85"/>
      <c r="S77" s="85"/>
      <c r="T77" s="85"/>
      <c r="U77" s="85"/>
      <c r="V77" s="100"/>
      <c r="W77" s="85"/>
    </row>
    <row r="78" spans="1:23" ht="12" customHeight="1">
      <c r="A78" s="99"/>
      <c r="B78" s="85"/>
      <c r="C78" s="85"/>
      <c r="D78" s="85"/>
      <c r="E78" s="85"/>
      <c r="F78" s="85"/>
      <c r="G78" s="85"/>
      <c r="H78" s="85"/>
      <c r="I78" s="85"/>
      <c r="J78" s="85"/>
      <c r="K78" s="85"/>
      <c r="L78" s="85"/>
      <c r="M78" s="85"/>
      <c r="N78" s="85"/>
      <c r="O78" s="85"/>
      <c r="P78" s="85"/>
      <c r="Q78" s="85"/>
      <c r="R78" s="85"/>
      <c r="S78" s="85"/>
      <c r="T78" s="85"/>
      <c r="U78" s="85"/>
      <c r="V78" s="100"/>
      <c r="W78" s="85"/>
    </row>
    <row r="79" spans="1:23" ht="12" customHeight="1">
      <c r="A79" s="173" t="s">
        <v>147</v>
      </c>
      <c r="B79" s="174"/>
      <c r="C79" s="174"/>
      <c r="D79" s="174"/>
      <c r="E79" s="174"/>
      <c r="F79" s="174"/>
      <c r="G79" s="174"/>
      <c r="H79" s="174"/>
      <c r="I79" s="174"/>
      <c r="J79" s="174"/>
      <c r="K79" s="174"/>
      <c r="L79" s="174"/>
      <c r="M79" s="174"/>
      <c r="N79" s="174"/>
      <c r="O79" s="174"/>
      <c r="P79" s="174"/>
      <c r="Q79" s="174"/>
      <c r="R79" s="174"/>
      <c r="S79" s="174"/>
      <c r="T79" s="174"/>
      <c r="U79" s="174"/>
      <c r="V79" s="158"/>
      <c r="W79" s="91"/>
    </row>
    <row r="80" spans="1:23" ht="12" customHeight="1">
      <c r="A80" s="101"/>
      <c r="B80" s="92"/>
      <c r="C80" s="92"/>
      <c r="D80" s="92"/>
      <c r="E80" s="92"/>
      <c r="F80" s="92"/>
      <c r="G80" s="92"/>
      <c r="H80" s="92"/>
      <c r="I80" s="92"/>
      <c r="J80" s="92"/>
      <c r="K80" s="92"/>
      <c r="L80" s="92"/>
      <c r="M80" s="92"/>
      <c r="N80" s="92"/>
      <c r="O80" s="92"/>
      <c r="P80" s="92"/>
      <c r="Q80" s="92"/>
      <c r="R80" s="92"/>
      <c r="S80" s="92"/>
      <c r="T80" s="92"/>
      <c r="U80" s="92"/>
      <c r="V80" s="102"/>
      <c r="W80" s="91"/>
    </row>
    <row r="81" spans="1:23" ht="10.5" customHeight="1">
      <c r="A81" s="99"/>
      <c r="B81" s="89"/>
      <c r="C81" s="89"/>
      <c r="D81" s="89"/>
      <c r="E81" s="89"/>
      <c r="F81" s="89"/>
      <c r="G81" s="89"/>
      <c r="H81" s="89"/>
      <c r="I81" s="89"/>
      <c r="J81" s="89"/>
      <c r="K81" s="89"/>
      <c r="L81" s="89"/>
      <c r="M81" s="89"/>
      <c r="N81" s="89"/>
      <c r="O81" s="89"/>
      <c r="P81" s="89"/>
      <c r="Q81" s="89"/>
      <c r="R81" s="89"/>
      <c r="S81" s="89"/>
      <c r="T81" s="89"/>
      <c r="U81" s="89"/>
      <c r="V81" s="103"/>
      <c r="W81" s="88"/>
    </row>
    <row r="82" spans="1:22" ht="10.5" customHeight="1">
      <c r="A82" s="104"/>
      <c r="B82" s="84"/>
      <c r="C82" s="84"/>
      <c r="D82" s="84"/>
      <c r="E82" s="84"/>
      <c r="F82" s="84"/>
      <c r="G82" s="84"/>
      <c r="H82" s="84"/>
      <c r="I82" s="84"/>
      <c r="J82" s="84"/>
      <c r="K82" s="84"/>
      <c r="L82" s="84"/>
      <c r="M82" s="84"/>
      <c r="N82" s="84"/>
      <c r="O82" s="84"/>
      <c r="P82" s="84"/>
      <c r="Q82" s="84"/>
      <c r="R82" s="84"/>
      <c r="S82" s="84"/>
      <c r="T82" s="84"/>
      <c r="U82" s="84"/>
      <c r="V82" s="105"/>
    </row>
    <row r="83" spans="1:22" ht="10.5" customHeight="1">
      <c r="A83" s="104"/>
      <c r="B83" s="84"/>
      <c r="C83" s="110"/>
      <c r="D83" s="93"/>
      <c r="E83" s="93"/>
      <c r="F83" s="93"/>
      <c r="G83" s="93"/>
      <c r="H83" s="84"/>
      <c r="I83" s="84"/>
      <c r="J83" s="84"/>
      <c r="K83" s="84"/>
      <c r="L83" s="84"/>
      <c r="M83" s="84"/>
      <c r="N83" s="84"/>
      <c r="O83" s="84"/>
      <c r="P83" s="84"/>
      <c r="Q83" s="84"/>
      <c r="R83" s="84"/>
      <c r="S83" s="84"/>
      <c r="T83" s="84"/>
      <c r="U83" s="84"/>
      <c r="V83" s="105"/>
    </row>
    <row r="84" spans="1:22" ht="10.5" customHeight="1">
      <c r="A84" s="104"/>
      <c r="B84" s="84"/>
      <c r="C84" s="93"/>
      <c r="D84" s="93"/>
      <c r="E84" s="93"/>
      <c r="F84" s="93"/>
      <c r="G84" s="93"/>
      <c r="H84" s="84"/>
      <c r="I84" s="84"/>
      <c r="J84" s="84"/>
      <c r="K84" s="84"/>
      <c r="L84" s="84"/>
      <c r="M84" s="84"/>
      <c r="N84" s="84"/>
      <c r="O84" s="84"/>
      <c r="P84" s="84"/>
      <c r="Q84" s="84"/>
      <c r="R84" s="84"/>
      <c r="S84" s="84"/>
      <c r="T84" s="84"/>
      <c r="U84" s="84"/>
      <c r="V84" s="105"/>
    </row>
    <row r="85" spans="1:22" ht="10.5" customHeight="1">
      <c r="A85" s="104"/>
      <c r="B85" s="84"/>
      <c r="C85" s="110"/>
      <c r="D85" s="93"/>
      <c r="E85" s="93"/>
      <c r="F85" s="93"/>
      <c r="G85" s="93"/>
      <c r="H85" s="84"/>
      <c r="I85" s="84"/>
      <c r="J85" s="84"/>
      <c r="K85" s="84"/>
      <c r="L85" s="84"/>
      <c r="M85" s="84"/>
      <c r="N85" s="84"/>
      <c r="O85" s="84"/>
      <c r="P85" s="84"/>
      <c r="Q85" s="84"/>
      <c r="R85" s="84"/>
      <c r="S85" s="84"/>
      <c r="T85" s="84"/>
      <c r="U85" s="84"/>
      <c r="V85" s="105"/>
    </row>
    <row r="86" spans="1:22" ht="10.5" customHeight="1">
      <c r="A86" s="104"/>
      <c r="B86" s="84"/>
      <c r="C86" s="93"/>
      <c r="D86" s="93"/>
      <c r="E86" s="93"/>
      <c r="F86" s="93"/>
      <c r="G86" s="93"/>
      <c r="H86" s="84"/>
      <c r="I86" s="84"/>
      <c r="J86" s="84"/>
      <c r="K86" s="84"/>
      <c r="L86" s="84"/>
      <c r="M86" s="84"/>
      <c r="N86" s="84"/>
      <c r="O86" s="84"/>
      <c r="P86" s="84"/>
      <c r="Q86" s="84"/>
      <c r="R86" s="84"/>
      <c r="S86" s="84"/>
      <c r="T86" s="84"/>
      <c r="U86" s="84"/>
      <c r="V86" s="105"/>
    </row>
    <row r="87" spans="1:22" ht="10.5" customHeight="1">
      <c r="A87" s="104"/>
      <c r="B87" s="84"/>
      <c r="C87" s="110"/>
      <c r="D87" s="93"/>
      <c r="E87" s="93"/>
      <c r="F87" s="93"/>
      <c r="G87" s="93"/>
      <c r="H87" s="84"/>
      <c r="I87" s="84"/>
      <c r="J87" s="84"/>
      <c r="K87" s="84"/>
      <c r="L87" s="84"/>
      <c r="M87" s="84"/>
      <c r="N87" s="84"/>
      <c r="O87" s="84"/>
      <c r="P87" s="84"/>
      <c r="Q87" s="84"/>
      <c r="R87" s="84"/>
      <c r="S87" s="84"/>
      <c r="T87" s="84"/>
      <c r="U87" s="84"/>
      <c r="V87" s="105"/>
    </row>
    <row r="88" spans="1:22" ht="10.5" customHeight="1">
      <c r="A88" s="104"/>
      <c r="B88" s="84"/>
      <c r="C88" s="93"/>
      <c r="D88" s="93"/>
      <c r="E88" s="93"/>
      <c r="F88" s="93"/>
      <c r="G88" s="93"/>
      <c r="H88" s="84"/>
      <c r="I88" s="84"/>
      <c r="J88" s="84"/>
      <c r="K88" s="84"/>
      <c r="L88" s="84"/>
      <c r="M88" s="84"/>
      <c r="N88" s="84"/>
      <c r="O88" s="84"/>
      <c r="P88" s="84"/>
      <c r="Q88" s="84"/>
      <c r="R88" s="84"/>
      <c r="S88" s="84"/>
      <c r="T88" s="84"/>
      <c r="U88" s="84"/>
      <c r="V88" s="105"/>
    </row>
    <row r="89" spans="1:22" ht="10.5" customHeight="1">
      <c r="A89" s="104"/>
      <c r="B89" s="84"/>
      <c r="C89" s="110"/>
      <c r="D89" s="93"/>
      <c r="E89" s="93"/>
      <c r="F89" s="93"/>
      <c r="G89" s="93"/>
      <c r="H89" s="84"/>
      <c r="I89" s="84"/>
      <c r="J89" s="84"/>
      <c r="K89" s="84"/>
      <c r="L89" s="84"/>
      <c r="M89" s="84"/>
      <c r="N89" s="84"/>
      <c r="O89" s="84"/>
      <c r="P89" s="84"/>
      <c r="Q89" s="84"/>
      <c r="R89" s="84"/>
      <c r="S89" s="84"/>
      <c r="T89" s="84"/>
      <c r="U89" s="84"/>
      <c r="V89" s="105"/>
    </row>
    <row r="90" spans="1:22" ht="10.5" customHeight="1">
      <c r="A90" s="104"/>
      <c r="B90" s="84"/>
      <c r="C90" s="93"/>
      <c r="D90" s="93"/>
      <c r="E90" s="93"/>
      <c r="F90" s="93"/>
      <c r="G90" s="93"/>
      <c r="H90" s="84"/>
      <c r="I90" s="84"/>
      <c r="J90" s="84"/>
      <c r="K90" s="84"/>
      <c r="L90" s="84"/>
      <c r="M90" s="84"/>
      <c r="N90" s="84"/>
      <c r="O90" s="84"/>
      <c r="P90" s="84"/>
      <c r="Q90" s="84"/>
      <c r="R90" s="84"/>
      <c r="S90" s="84"/>
      <c r="T90" s="84"/>
      <c r="U90" s="84"/>
      <c r="V90" s="105"/>
    </row>
    <row r="91" spans="1:22" ht="10.5" customHeight="1">
      <c r="A91" s="104"/>
      <c r="B91" s="84"/>
      <c r="C91" s="110"/>
      <c r="D91" s="93"/>
      <c r="E91" s="93"/>
      <c r="F91" s="93"/>
      <c r="G91" s="93"/>
      <c r="H91" s="84"/>
      <c r="I91" s="84"/>
      <c r="J91" s="84"/>
      <c r="K91" s="84"/>
      <c r="L91" s="84"/>
      <c r="M91" s="84"/>
      <c r="N91" s="84"/>
      <c r="O91" s="84"/>
      <c r="P91" s="84"/>
      <c r="Q91" s="84"/>
      <c r="R91" s="84"/>
      <c r="S91" s="84"/>
      <c r="T91" s="84"/>
      <c r="U91" s="84"/>
      <c r="V91" s="105"/>
    </row>
    <row r="92" spans="1:22" ht="10.5" customHeight="1">
      <c r="A92" s="104"/>
      <c r="B92" s="84"/>
      <c r="C92" s="93"/>
      <c r="D92" s="93"/>
      <c r="E92" s="93"/>
      <c r="F92" s="93"/>
      <c r="G92" s="93"/>
      <c r="H92" s="84"/>
      <c r="I92" s="84"/>
      <c r="J92" s="84"/>
      <c r="K92" s="84"/>
      <c r="L92" s="84"/>
      <c r="M92" s="84"/>
      <c r="N92" s="84"/>
      <c r="O92" s="84"/>
      <c r="P92" s="84"/>
      <c r="Q92" s="84"/>
      <c r="R92" s="84"/>
      <c r="S92" s="84"/>
      <c r="T92" s="84"/>
      <c r="U92" s="84"/>
      <c r="V92" s="105"/>
    </row>
    <row r="93" spans="1:22" ht="10.5" customHeight="1">
      <c r="A93" s="104"/>
      <c r="B93" s="84"/>
      <c r="C93" s="176"/>
      <c r="D93" s="149"/>
      <c r="E93" s="149"/>
      <c r="F93" s="149"/>
      <c r="G93" s="149"/>
      <c r="H93" s="84"/>
      <c r="I93" s="84"/>
      <c r="J93" s="84"/>
      <c r="K93" s="84"/>
      <c r="L93" s="84"/>
      <c r="M93" s="84"/>
      <c r="N93" s="84"/>
      <c r="O93" s="84"/>
      <c r="P93" s="84"/>
      <c r="Q93" s="84"/>
      <c r="R93" s="84"/>
      <c r="S93" s="84"/>
      <c r="T93" s="84"/>
      <c r="U93" s="84"/>
      <c r="V93" s="105"/>
    </row>
    <row r="94" spans="1:22" ht="10.5" customHeight="1">
      <c r="A94" s="104"/>
      <c r="B94" s="84"/>
      <c r="C94" s="149"/>
      <c r="D94" s="149"/>
      <c r="E94" s="149"/>
      <c r="F94" s="149"/>
      <c r="G94" s="149"/>
      <c r="H94" s="84"/>
      <c r="I94" s="84"/>
      <c r="J94" s="84"/>
      <c r="K94" s="84"/>
      <c r="L94" s="84"/>
      <c r="M94" s="84"/>
      <c r="N94" s="84"/>
      <c r="O94" s="84"/>
      <c r="P94" s="84"/>
      <c r="Q94" s="84"/>
      <c r="R94" s="84"/>
      <c r="S94" s="84"/>
      <c r="T94" s="84"/>
      <c r="U94" s="84"/>
      <c r="V94" s="105"/>
    </row>
    <row r="95" spans="1:22" ht="10.5" customHeight="1">
      <c r="A95" s="104"/>
      <c r="B95" s="84"/>
      <c r="C95" s="149"/>
      <c r="D95" s="149"/>
      <c r="E95" s="149"/>
      <c r="F95" s="149"/>
      <c r="G95" s="149"/>
      <c r="H95" s="84"/>
      <c r="I95" s="84"/>
      <c r="J95" s="84"/>
      <c r="K95" s="84"/>
      <c r="L95" s="84">
        <v>237.1</v>
      </c>
      <c r="M95" s="84">
        <v>422</v>
      </c>
      <c r="N95" s="84"/>
      <c r="O95" s="84"/>
      <c r="P95" s="84"/>
      <c r="Q95" s="84"/>
      <c r="R95" s="84"/>
      <c r="S95" s="84"/>
      <c r="T95" s="84"/>
      <c r="U95" s="84"/>
      <c r="V95" s="105"/>
    </row>
    <row r="96" spans="1:22" ht="7.5" customHeight="1">
      <c r="A96" s="104"/>
      <c r="B96" s="84"/>
      <c r="C96" s="84"/>
      <c r="D96" s="84"/>
      <c r="E96" s="84"/>
      <c r="F96" s="84"/>
      <c r="G96" s="84"/>
      <c r="H96" s="84"/>
      <c r="I96" s="84"/>
      <c r="J96" s="84"/>
      <c r="K96" s="84"/>
      <c r="L96" s="84"/>
      <c r="M96" s="84"/>
      <c r="N96" s="84"/>
      <c r="O96" s="84"/>
      <c r="P96" s="84"/>
      <c r="Q96" s="84"/>
      <c r="R96" s="84"/>
      <c r="S96" s="84"/>
      <c r="T96" s="84"/>
      <c r="U96" s="84"/>
      <c r="V96" s="105"/>
    </row>
    <row r="97" spans="1:22" ht="10.5" customHeight="1">
      <c r="A97" s="104"/>
      <c r="B97" s="84"/>
      <c r="C97" s="93"/>
      <c r="D97" s="93"/>
      <c r="E97" s="93"/>
      <c r="F97" s="93"/>
      <c r="G97" s="93"/>
      <c r="H97" s="84"/>
      <c r="I97" s="84"/>
      <c r="J97" s="84"/>
      <c r="K97" s="84"/>
      <c r="L97" s="84"/>
      <c r="M97" s="84"/>
      <c r="N97" s="84"/>
      <c r="O97" s="84"/>
      <c r="P97" s="84"/>
      <c r="Q97" s="84"/>
      <c r="R97" s="84"/>
      <c r="S97" s="84"/>
      <c r="T97" s="84"/>
      <c r="U97" s="84"/>
      <c r="V97" s="105"/>
    </row>
    <row r="98" spans="1:23" ht="12" customHeight="1">
      <c r="A98" s="173" t="s">
        <v>148</v>
      </c>
      <c r="B98" s="174"/>
      <c r="C98" s="174"/>
      <c r="D98" s="174"/>
      <c r="E98" s="174"/>
      <c r="F98" s="174"/>
      <c r="G98" s="174"/>
      <c r="H98" s="174"/>
      <c r="I98" s="174"/>
      <c r="J98" s="174"/>
      <c r="K98" s="174"/>
      <c r="L98" s="174"/>
      <c r="M98" s="174"/>
      <c r="N98" s="174"/>
      <c r="O98" s="174"/>
      <c r="P98" s="174"/>
      <c r="Q98" s="174"/>
      <c r="R98" s="174"/>
      <c r="S98" s="174"/>
      <c r="T98" s="174"/>
      <c r="U98" s="174"/>
      <c r="V98" s="158"/>
      <c r="W98" s="85"/>
    </row>
    <row r="99" spans="1:23" ht="12" customHeight="1">
      <c r="A99" s="101"/>
      <c r="B99" s="92"/>
      <c r="C99" s="92"/>
      <c r="D99" s="92"/>
      <c r="E99" s="92"/>
      <c r="F99" s="92"/>
      <c r="G99" s="92"/>
      <c r="H99" s="92"/>
      <c r="I99" s="92"/>
      <c r="J99" s="92"/>
      <c r="K99" s="92"/>
      <c r="L99" s="92"/>
      <c r="M99" s="92"/>
      <c r="N99" s="92"/>
      <c r="O99" s="92"/>
      <c r="P99" s="92"/>
      <c r="Q99" s="92"/>
      <c r="R99" s="92"/>
      <c r="S99" s="92"/>
      <c r="T99" s="92"/>
      <c r="U99" s="92"/>
      <c r="V99" s="102"/>
      <c r="W99" s="85"/>
    </row>
    <row r="100" spans="1:22" ht="10.5" customHeight="1">
      <c r="A100" s="104"/>
      <c r="B100" s="84"/>
      <c r="C100" s="84"/>
      <c r="D100" s="84"/>
      <c r="E100" s="84"/>
      <c r="F100" s="84"/>
      <c r="G100" s="84"/>
      <c r="H100" s="84"/>
      <c r="I100" s="84"/>
      <c r="J100" s="84"/>
      <c r="K100" s="84"/>
      <c r="L100" s="84"/>
      <c r="M100" s="84"/>
      <c r="N100" s="84"/>
      <c r="O100" s="84"/>
      <c r="P100" s="84"/>
      <c r="Q100" s="84"/>
      <c r="R100" s="84"/>
      <c r="S100" s="84"/>
      <c r="T100" s="84"/>
      <c r="U100" s="84"/>
      <c r="V100" s="105"/>
    </row>
    <row r="101" spans="1:23" ht="10.5" customHeight="1">
      <c r="A101" s="99"/>
      <c r="B101" s="89"/>
      <c r="C101" s="89"/>
      <c r="D101" s="89"/>
      <c r="E101" s="89"/>
      <c r="F101" s="89"/>
      <c r="G101" s="89"/>
      <c r="H101" s="89"/>
      <c r="I101" s="89"/>
      <c r="J101" s="89"/>
      <c r="K101" s="89"/>
      <c r="L101" s="89"/>
      <c r="M101" s="89"/>
      <c r="N101" s="89"/>
      <c r="O101" s="89"/>
      <c r="P101" s="89"/>
      <c r="Q101" s="89"/>
      <c r="R101" s="89"/>
      <c r="S101" s="89"/>
      <c r="T101" s="89"/>
      <c r="U101" s="89"/>
      <c r="V101" s="103"/>
      <c r="W101" s="88"/>
    </row>
    <row r="102" spans="1:22" ht="10.5" customHeight="1">
      <c r="A102" s="104"/>
      <c r="B102" s="84"/>
      <c r="C102" s="84"/>
      <c r="D102" s="84"/>
      <c r="E102" s="84"/>
      <c r="F102" s="84"/>
      <c r="G102" s="84"/>
      <c r="H102" s="84"/>
      <c r="I102" s="84"/>
      <c r="J102" s="84"/>
      <c r="K102" s="84"/>
      <c r="L102" s="84"/>
      <c r="M102" s="84"/>
      <c r="N102" s="84"/>
      <c r="O102" s="84"/>
      <c r="P102" s="84"/>
      <c r="Q102" s="84"/>
      <c r="R102" s="84"/>
      <c r="S102" s="84"/>
      <c r="T102" s="84"/>
      <c r="U102" s="84"/>
      <c r="V102" s="105"/>
    </row>
    <row r="103" spans="1:22" ht="10.5" customHeight="1">
      <c r="A103" s="104"/>
      <c r="B103" s="84"/>
      <c r="C103" s="110"/>
      <c r="D103" s="93"/>
      <c r="E103" s="93"/>
      <c r="F103" s="93"/>
      <c r="G103" s="93"/>
      <c r="H103" s="84"/>
      <c r="I103" s="84"/>
      <c r="J103" s="84"/>
      <c r="K103" s="84"/>
      <c r="L103" s="84"/>
      <c r="M103" s="84"/>
      <c r="N103" s="84"/>
      <c r="O103" s="84"/>
      <c r="P103" s="84"/>
      <c r="Q103" s="84"/>
      <c r="R103" s="84"/>
      <c r="S103" s="84"/>
      <c r="T103" s="84"/>
      <c r="U103" s="84"/>
      <c r="V103" s="105"/>
    </row>
    <row r="104" spans="1:22" ht="10.5" customHeight="1">
      <c r="A104" s="104"/>
      <c r="B104" s="84"/>
      <c r="C104" s="93"/>
      <c r="D104" s="93"/>
      <c r="E104" s="93"/>
      <c r="F104" s="93"/>
      <c r="G104" s="93"/>
      <c r="H104" s="84"/>
      <c r="I104" s="84"/>
      <c r="J104" s="84"/>
      <c r="K104" s="84"/>
      <c r="L104" s="84"/>
      <c r="M104" s="84"/>
      <c r="N104" s="84"/>
      <c r="O104" s="84"/>
      <c r="P104" s="84"/>
      <c r="Q104" s="84"/>
      <c r="R104" s="84"/>
      <c r="S104" s="84"/>
      <c r="T104" s="84"/>
      <c r="U104" s="84"/>
      <c r="V104" s="105"/>
    </row>
    <row r="105" spans="1:22" ht="10.5" customHeight="1">
      <c r="A105" s="104"/>
      <c r="B105" s="84"/>
      <c r="C105" s="110"/>
      <c r="D105" s="93"/>
      <c r="E105" s="93"/>
      <c r="F105" s="93"/>
      <c r="G105" s="93"/>
      <c r="H105" s="84"/>
      <c r="I105" s="84"/>
      <c r="J105" s="84"/>
      <c r="K105" s="84"/>
      <c r="L105" s="84"/>
      <c r="M105" s="84"/>
      <c r="N105" s="84"/>
      <c r="O105" s="84"/>
      <c r="P105" s="84"/>
      <c r="Q105" s="84"/>
      <c r="R105" s="84"/>
      <c r="S105" s="84"/>
      <c r="T105" s="84"/>
      <c r="U105" s="84"/>
      <c r="V105" s="105"/>
    </row>
    <row r="106" spans="1:22" ht="10.5" customHeight="1">
      <c r="A106" s="104"/>
      <c r="B106" s="84"/>
      <c r="C106" s="93"/>
      <c r="D106" s="93"/>
      <c r="E106" s="93"/>
      <c r="F106" s="93"/>
      <c r="G106" s="93"/>
      <c r="H106" s="84"/>
      <c r="I106" s="84"/>
      <c r="J106" s="84"/>
      <c r="K106" s="84"/>
      <c r="L106" s="84"/>
      <c r="M106" s="84"/>
      <c r="N106" s="84"/>
      <c r="O106" s="84"/>
      <c r="P106" s="84"/>
      <c r="Q106" s="84"/>
      <c r="R106" s="84"/>
      <c r="S106" s="84"/>
      <c r="T106" s="84"/>
      <c r="U106" s="84"/>
      <c r="V106" s="105"/>
    </row>
    <row r="107" spans="1:22" ht="10.5" customHeight="1">
      <c r="A107" s="104"/>
      <c r="B107" s="84"/>
      <c r="C107" s="84"/>
      <c r="D107" s="84"/>
      <c r="E107" s="84"/>
      <c r="F107" s="84"/>
      <c r="G107" s="84"/>
      <c r="H107" s="84"/>
      <c r="I107" s="84"/>
      <c r="J107" s="84"/>
      <c r="K107" s="84"/>
      <c r="L107" s="84"/>
      <c r="M107" s="84"/>
      <c r="N107" s="84"/>
      <c r="O107" s="84"/>
      <c r="P107" s="84"/>
      <c r="Q107" s="84"/>
      <c r="R107" s="84"/>
      <c r="S107" s="84"/>
      <c r="T107" s="84"/>
      <c r="U107" s="84"/>
      <c r="V107" s="105"/>
    </row>
    <row r="108" spans="1:22" ht="10.5" customHeight="1">
      <c r="A108" s="104"/>
      <c r="B108" s="84"/>
      <c r="C108" s="110"/>
      <c r="D108" s="93"/>
      <c r="E108" s="93"/>
      <c r="F108" s="93"/>
      <c r="G108" s="93"/>
      <c r="H108" s="84"/>
      <c r="I108" s="84"/>
      <c r="J108" s="84"/>
      <c r="K108" s="84"/>
      <c r="L108" s="84"/>
      <c r="M108" s="84"/>
      <c r="N108" s="84"/>
      <c r="O108" s="84"/>
      <c r="P108" s="84"/>
      <c r="Q108" s="84"/>
      <c r="R108" s="84"/>
      <c r="S108" s="84"/>
      <c r="T108" s="84"/>
      <c r="U108" s="84"/>
      <c r="V108" s="105"/>
    </row>
    <row r="109" spans="1:22" ht="10.5" customHeight="1">
      <c r="A109" s="104"/>
      <c r="B109" s="84"/>
      <c r="C109" s="93"/>
      <c r="D109" s="93"/>
      <c r="E109" s="93"/>
      <c r="F109" s="93"/>
      <c r="G109" s="93"/>
      <c r="H109" s="84"/>
      <c r="I109" s="84"/>
      <c r="J109" s="84"/>
      <c r="K109" s="84"/>
      <c r="L109" s="84"/>
      <c r="M109" s="84"/>
      <c r="N109" s="84"/>
      <c r="O109" s="84"/>
      <c r="P109" s="84"/>
      <c r="Q109" s="84"/>
      <c r="R109" s="84"/>
      <c r="S109" s="84"/>
      <c r="T109" s="84"/>
      <c r="U109" s="84"/>
      <c r="V109" s="105"/>
    </row>
    <row r="110" spans="1:22" ht="10.5" customHeight="1">
      <c r="A110" s="104"/>
      <c r="B110" s="84"/>
      <c r="C110" s="84"/>
      <c r="D110" s="84"/>
      <c r="E110" s="84"/>
      <c r="F110" s="84"/>
      <c r="G110" s="84"/>
      <c r="H110" s="84"/>
      <c r="I110" s="84"/>
      <c r="J110" s="84"/>
      <c r="K110" s="84"/>
      <c r="L110" s="84"/>
      <c r="M110" s="84"/>
      <c r="N110" s="84"/>
      <c r="O110" s="84"/>
      <c r="P110" s="84"/>
      <c r="Q110" s="84"/>
      <c r="R110" s="84"/>
      <c r="S110" s="84"/>
      <c r="T110" s="84"/>
      <c r="U110" s="84"/>
      <c r="V110" s="105"/>
    </row>
    <row r="111" spans="1:22" ht="10.5" customHeight="1">
      <c r="A111" s="104"/>
      <c r="B111" s="84"/>
      <c r="C111" s="110"/>
      <c r="D111" s="93"/>
      <c r="E111" s="93"/>
      <c r="F111" s="93"/>
      <c r="G111" s="93"/>
      <c r="H111" s="84"/>
      <c r="I111" s="84"/>
      <c r="J111" s="84"/>
      <c r="K111" s="84"/>
      <c r="L111" s="84"/>
      <c r="M111" s="84"/>
      <c r="N111" s="84"/>
      <c r="O111" s="84"/>
      <c r="P111" s="84"/>
      <c r="Q111" s="84"/>
      <c r="R111" s="84"/>
      <c r="S111" s="84"/>
      <c r="T111" s="84"/>
      <c r="U111" s="84"/>
      <c r="V111" s="105"/>
    </row>
    <row r="112" spans="1:22" ht="10.5" customHeight="1">
      <c r="A112" s="104"/>
      <c r="B112" s="84"/>
      <c r="C112" s="110"/>
      <c r="D112" s="93"/>
      <c r="E112" s="93"/>
      <c r="F112" s="93"/>
      <c r="G112" s="93"/>
      <c r="H112" s="84"/>
      <c r="I112" s="84"/>
      <c r="J112" s="84"/>
      <c r="K112" s="84"/>
      <c r="L112" s="84"/>
      <c r="M112" s="84"/>
      <c r="N112" s="84"/>
      <c r="O112" s="84"/>
      <c r="P112" s="84"/>
      <c r="Q112" s="84"/>
      <c r="R112" s="84"/>
      <c r="S112" s="84"/>
      <c r="T112" s="84"/>
      <c r="U112" s="84"/>
      <c r="V112" s="105"/>
    </row>
    <row r="113" spans="1:22" ht="10.5" customHeight="1">
      <c r="A113" s="104"/>
      <c r="B113" s="84"/>
      <c r="C113" s="93"/>
      <c r="D113" s="93"/>
      <c r="E113" s="93"/>
      <c r="F113" s="93"/>
      <c r="G113" s="93"/>
      <c r="H113" s="84"/>
      <c r="I113" s="84"/>
      <c r="J113" s="84"/>
      <c r="K113" s="84"/>
      <c r="L113" s="84"/>
      <c r="M113" s="84"/>
      <c r="N113" s="84"/>
      <c r="O113" s="84"/>
      <c r="P113" s="84"/>
      <c r="Q113" s="84"/>
      <c r="R113" s="84"/>
      <c r="S113" s="84"/>
      <c r="T113" s="84"/>
      <c r="U113" s="84"/>
      <c r="V113" s="105"/>
    </row>
    <row r="114" spans="1:22" ht="10.5" customHeight="1">
      <c r="A114" s="104"/>
      <c r="B114" s="84"/>
      <c r="C114" s="93"/>
      <c r="D114" s="93"/>
      <c r="E114" s="93"/>
      <c r="F114" s="93"/>
      <c r="G114" s="93"/>
      <c r="H114" s="84"/>
      <c r="I114" s="84"/>
      <c r="J114" s="84"/>
      <c r="K114" s="84"/>
      <c r="L114" s="84"/>
      <c r="M114" s="84"/>
      <c r="N114" s="84"/>
      <c r="O114" s="84"/>
      <c r="P114" s="84"/>
      <c r="Q114" s="84"/>
      <c r="R114" s="84"/>
      <c r="S114" s="84"/>
      <c r="T114" s="84"/>
      <c r="U114" s="84"/>
      <c r="V114" s="105"/>
    </row>
    <row r="115" spans="1:22" ht="10.5" customHeight="1">
      <c r="A115" s="104"/>
      <c r="B115" s="84"/>
      <c r="C115" s="93"/>
      <c r="D115" s="93"/>
      <c r="E115" s="93"/>
      <c r="F115" s="93"/>
      <c r="G115" s="93"/>
      <c r="H115" s="84"/>
      <c r="I115" s="84"/>
      <c r="J115" s="84"/>
      <c r="K115" s="84"/>
      <c r="L115" s="84"/>
      <c r="M115" s="84"/>
      <c r="N115" s="84"/>
      <c r="O115" s="84"/>
      <c r="P115" s="84"/>
      <c r="Q115" s="84"/>
      <c r="R115" s="84"/>
      <c r="S115" s="84"/>
      <c r="T115" s="84"/>
      <c r="U115" s="84"/>
      <c r="V115" s="105"/>
    </row>
    <row r="116" spans="1:22" ht="7.5" customHeight="1">
      <c r="A116" s="104"/>
      <c r="B116" s="84"/>
      <c r="C116" s="84"/>
      <c r="D116" s="84"/>
      <c r="E116" s="84"/>
      <c r="F116" s="84"/>
      <c r="G116" s="84"/>
      <c r="H116" s="84"/>
      <c r="I116" s="84"/>
      <c r="J116" s="84"/>
      <c r="K116" s="84"/>
      <c r="L116" s="84"/>
      <c r="M116" s="84"/>
      <c r="N116" s="84"/>
      <c r="O116" s="84"/>
      <c r="P116" s="84"/>
      <c r="Q116" s="84"/>
      <c r="R116" s="84"/>
      <c r="S116" s="84"/>
      <c r="T116" s="84"/>
      <c r="U116" s="84"/>
      <c r="V116" s="105"/>
    </row>
    <row r="117" spans="1:22" ht="10.5" customHeight="1">
      <c r="A117" s="104"/>
      <c r="B117" s="84"/>
      <c r="C117" s="84"/>
      <c r="D117" s="84"/>
      <c r="E117" s="84"/>
      <c r="F117" s="84"/>
      <c r="G117" s="84"/>
      <c r="H117" s="84"/>
      <c r="I117" s="84"/>
      <c r="J117" s="84"/>
      <c r="K117" s="84"/>
      <c r="L117" s="84"/>
      <c r="M117" s="84"/>
      <c r="N117" s="84"/>
      <c r="O117" s="84"/>
      <c r="P117" s="84"/>
      <c r="Q117" s="84"/>
      <c r="R117" s="84"/>
      <c r="S117" s="84"/>
      <c r="T117" s="84"/>
      <c r="U117" s="84"/>
      <c r="V117" s="105"/>
    </row>
    <row r="118" spans="1:23" ht="12" customHeight="1">
      <c r="A118" s="173" t="s">
        <v>149</v>
      </c>
      <c r="B118" s="174"/>
      <c r="C118" s="174"/>
      <c r="D118" s="174"/>
      <c r="E118" s="174"/>
      <c r="F118" s="174"/>
      <c r="G118" s="174"/>
      <c r="H118" s="174"/>
      <c r="I118" s="174"/>
      <c r="J118" s="174"/>
      <c r="K118" s="174"/>
      <c r="L118" s="174"/>
      <c r="M118" s="174"/>
      <c r="N118" s="174"/>
      <c r="O118" s="174"/>
      <c r="P118" s="174"/>
      <c r="Q118" s="174"/>
      <c r="R118" s="174"/>
      <c r="S118" s="174"/>
      <c r="T118" s="174"/>
      <c r="U118" s="174"/>
      <c r="V118" s="158"/>
      <c r="W118" s="85"/>
    </row>
    <row r="119" spans="1:23" ht="12" customHeight="1">
      <c r="A119" s="101"/>
      <c r="B119" s="92"/>
      <c r="C119" s="92"/>
      <c r="D119" s="92"/>
      <c r="E119" s="92"/>
      <c r="F119" s="92"/>
      <c r="G119" s="92"/>
      <c r="H119" s="92"/>
      <c r="I119" s="92"/>
      <c r="J119" s="92"/>
      <c r="K119" s="92"/>
      <c r="L119" s="92"/>
      <c r="M119" s="92"/>
      <c r="N119" s="92"/>
      <c r="O119" s="92"/>
      <c r="P119" s="92"/>
      <c r="Q119" s="92"/>
      <c r="R119" s="92"/>
      <c r="S119" s="92"/>
      <c r="T119" s="92"/>
      <c r="U119" s="92"/>
      <c r="V119" s="102"/>
      <c r="W119" s="85"/>
    </row>
    <row r="120" spans="1:22" ht="10.5" customHeight="1">
      <c r="A120" s="104"/>
      <c r="B120" s="84"/>
      <c r="C120" s="84"/>
      <c r="D120" s="84"/>
      <c r="E120" s="84"/>
      <c r="F120" s="84"/>
      <c r="G120" s="84"/>
      <c r="H120" s="84"/>
      <c r="I120" s="84"/>
      <c r="J120" s="84"/>
      <c r="K120" s="84"/>
      <c r="L120" s="84"/>
      <c r="M120" s="84"/>
      <c r="N120" s="84"/>
      <c r="O120" s="84"/>
      <c r="P120" s="84"/>
      <c r="Q120" s="84"/>
      <c r="R120" s="84"/>
      <c r="S120" s="84"/>
      <c r="T120" s="84"/>
      <c r="U120" s="84"/>
      <c r="V120" s="105"/>
    </row>
    <row r="121" spans="1:22" ht="10.5" customHeight="1">
      <c r="A121" s="104"/>
      <c r="B121" s="84"/>
      <c r="C121" s="84"/>
      <c r="D121" s="84"/>
      <c r="E121" s="84"/>
      <c r="F121" s="84"/>
      <c r="G121" s="84"/>
      <c r="H121" s="84"/>
      <c r="I121" s="84"/>
      <c r="J121" s="84"/>
      <c r="K121" s="84"/>
      <c r="L121" s="84"/>
      <c r="M121" s="84"/>
      <c r="N121" s="84"/>
      <c r="O121" s="84"/>
      <c r="P121" s="84"/>
      <c r="Q121" s="84"/>
      <c r="R121" s="84"/>
      <c r="S121" s="84"/>
      <c r="T121" s="84"/>
      <c r="U121" s="84"/>
      <c r="V121" s="105"/>
    </row>
    <row r="122" spans="1:22" ht="10.5" customHeight="1">
      <c r="A122" s="104"/>
      <c r="B122" s="84"/>
      <c r="C122" s="84"/>
      <c r="D122" s="84"/>
      <c r="E122" s="84"/>
      <c r="F122" s="84"/>
      <c r="G122" s="84"/>
      <c r="H122" s="84"/>
      <c r="I122" s="84"/>
      <c r="J122" s="84"/>
      <c r="K122" s="84"/>
      <c r="L122" s="84"/>
      <c r="M122" s="84"/>
      <c r="N122" s="84"/>
      <c r="O122" s="84"/>
      <c r="P122" s="84"/>
      <c r="Q122" s="84"/>
      <c r="R122" s="84"/>
      <c r="S122" s="84"/>
      <c r="T122" s="84"/>
      <c r="U122" s="84"/>
      <c r="V122" s="105"/>
    </row>
    <row r="123" spans="1:22" ht="10.5" customHeight="1">
      <c r="A123" s="104"/>
      <c r="B123" s="84"/>
      <c r="C123" s="84"/>
      <c r="D123" s="84"/>
      <c r="E123" s="84"/>
      <c r="F123" s="84"/>
      <c r="G123" s="84"/>
      <c r="H123" s="84"/>
      <c r="I123" s="84"/>
      <c r="J123" s="84"/>
      <c r="K123" s="84"/>
      <c r="L123" s="84"/>
      <c r="M123" s="84"/>
      <c r="N123" s="84"/>
      <c r="O123" s="84"/>
      <c r="P123" s="84"/>
      <c r="Q123" s="84"/>
      <c r="R123" s="84"/>
      <c r="S123" s="84"/>
      <c r="T123" s="84"/>
      <c r="U123" s="84"/>
      <c r="V123" s="105"/>
    </row>
    <row r="124" spans="1:22" ht="10.5" customHeight="1">
      <c r="A124" s="104"/>
      <c r="B124" s="84"/>
      <c r="C124" s="84"/>
      <c r="D124" s="84"/>
      <c r="E124" s="84"/>
      <c r="F124" s="84"/>
      <c r="G124" s="84"/>
      <c r="H124" s="84"/>
      <c r="I124" s="84"/>
      <c r="J124" s="84"/>
      <c r="K124" s="84"/>
      <c r="L124" s="84"/>
      <c r="M124" s="84"/>
      <c r="N124" s="84"/>
      <c r="O124" s="84"/>
      <c r="P124" s="84"/>
      <c r="Q124" s="84"/>
      <c r="R124" s="84"/>
      <c r="S124" s="84"/>
      <c r="T124" s="84"/>
      <c r="U124" s="84"/>
      <c r="V124" s="105"/>
    </row>
    <row r="125" spans="1:22" ht="10.5" customHeight="1">
      <c r="A125" s="104"/>
      <c r="B125" s="84"/>
      <c r="C125" s="84"/>
      <c r="D125" s="84"/>
      <c r="E125" s="84"/>
      <c r="F125" s="84"/>
      <c r="G125" s="84"/>
      <c r="H125" s="84"/>
      <c r="I125" s="84"/>
      <c r="J125" s="84"/>
      <c r="K125" s="84"/>
      <c r="L125" s="84"/>
      <c r="M125" s="84"/>
      <c r="N125" s="84"/>
      <c r="O125" s="84"/>
      <c r="P125" s="84"/>
      <c r="Q125" s="84"/>
      <c r="R125" s="84"/>
      <c r="S125" s="84"/>
      <c r="T125" s="84"/>
      <c r="U125" s="84"/>
      <c r="V125" s="105"/>
    </row>
    <row r="126" spans="1:22" ht="10.5" customHeight="1">
      <c r="A126" s="104"/>
      <c r="B126" s="84"/>
      <c r="C126" s="84"/>
      <c r="D126" s="84"/>
      <c r="E126" s="84"/>
      <c r="F126" s="84"/>
      <c r="G126" s="84"/>
      <c r="H126" s="84"/>
      <c r="I126" s="84"/>
      <c r="J126" s="84"/>
      <c r="K126" s="84"/>
      <c r="L126" s="84"/>
      <c r="M126" s="84"/>
      <c r="N126" s="84"/>
      <c r="O126" s="84"/>
      <c r="P126" s="84"/>
      <c r="Q126" s="84"/>
      <c r="R126" s="84"/>
      <c r="S126" s="84"/>
      <c r="T126" s="84"/>
      <c r="U126" s="84"/>
      <c r="V126" s="105"/>
    </row>
    <row r="127" spans="1:22" ht="10.5" customHeight="1">
      <c r="A127" s="104"/>
      <c r="B127" s="84"/>
      <c r="C127" s="84"/>
      <c r="D127" s="84"/>
      <c r="E127" s="84"/>
      <c r="F127" s="84"/>
      <c r="G127" s="84"/>
      <c r="H127" s="84"/>
      <c r="I127" s="84"/>
      <c r="J127" s="84"/>
      <c r="K127" s="84"/>
      <c r="L127" s="84"/>
      <c r="M127" s="84"/>
      <c r="N127" s="84"/>
      <c r="O127" s="84"/>
      <c r="P127" s="84"/>
      <c r="Q127" s="84"/>
      <c r="R127" s="84"/>
      <c r="S127" s="84"/>
      <c r="T127" s="84"/>
      <c r="U127" s="84"/>
      <c r="V127" s="105"/>
    </row>
    <row r="128" spans="1:22" ht="10.5" customHeight="1">
      <c r="A128" s="104"/>
      <c r="B128" s="84"/>
      <c r="C128" s="84"/>
      <c r="D128" s="84"/>
      <c r="E128" s="84"/>
      <c r="F128" s="84"/>
      <c r="G128" s="84"/>
      <c r="H128" s="84"/>
      <c r="I128" s="84"/>
      <c r="J128" s="84"/>
      <c r="K128" s="84"/>
      <c r="L128" s="84"/>
      <c r="M128" s="84"/>
      <c r="N128" s="84"/>
      <c r="O128" s="84"/>
      <c r="P128" s="84"/>
      <c r="Q128" s="84"/>
      <c r="R128" s="84"/>
      <c r="S128" s="84"/>
      <c r="T128" s="84"/>
      <c r="U128" s="84"/>
      <c r="V128" s="105"/>
    </row>
    <row r="129" spans="1:22" ht="10.5" customHeight="1">
      <c r="A129" s="104"/>
      <c r="B129" s="84"/>
      <c r="C129" s="84"/>
      <c r="D129" s="84"/>
      <c r="E129" s="84"/>
      <c r="F129" s="84"/>
      <c r="G129" s="84"/>
      <c r="H129" s="84"/>
      <c r="I129" s="84"/>
      <c r="J129" s="84"/>
      <c r="K129" s="84"/>
      <c r="L129" s="84"/>
      <c r="M129" s="84"/>
      <c r="N129" s="84"/>
      <c r="O129" s="84"/>
      <c r="P129" s="84"/>
      <c r="Q129" s="84"/>
      <c r="R129" s="84"/>
      <c r="S129" s="84"/>
      <c r="T129" s="84"/>
      <c r="U129" s="84"/>
      <c r="V129" s="105"/>
    </row>
    <row r="130" spans="1:22" ht="10.5" customHeight="1">
      <c r="A130" s="104"/>
      <c r="B130" s="84"/>
      <c r="C130" s="84"/>
      <c r="D130" s="84"/>
      <c r="E130" s="84"/>
      <c r="F130" s="84"/>
      <c r="G130" s="84"/>
      <c r="H130" s="84"/>
      <c r="I130" s="84"/>
      <c r="J130" s="84"/>
      <c r="K130" s="84"/>
      <c r="L130" s="84"/>
      <c r="M130" s="84"/>
      <c r="N130" s="84"/>
      <c r="O130" s="84"/>
      <c r="P130" s="84"/>
      <c r="Q130" s="84"/>
      <c r="R130" s="84"/>
      <c r="S130" s="84"/>
      <c r="T130" s="84"/>
      <c r="U130" s="84"/>
      <c r="V130" s="105"/>
    </row>
    <row r="131" spans="1:22" ht="10.5" customHeight="1">
      <c r="A131" s="104"/>
      <c r="B131" s="84"/>
      <c r="C131" s="84"/>
      <c r="D131" s="84"/>
      <c r="E131" s="84"/>
      <c r="F131" s="84"/>
      <c r="G131" s="84"/>
      <c r="H131" s="84"/>
      <c r="I131" s="84"/>
      <c r="J131" s="84"/>
      <c r="K131" s="84"/>
      <c r="L131" s="84"/>
      <c r="M131" s="84"/>
      <c r="N131" s="84"/>
      <c r="O131" s="84"/>
      <c r="P131" s="84"/>
      <c r="Q131" s="84"/>
      <c r="R131" s="84"/>
      <c r="S131" s="84"/>
      <c r="T131" s="84"/>
      <c r="U131" s="84"/>
      <c r="V131" s="105"/>
    </row>
    <row r="132" spans="1:22" ht="10.5" customHeight="1">
      <c r="A132" s="104"/>
      <c r="B132" s="84"/>
      <c r="C132" s="84"/>
      <c r="D132" s="84"/>
      <c r="E132" s="84"/>
      <c r="F132" s="84"/>
      <c r="G132" s="84"/>
      <c r="H132" s="84"/>
      <c r="I132" s="84"/>
      <c r="J132" s="84"/>
      <c r="K132" s="84"/>
      <c r="L132" s="84"/>
      <c r="M132" s="84"/>
      <c r="N132" s="84"/>
      <c r="O132" s="84"/>
      <c r="P132" s="84"/>
      <c r="Q132" s="84"/>
      <c r="R132" s="84"/>
      <c r="S132" s="84"/>
      <c r="T132" s="84"/>
      <c r="U132" s="84"/>
      <c r="V132" s="105"/>
    </row>
    <row r="133" spans="1:22" ht="10.5" customHeight="1">
      <c r="A133" s="104"/>
      <c r="B133" s="84"/>
      <c r="C133" s="84"/>
      <c r="D133" s="84"/>
      <c r="E133" s="84"/>
      <c r="F133" s="84"/>
      <c r="G133" s="84"/>
      <c r="H133" s="84"/>
      <c r="I133" s="84"/>
      <c r="J133" s="84"/>
      <c r="K133" s="84"/>
      <c r="L133" s="84"/>
      <c r="M133" s="84"/>
      <c r="N133" s="84"/>
      <c r="O133" s="84"/>
      <c r="P133" s="84"/>
      <c r="Q133" s="84"/>
      <c r="R133" s="84"/>
      <c r="S133" s="84"/>
      <c r="T133" s="84"/>
      <c r="U133" s="84"/>
      <c r="V133" s="105"/>
    </row>
    <row r="134" spans="1:22" ht="10.5" customHeight="1">
      <c r="A134" s="104"/>
      <c r="B134" s="84"/>
      <c r="C134" s="84"/>
      <c r="D134" s="84"/>
      <c r="E134" s="84"/>
      <c r="F134" s="84"/>
      <c r="G134" s="84"/>
      <c r="H134" s="84"/>
      <c r="I134" s="84"/>
      <c r="J134" s="84"/>
      <c r="K134" s="84"/>
      <c r="L134" s="84"/>
      <c r="M134" s="84"/>
      <c r="N134" s="84"/>
      <c r="O134" s="84"/>
      <c r="P134" s="84"/>
      <c r="Q134" s="84"/>
      <c r="R134" s="84"/>
      <c r="S134" s="84"/>
      <c r="T134" s="84"/>
      <c r="U134" s="84"/>
      <c r="V134" s="105"/>
    </row>
    <row r="135" spans="1:22" ht="10.5" customHeight="1">
      <c r="A135" s="104"/>
      <c r="B135" s="84"/>
      <c r="C135" s="84"/>
      <c r="D135" s="84"/>
      <c r="E135" s="84"/>
      <c r="F135" s="84"/>
      <c r="G135" s="84"/>
      <c r="H135" s="84"/>
      <c r="I135" s="84"/>
      <c r="J135" s="84"/>
      <c r="K135" s="84"/>
      <c r="L135" s="84"/>
      <c r="M135" s="84"/>
      <c r="N135" s="84"/>
      <c r="O135" s="84"/>
      <c r="P135" s="84"/>
      <c r="Q135" s="84"/>
      <c r="R135" s="84"/>
      <c r="S135" s="84"/>
      <c r="T135" s="84"/>
      <c r="U135" s="84"/>
      <c r="V135" s="105"/>
    </row>
    <row r="136" spans="1:22" ht="10.5" customHeight="1">
      <c r="A136" s="104"/>
      <c r="B136" s="84"/>
      <c r="C136" s="84"/>
      <c r="D136" s="84"/>
      <c r="E136" s="84"/>
      <c r="F136" s="84"/>
      <c r="G136" s="84"/>
      <c r="H136" s="84"/>
      <c r="I136" s="84"/>
      <c r="J136" s="84"/>
      <c r="K136" s="84"/>
      <c r="L136" s="84"/>
      <c r="M136" s="84"/>
      <c r="N136" s="84"/>
      <c r="O136" s="84"/>
      <c r="P136" s="84"/>
      <c r="Q136" s="84"/>
      <c r="R136" s="84"/>
      <c r="S136" s="84"/>
      <c r="T136" s="84"/>
      <c r="U136" s="84"/>
      <c r="V136" s="105"/>
    </row>
    <row r="137" spans="1:22" ht="10.5" customHeight="1">
      <c r="A137" s="104"/>
      <c r="B137" s="84"/>
      <c r="C137" s="84"/>
      <c r="D137" s="84"/>
      <c r="E137" s="84"/>
      <c r="F137" s="84"/>
      <c r="G137" s="84"/>
      <c r="H137" s="84"/>
      <c r="I137" s="84"/>
      <c r="J137" s="84"/>
      <c r="K137" s="84"/>
      <c r="L137" s="84"/>
      <c r="M137" s="84"/>
      <c r="N137" s="84"/>
      <c r="O137" s="84"/>
      <c r="P137" s="84"/>
      <c r="Q137" s="84"/>
      <c r="R137" s="84"/>
      <c r="S137" s="84"/>
      <c r="T137" s="84"/>
      <c r="U137" s="84"/>
      <c r="V137" s="105"/>
    </row>
    <row r="138" spans="1:22" ht="10.5" customHeight="1">
      <c r="A138" s="104"/>
      <c r="B138" s="84"/>
      <c r="C138" s="84"/>
      <c r="D138" s="84"/>
      <c r="E138" s="84"/>
      <c r="F138" s="84"/>
      <c r="G138" s="84"/>
      <c r="H138" s="84"/>
      <c r="I138" s="84"/>
      <c r="J138" s="84"/>
      <c r="K138" s="84"/>
      <c r="L138" s="84"/>
      <c r="M138" s="84"/>
      <c r="N138" s="84"/>
      <c r="O138" s="84"/>
      <c r="P138" s="84"/>
      <c r="Q138" s="84"/>
      <c r="R138" s="84"/>
      <c r="S138" s="84"/>
      <c r="T138" s="84"/>
      <c r="U138" s="84"/>
      <c r="V138" s="105"/>
    </row>
    <row r="139" spans="1:22" ht="10.5" customHeight="1">
      <c r="A139" s="104"/>
      <c r="B139" s="168" t="s">
        <v>150</v>
      </c>
      <c r="C139" s="169"/>
      <c r="D139" s="168"/>
      <c r="E139" s="168"/>
      <c r="F139" s="168"/>
      <c r="G139" s="168"/>
      <c r="H139" s="168"/>
      <c r="I139" s="168"/>
      <c r="J139" s="84"/>
      <c r="K139" s="84"/>
      <c r="L139" s="84"/>
      <c r="M139" s="84"/>
      <c r="N139" s="84"/>
      <c r="O139" s="84"/>
      <c r="P139" s="84"/>
      <c r="Q139" s="84"/>
      <c r="R139" s="84"/>
      <c r="S139" s="84"/>
      <c r="T139" s="84"/>
      <c r="U139" s="84"/>
      <c r="V139" s="105"/>
    </row>
    <row r="140" spans="1:22" ht="10.5" customHeight="1">
      <c r="A140" s="107"/>
      <c r="B140" s="108"/>
      <c r="C140" s="108"/>
      <c r="D140" s="108"/>
      <c r="E140" s="108"/>
      <c r="F140" s="108"/>
      <c r="G140" s="108"/>
      <c r="H140" s="108"/>
      <c r="I140" s="108"/>
      <c r="J140" s="108"/>
      <c r="K140" s="108"/>
      <c r="L140" s="108"/>
      <c r="M140" s="108"/>
      <c r="N140" s="108"/>
      <c r="O140" s="108"/>
      <c r="P140" s="108"/>
      <c r="Q140" s="108"/>
      <c r="R140" s="108"/>
      <c r="S140" s="108"/>
      <c r="T140" s="108"/>
      <c r="U140" s="108"/>
      <c r="V140" s="109"/>
    </row>
    <row r="141" spans="1:22" ht="10.5" customHeight="1">
      <c r="A141" s="84"/>
      <c r="B141" s="84"/>
      <c r="C141" s="84"/>
      <c r="D141" s="84"/>
      <c r="E141" s="84"/>
      <c r="F141" s="84"/>
      <c r="G141" s="84"/>
      <c r="H141" s="84"/>
      <c r="I141" s="84"/>
      <c r="J141" s="84"/>
      <c r="K141" s="84"/>
      <c r="L141" s="84"/>
      <c r="M141" s="84"/>
      <c r="N141" s="84"/>
      <c r="O141" s="84"/>
      <c r="P141" s="84"/>
      <c r="Q141" s="84"/>
      <c r="R141" s="84"/>
      <c r="S141" s="84"/>
      <c r="T141" s="84"/>
      <c r="U141" s="84"/>
      <c r="V141" s="84"/>
    </row>
    <row r="142" spans="1:22" ht="10.5" customHeight="1">
      <c r="A142" s="84"/>
      <c r="B142" s="84"/>
      <c r="C142" s="84"/>
      <c r="D142" s="84"/>
      <c r="E142" s="84"/>
      <c r="F142" s="84"/>
      <c r="G142" s="84"/>
      <c r="H142" s="84"/>
      <c r="I142" s="84"/>
      <c r="J142" s="84"/>
      <c r="K142" s="84"/>
      <c r="L142" s="84"/>
      <c r="M142" s="84"/>
      <c r="N142" s="84"/>
      <c r="O142" s="84"/>
      <c r="P142" s="84"/>
      <c r="Q142" s="84"/>
      <c r="R142" s="84"/>
      <c r="S142" s="84"/>
      <c r="T142" s="84"/>
      <c r="U142" s="84"/>
      <c r="V142" s="84"/>
    </row>
    <row r="143" spans="1:22" ht="10.5" customHeight="1">
      <c r="A143" s="157" t="s">
        <v>156</v>
      </c>
      <c r="B143" s="175"/>
      <c r="C143" s="175"/>
      <c r="D143" s="175"/>
      <c r="E143" s="175"/>
      <c r="F143" s="175"/>
      <c r="G143" s="175"/>
      <c r="H143" s="175"/>
      <c r="I143" s="175"/>
      <c r="J143" s="175"/>
      <c r="K143" s="175"/>
      <c r="L143" s="175"/>
      <c r="M143" s="175"/>
      <c r="N143" s="175"/>
      <c r="O143" s="175"/>
      <c r="P143" s="175"/>
      <c r="Q143" s="175"/>
      <c r="R143" s="175"/>
      <c r="S143" s="175"/>
      <c r="T143" s="175"/>
      <c r="U143" s="175"/>
      <c r="V143" s="175"/>
    </row>
    <row r="144" spans="1:22" ht="15" customHeight="1">
      <c r="A144" s="84"/>
      <c r="B144" s="84"/>
      <c r="C144" s="84"/>
      <c r="D144" s="84"/>
      <c r="E144" s="84"/>
      <c r="F144" s="84"/>
      <c r="G144" s="84"/>
      <c r="H144" s="84"/>
      <c r="I144" s="84"/>
      <c r="J144" s="84"/>
      <c r="K144" s="84"/>
      <c r="L144" s="84"/>
      <c r="M144" s="84"/>
      <c r="N144" s="84"/>
      <c r="O144" s="84"/>
      <c r="P144" s="84"/>
      <c r="Q144" s="84"/>
      <c r="R144" s="84"/>
      <c r="S144" s="84"/>
      <c r="T144" s="84"/>
      <c r="U144" s="84"/>
      <c r="V144" s="84"/>
    </row>
    <row r="145" spans="1:23" ht="10.5" customHeight="1">
      <c r="A145" s="94"/>
      <c r="B145" s="95"/>
      <c r="C145" s="95"/>
      <c r="D145" s="95"/>
      <c r="E145" s="95"/>
      <c r="F145" s="95"/>
      <c r="G145" s="95"/>
      <c r="H145" s="95"/>
      <c r="I145" s="95"/>
      <c r="J145" s="95"/>
      <c r="K145" s="95"/>
      <c r="L145" s="95"/>
      <c r="M145" s="95"/>
      <c r="N145" s="95"/>
      <c r="O145" s="95"/>
      <c r="P145" s="95"/>
      <c r="Q145" s="95"/>
      <c r="R145" s="95"/>
      <c r="S145" s="95"/>
      <c r="T145" s="95"/>
      <c r="U145" s="95"/>
      <c r="V145" s="96"/>
      <c r="W145" s="87"/>
    </row>
    <row r="146" spans="1:23" ht="10.5" customHeight="1">
      <c r="A146" s="97"/>
      <c r="B146" s="87"/>
      <c r="C146" s="87"/>
      <c r="D146" s="87"/>
      <c r="E146" s="87"/>
      <c r="F146" s="87"/>
      <c r="G146" s="87"/>
      <c r="H146" s="87"/>
      <c r="I146" s="87"/>
      <c r="J146" s="87"/>
      <c r="K146" s="87"/>
      <c r="L146" s="87"/>
      <c r="M146" s="87"/>
      <c r="N146" s="87"/>
      <c r="O146" s="87"/>
      <c r="P146" s="87"/>
      <c r="Q146" s="87"/>
      <c r="R146" s="87"/>
      <c r="S146" s="87"/>
      <c r="T146" s="87"/>
      <c r="U146" s="87"/>
      <c r="V146" s="98"/>
      <c r="W146" s="87"/>
    </row>
    <row r="147" spans="1:23" ht="12" customHeight="1">
      <c r="A147" s="152" t="s">
        <v>166</v>
      </c>
      <c r="B147" s="153"/>
      <c r="C147" s="153"/>
      <c r="D147" s="153"/>
      <c r="E147" s="153"/>
      <c r="F147" s="153"/>
      <c r="G147" s="153"/>
      <c r="H147" s="153"/>
      <c r="I147" s="153"/>
      <c r="J147" s="153"/>
      <c r="K147" s="153"/>
      <c r="L147" s="153"/>
      <c r="M147" s="153"/>
      <c r="N147" s="153"/>
      <c r="O147" s="153"/>
      <c r="P147" s="153"/>
      <c r="Q147" s="153"/>
      <c r="R147" s="153"/>
      <c r="S147" s="153"/>
      <c r="T147" s="153"/>
      <c r="U147" s="153"/>
      <c r="V147" s="154"/>
      <c r="W147" s="85"/>
    </row>
    <row r="148" spans="1:23" ht="12" customHeight="1">
      <c r="A148" s="99"/>
      <c r="B148" s="85"/>
      <c r="C148" s="85"/>
      <c r="D148" s="85"/>
      <c r="E148" s="85"/>
      <c r="F148" s="85"/>
      <c r="G148" s="85"/>
      <c r="H148" s="85"/>
      <c r="I148" s="85"/>
      <c r="J148" s="85"/>
      <c r="K148" s="85"/>
      <c r="L148" s="85"/>
      <c r="M148" s="85"/>
      <c r="N148" s="85"/>
      <c r="O148" s="85"/>
      <c r="P148" s="85"/>
      <c r="Q148" s="85"/>
      <c r="R148" s="85"/>
      <c r="S148" s="85"/>
      <c r="T148" s="85"/>
      <c r="U148" s="85"/>
      <c r="V148" s="100"/>
      <c r="W148" s="85"/>
    </row>
    <row r="149" spans="1:23" ht="12" customHeight="1">
      <c r="A149" s="99"/>
      <c r="B149" s="85"/>
      <c r="C149" s="85"/>
      <c r="D149" s="85"/>
      <c r="E149" s="85"/>
      <c r="F149" s="85"/>
      <c r="G149" s="85"/>
      <c r="H149" s="85"/>
      <c r="I149" s="85"/>
      <c r="J149" s="85"/>
      <c r="K149" s="85"/>
      <c r="L149" s="85"/>
      <c r="M149" s="85"/>
      <c r="N149" s="85"/>
      <c r="O149" s="85"/>
      <c r="P149" s="85"/>
      <c r="Q149" s="85"/>
      <c r="R149" s="85"/>
      <c r="S149" s="85"/>
      <c r="T149" s="85"/>
      <c r="U149" s="85"/>
      <c r="V149" s="100"/>
      <c r="W149" s="85"/>
    </row>
    <row r="150" spans="1:23" ht="12" customHeight="1">
      <c r="A150" s="173" t="s">
        <v>147</v>
      </c>
      <c r="B150" s="174"/>
      <c r="C150" s="174"/>
      <c r="D150" s="174"/>
      <c r="E150" s="174"/>
      <c r="F150" s="174"/>
      <c r="G150" s="174"/>
      <c r="H150" s="174"/>
      <c r="I150" s="174"/>
      <c r="J150" s="174"/>
      <c r="K150" s="174"/>
      <c r="L150" s="174"/>
      <c r="M150" s="174"/>
      <c r="N150" s="174"/>
      <c r="O150" s="174"/>
      <c r="P150" s="174"/>
      <c r="Q150" s="174"/>
      <c r="R150" s="174"/>
      <c r="S150" s="174"/>
      <c r="T150" s="174"/>
      <c r="U150" s="174"/>
      <c r="V150" s="158"/>
      <c r="W150" s="91"/>
    </row>
    <row r="151" spans="1:23" ht="10.5" customHeight="1">
      <c r="A151" s="99"/>
      <c r="B151" s="89"/>
      <c r="C151" s="89"/>
      <c r="D151" s="89"/>
      <c r="E151" s="89"/>
      <c r="F151" s="89"/>
      <c r="G151" s="89"/>
      <c r="H151" s="89"/>
      <c r="I151" s="89"/>
      <c r="J151" s="89"/>
      <c r="K151" s="89"/>
      <c r="L151" s="89"/>
      <c r="M151" s="89"/>
      <c r="N151" s="89"/>
      <c r="O151" s="89"/>
      <c r="P151" s="89"/>
      <c r="Q151" s="89"/>
      <c r="R151" s="89"/>
      <c r="S151" s="89"/>
      <c r="T151" s="89"/>
      <c r="U151" s="89"/>
      <c r="V151" s="103"/>
      <c r="W151" s="88"/>
    </row>
    <row r="152" spans="1:23" ht="10.5" customHeight="1">
      <c r="A152" s="104"/>
      <c r="B152" s="84"/>
      <c r="C152" s="84"/>
      <c r="D152" s="84"/>
      <c r="E152" s="84"/>
      <c r="F152" s="84"/>
      <c r="G152" s="84"/>
      <c r="H152" s="84"/>
      <c r="I152" s="84"/>
      <c r="J152" s="84"/>
      <c r="K152" s="84"/>
      <c r="L152" s="84"/>
      <c r="M152" s="84"/>
      <c r="N152" s="84"/>
      <c r="O152" s="84"/>
      <c r="P152" s="84"/>
      <c r="Q152" s="84"/>
      <c r="R152" s="84"/>
      <c r="S152" s="84"/>
      <c r="T152" s="84"/>
      <c r="U152" s="84"/>
      <c r="V152" s="105"/>
      <c r="W152" s="84"/>
    </row>
    <row r="153" spans="1:23" ht="10.5" customHeight="1">
      <c r="A153" s="104"/>
      <c r="B153" s="84"/>
      <c r="C153" s="84"/>
      <c r="D153" s="84"/>
      <c r="E153" s="84"/>
      <c r="F153" s="84"/>
      <c r="G153" s="84"/>
      <c r="H153" s="84"/>
      <c r="I153" s="84"/>
      <c r="J153" s="84"/>
      <c r="K153" s="84"/>
      <c r="L153" s="84"/>
      <c r="M153" s="84"/>
      <c r="N153" s="84"/>
      <c r="O153" s="84"/>
      <c r="P153" s="84"/>
      <c r="Q153" s="84"/>
      <c r="R153" s="84"/>
      <c r="S153" s="84"/>
      <c r="T153" s="84"/>
      <c r="U153" s="84"/>
      <c r="V153" s="105"/>
      <c r="W153" s="84"/>
    </row>
    <row r="154" spans="1:23" ht="10.5" customHeight="1">
      <c r="A154" s="104"/>
      <c r="B154" s="84"/>
      <c r="C154" s="84"/>
      <c r="D154" s="84"/>
      <c r="E154" s="84"/>
      <c r="F154" s="84"/>
      <c r="G154" s="84"/>
      <c r="H154" s="84"/>
      <c r="I154" s="84"/>
      <c r="J154" s="84"/>
      <c r="K154" s="84"/>
      <c r="L154" s="84"/>
      <c r="M154" s="84"/>
      <c r="N154" s="84"/>
      <c r="O154" s="84"/>
      <c r="P154" s="84"/>
      <c r="Q154" s="84"/>
      <c r="R154" s="84"/>
      <c r="S154" s="90"/>
      <c r="T154" s="84"/>
      <c r="U154" s="170" t="s">
        <v>247</v>
      </c>
      <c r="V154" s="105"/>
      <c r="W154" s="84"/>
    </row>
    <row r="155" spans="1:23" ht="10.5" customHeight="1">
      <c r="A155" s="104"/>
      <c r="B155" s="84"/>
      <c r="C155" s="84"/>
      <c r="D155" s="84"/>
      <c r="E155" s="84"/>
      <c r="F155" s="84"/>
      <c r="G155" s="84"/>
      <c r="H155" s="84"/>
      <c r="I155" s="84"/>
      <c r="J155" s="84"/>
      <c r="K155" s="84"/>
      <c r="L155" s="84"/>
      <c r="M155" s="84"/>
      <c r="N155" s="84"/>
      <c r="O155" s="84"/>
      <c r="P155" s="84"/>
      <c r="Q155" s="84"/>
      <c r="R155" s="84"/>
      <c r="S155" s="84"/>
      <c r="T155" s="84"/>
      <c r="U155" s="170"/>
      <c r="V155" s="105"/>
      <c r="W155" s="84"/>
    </row>
    <row r="156" spans="1:23" ht="10.5" customHeight="1">
      <c r="A156" s="104"/>
      <c r="B156" s="84"/>
      <c r="C156" s="84"/>
      <c r="D156" s="84"/>
      <c r="E156" s="84"/>
      <c r="F156" s="84"/>
      <c r="G156" s="84"/>
      <c r="H156" s="84"/>
      <c r="I156" s="84"/>
      <c r="J156" s="84"/>
      <c r="K156" s="84"/>
      <c r="L156" s="84"/>
      <c r="M156" s="84"/>
      <c r="N156" s="84"/>
      <c r="O156" s="84"/>
      <c r="P156" s="84"/>
      <c r="Q156" s="84"/>
      <c r="R156" s="84"/>
      <c r="S156" s="90"/>
      <c r="T156" s="84"/>
      <c r="U156" s="170" t="s">
        <v>248</v>
      </c>
      <c r="V156" s="105"/>
      <c r="W156" s="84"/>
    </row>
    <row r="157" spans="1:23" ht="10.5" customHeight="1">
      <c r="A157" s="104"/>
      <c r="B157" s="84"/>
      <c r="C157" s="84"/>
      <c r="D157" s="84"/>
      <c r="E157" s="84"/>
      <c r="F157" s="84"/>
      <c r="G157" s="84"/>
      <c r="H157" s="84"/>
      <c r="I157" s="84"/>
      <c r="J157" s="84"/>
      <c r="K157" s="84"/>
      <c r="L157" s="84"/>
      <c r="M157" s="84"/>
      <c r="N157" s="84"/>
      <c r="O157" s="84"/>
      <c r="P157" s="84"/>
      <c r="Q157" s="84"/>
      <c r="R157" s="84"/>
      <c r="S157" s="84"/>
      <c r="T157" s="84"/>
      <c r="U157" s="170"/>
      <c r="V157" s="105"/>
      <c r="W157" s="84"/>
    </row>
    <row r="158" spans="1:23" ht="10.5" customHeight="1">
      <c r="A158" s="104"/>
      <c r="B158" s="84"/>
      <c r="C158" s="84"/>
      <c r="D158" s="84"/>
      <c r="E158" s="84"/>
      <c r="F158" s="84"/>
      <c r="G158" s="84"/>
      <c r="H158" s="84"/>
      <c r="I158" s="84"/>
      <c r="J158" s="84"/>
      <c r="K158" s="84"/>
      <c r="L158" s="84"/>
      <c r="M158" s="84"/>
      <c r="N158" s="84"/>
      <c r="O158" s="84"/>
      <c r="P158" s="84"/>
      <c r="Q158" s="84"/>
      <c r="R158" s="84"/>
      <c r="S158" s="90"/>
      <c r="T158" s="84"/>
      <c r="U158" s="170" t="s">
        <v>249</v>
      </c>
      <c r="V158" s="105"/>
      <c r="W158" s="84"/>
    </row>
    <row r="159" spans="1:23" ht="10.5" customHeight="1">
      <c r="A159" s="104"/>
      <c r="B159" s="84"/>
      <c r="C159" s="84"/>
      <c r="D159" s="84"/>
      <c r="E159" s="84"/>
      <c r="F159" s="84"/>
      <c r="G159" s="84"/>
      <c r="H159" s="84"/>
      <c r="I159" s="84"/>
      <c r="J159" s="84"/>
      <c r="K159" s="84"/>
      <c r="L159" s="84"/>
      <c r="M159" s="84"/>
      <c r="N159" s="84"/>
      <c r="O159" s="84"/>
      <c r="P159" s="84"/>
      <c r="Q159" s="84"/>
      <c r="R159" s="84"/>
      <c r="S159" s="84"/>
      <c r="T159" s="84"/>
      <c r="U159" s="170"/>
      <c r="V159" s="105"/>
      <c r="W159" s="84"/>
    </row>
    <row r="160" spans="1:23" ht="10.5" customHeight="1">
      <c r="A160" s="104"/>
      <c r="B160" s="84"/>
      <c r="C160" s="84"/>
      <c r="D160" s="84"/>
      <c r="E160" s="84"/>
      <c r="F160" s="84"/>
      <c r="G160" s="84"/>
      <c r="H160" s="84"/>
      <c r="I160" s="84"/>
      <c r="J160" s="84"/>
      <c r="K160" s="84"/>
      <c r="L160" s="84"/>
      <c r="M160" s="84"/>
      <c r="N160" s="84"/>
      <c r="O160" s="84"/>
      <c r="P160" s="84"/>
      <c r="Q160" s="84"/>
      <c r="R160" s="84"/>
      <c r="S160" s="90"/>
      <c r="T160" s="84"/>
      <c r="U160" s="170" t="s">
        <v>250</v>
      </c>
      <c r="V160" s="105"/>
      <c r="W160" s="84"/>
    </row>
    <row r="161" spans="1:23" ht="10.5" customHeight="1">
      <c r="A161" s="104"/>
      <c r="B161" s="84"/>
      <c r="C161" s="84"/>
      <c r="D161" s="84"/>
      <c r="E161" s="84"/>
      <c r="F161" s="84"/>
      <c r="G161" s="84"/>
      <c r="H161" s="84"/>
      <c r="I161" s="84"/>
      <c r="J161" s="84"/>
      <c r="K161" s="84"/>
      <c r="L161" s="84"/>
      <c r="M161" s="84"/>
      <c r="N161" s="84"/>
      <c r="O161" s="84"/>
      <c r="P161" s="84"/>
      <c r="Q161" s="84"/>
      <c r="R161" s="84"/>
      <c r="S161" s="84"/>
      <c r="T161" s="84"/>
      <c r="U161" s="170"/>
      <c r="V161" s="105"/>
      <c r="W161" s="84"/>
    </row>
    <row r="162" spans="1:23" ht="10.5" customHeight="1">
      <c r="A162" s="104"/>
      <c r="B162" s="84"/>
      <c r="C162" s="84"/>
      <c r="D162" s="84"/>
      <c r="E162" s="84"/>
      <c r="F162" s="84"/>
      <c r="G162" s="84"/>
      <c r="H162" s="84"/>
      <c r="I162" s="84"/>
      <c r="J162" s="84"/>
      <c r="K162" s="84"/>
      <c r="L162" s="84"/>
      <c r="M162" s="84"/>
      <c r="N162" s="84"/>
      <c r="O162" s="84"/>
      <c r="P162" s="84"/>
      <c r="Q162" s="84"/>
      <c r="R162" s="84"/>
      <c r="S162" s="90"/>
      <c r="T162" s="84"/>
      <c r="U162" s="170" t="s">
        <v>251</v>
      </c>
      <c r="V162" s="105"/>
      <c r="W162" s="84"/>
    </row>
    <row r="163" spans="1:23" ht="10.5" customHeight="1">
      <c r="A163" s="104"/>
      <c r="B163" s="84"/>
      <c r="C163" s="84"/>
      <c r="D163" s="84"/>
      <c r="E163" s="84"/>
      <c r="F163" s="84"/>
      <c r="G163" s="84"/>
      <c r="H163" s="84"/>
      <c r="I163" s="84"/>
      <c r="J163" s="84"/>
      <c r="K163" s="84"/>
      <c r="L163" s="84"/>
      <c r="M163" s="84"/>
      <c r="N163" s="84"/>
      <c r="O163" s="84"/>
      <c r="P163" s="84"/>
      <c r="Q163" s="84"/>
      <c r="R163" s="84"/>
      <c r="S163" s="84"/>
      <c r="T163" s="84"/>
      <c r="U163" s="170"/>
      <c r="V163" s="105"/>
      <c r="W163" s="84"/>
    </row>
    <row r="164" spans="1:23" ht="10.5" customHeight="1">
      <c r="A164" s="104"/>
      <c r="B164" s="84"/>
      <c r="C164" s="84"/>
      <c r="D164" s="84"/>
      <c r="E164" s="84"/>
      <c r="F164" s="84"/>
      <c r="G164" s="84"/>
      <c r="H164" s="84"/>
      <c r="I164" s="84"/>
      <c r="J164" s="84"/>
      <c r="K164" s="84"/>
      <c r="L164" s="84"/>
      <c r="M164" s="84"/>
      <c r="N164" s="84"/>
      <c r="O164" s="84"/>
      <c r="P164" s="84"/>
      <c r="Q164" s="84"/>
      <c r="R164" s="84"/>
      <c r="S164" s="90"/>
      <c r="T164" s="84"/>
      <c r="U164" s="171" t="s">
        <v>154</v>
      </c>
      <c r="V164" s="105"/>
      <c r="W164" s="84"/>
    </row>
    <row r="165" spans="1:23" ht="10.5" customHeight="1">
      <c r="A165" s="104"/>
      <c r="B165" s="84"/>
      <c r="C165" s="84"/>
      <c r="D165" s="84"/>
      <c r="E165" s="84"/>
      <c r="F165" s="84"/>
      <c r="G165" s="84"/>
      <c r="H165" s="84"/>
      <c r="I165" s="84"/>
      <c r="J165" s="84"/>
      <c r="K165" s="84"/>
      <c r="L165" s="84"/>
      <c r="M165" s="84"/>
      <c r="N165" s="84"/>
      <c r="O165" s="84"/>
      <c r="P165" s="84"/>
      <c r="Q165" s="84"/>
      <c r="R165" s="84"/>
      <c r="S165" s="84"/>
      <c r="T165" s="84"/>
      <c r="U165" s="172"/>
      <c r="V165" s="105"/>
      <c r="W165" s="84"/>
    </row>
    <row r="166" spans="1:23" ht="10.5" customHeight="1">
      <c r="A166" s="104"/>
      <c r="B166" s="84"/>
      <c r="C166" s="84"/>
      <c r="D166" s="84"/>
      <c r="E166" s="84"/>
      <c r="F166" s="84"/>
      <c r="G166" s="84"/>
      <c r="H166" s="84"/>
      <c r="I166" s="84"/>
      <c r="J166" s="84"/>
      <c r="K166" s="84"/>
      <c r="L166" s="84"/>
      <c r="M166" s="84"/>
      <c r="N166" s="84"/>
      <c r="O166" s="84"/>
      <c r="P166" s="84"/>
      <c r="Q166" s="84"/>
      <c r="R166" s="84"/>
      <c r="S166" s="84"/>
      <c r="T166" s="84"/>
      <c r="U166" s="172"/>
      <c r="V166" s="105"/>
      <c r="W166" s="84"/>
    </row>
    <row r="167" spans="1:23" ht="10.5" customHeight="1">
      <c r="A167" s="104"/>
      <c r="B167" s="84"/>
      <c r="C167" s="84"/>
      <c r="D167" s="84"/>
      <c r="E167" s="84"/>
      <c r="F167" s="84"/>
      <c r="G167" s="84"/>
      <c r="H167" s="84"/>
      <c r="I167" s="84"/>
      <c r="J167" s="84"/>
      <c r="K167" s="84"/>
      <c r="L167" s="84"/>
      <c r="M167" s="84"/>
      <c r="N167" s="84"/>
      <c r="O167" s="84"/>
      <c r="P167" s="84"/>
      <c r="Q167" s="84"/>
      <c r="R167" s="84"/>
      <c r="S167" s="84"/>
      <c r="T167" s="84"/>
      <c r="U167" s="84"/>
      <c r="V167" s="105"/>
      <c r="W167" s="84"/>
    </row>
    <row r="168" spans="1:23" ht="10.5" customHeight="1">
      <c r="A168" s="104"/>
      <c r="B168" s="84"/>
      <c r="C168" s="84"/>
      <c r="D168" s="84"/>
      <c r="E168" s="84"/>
      <c r="F168" s="84"/>
      <c r="G168" s="84"/>
      <c r="H168" s="84"/>
      <c r="I168" s="84"/>
      <c r="J168" s="84"/>
      <c r="K168" s="84"/>
      <c r="L168" s="84"/>
      <c r="M168" s="84"/>
      <c r="N168" s="84"/>
      <c r="O168" s="84"/>
      <c r="P168" s="84"/>
      <c r="Q168" s="84"/>
      <c r="R168" s="84"/>
      <c r="S168" s="84"/>
      <c r="T168" s="84"/>
      <c r="U168" s="84"/>
      <c r="V168" s="105"/>
      <c r="W168" s="84"/>
    </row>
    <row r="169" spans="1:23" ht="10.5" customHeight="1">
      <c r="A169" s="104"/>
      <c r="B169" s="84"/>
      <c r="C169" s="84"/>
      <c r="D169" s="84"/>
      <c r="E169" s="84"/>
      <c r="F169" s="84"/>
      <c r="G169" s="84"/>
      <c r="H169" s="84"/>
      <c r="I169" s="84"/>
      <c r="J169" s="84"/>
      <c r="K169" s="84"/>
      <c r="L169" s="84"/>
      <c r="M169" s="84"/>
      <c r="N169" s="84"/>
      <c r="O169" s="84"/>
      <c r="P169" s="84"/>
      <c r="Q169" s="84"/>
      <c r="R169" s="84"/>
      <c r="S169" s="84"/>
      <c r="T169" s="84"/>
      <c r="U169" s="84"/>
      <c r="V169" s="105"/>
      <c r="W169" s="84"/>
    </row>
    <row r="170" spans="1:23" ht="12" customHeight="1">
      <c r="A170" s="173" t="s">
        <v>148</v>
      </c>
      <c r="B170" s="174"/>
      <c r="C170" s="174"/>
      <c r="D170" s="174"/>
      <c r="E170" s="174"/>
      <c r="F170" s="174"/>
      <c r="G170" s="174"/>
      <c r="H170" s="174"/>
      <c r="I170" s="174"/>
      <c r="J170" s="174"/>
      <c r="K170" s="174"/>
      <c r="L170" s="174"/>
      <c r="M170" s="174"/>
      <c r="N170" s="174"/>
      <c r="O170" s="174"/>
      <c r="P170" s="174"/>
      <c r="Q170" s="174"/>
      <c r="R170" s="174"/>
      <c r="S170" s="174"/>
      <c r="T170" s="174"/>
      <c r="U170" s="174"/>
      <c r="V170" s="158"/>
      <c r="W170" s="85"/>
    </row>
    <row r="171" spans="1:23" s="88" customFormat="1" ht="10.5" customHeight="1">
      <c r="A171" s="106"/>
      <c r="B171" s="85"/>
      <c r="C171" s="85"/>
      <c r="D171" s="85"/>
      <c r="E171" s="85"/>
      <c r="F171" s="85"/>
      <c r="G171" s="85"/>
      <c r="H171" s="85"/>
      <c r="I171" s="85"/>
      <c r="J171" s="85"/>
      <c r="K171" s="85"/>
      <c r="L171" s="85"/>
      <c r="M171" s="85"/>
      <c r="N171" s="85"/>
      <c r="O171" s="85"/>
      <c r="P171" s="85"/>
      <c r="Q171" s="85"/>
      <c r="R171" s="85"/>
      <c r="S171" s="85"/>
      <c r="T171" s="85"/>
      <c r="U171" s="85"/>
      <c r="V171" s="100"/>
      <c r="W171" s="85"/>
    </row>
    <row r="172" spans="1:23" ht="10.5" customHeight="1">
      <c r="A172" s="104"/>
      <c r="B172" s="84"/>
      <c r="C172" s="84"/>
      <c r="D172" s="84"/>
      <c r="E172" s="84"/>
      <c r="F172" s="84"/>
      <c r="G172" s="84"/>
      <c r="H172" s="84"/>
      <c r="I172" s="84"/>
      <c r="J172" s="84"/>
      <c r="K172" s="84"/>
      <c r="L172" s="84"/>
      <c r="M172" s="84"/>
      <c r="N172" s="84"/>
      <c r="O172" s="84"/>
      <c r="P172" s="84"/>
      <c r="Q172" s="84"/>
      <c r="R172" s="84"/>
      <c r="S172" s="84"/>
      <c r="T172" s="84"/>
      <c r="U172" s="84"/>
      <c r="V172" s="105"/>
      <c r="W172" s="84"/>
    </row>
    <row r="173" spans="1:23" ht="10.5" customHeight="1">
      <c r="A173" s="104"/>
      <c r="B173" s="84"/>
      <c r="C173" s="84"/>
      <c r="D173" s="84"/>
      <c r="E173" s="84"/>
      <c r="F173" s="84"/>
      <c r="G173" s="84"/>
      <c r="H173" s="84"/>
      <c r="I173" s="84"/>
      <c r="J173" s="84"/>
      <c r="K173" s="84"/>
      <c r="L173" s="84"/>
      <c r="M173" s="84"/>
      <c r="N173" s="84"/>
      <c r="O173" s="84"/>
      <c r="P173" s="84"/>
      <c r="Q173" s="84"/>
      <c r="R173" s="84"/>
      <c r="S173" s="84"/>
      <c r="T173" s="84"/>
      <c r="U173" s="84"/>
      <c r="V173" s="105"/>
      <c r="W173" s="84"/>
    </row>
    <row r="174" spans="1:23" ht="10.5" customHeight="1">
      <c r="A174" s="104"/>
      <c r="B174" s="84"/>
      <c r="C174" s="84"/>
      <c r="D174" s="84"/>
      <c r="E174" s="84"/>
      <c r="F174" s="84"/>
      <c r="G174" s="84"/>
      <c r="H174" s="84"/>
      <c r="I174" s="84"/>
      <c r="J174" s="84"/>
      <c r="K174" s="84"/>
      <c r="L174" s="84"/>
      <c r="M174" s="84"/>
      <c r="N174" s="84"/>
      <c r="O174" s="84"/>
      <c r="P174" s="84"/>
      <c r="Q174" s="84"/>
      <c r="R174" s="84"/>
      <c r="S174" s="84"/>
      <c r="T174" s="84"/>
      <c r="U174" s="84"/>
      <c r="V174" s="105"/>
      <c r="W174" s="84"/>
    </row>
    <row r="175" spans="1:23" ht="10.5" customHeight="1">
      <c r="A175" s="104"/>
      <c r="B175" s="84"/>
      <c r="C175" s="84"/>
      <c r="D175" s="84"/>
      <c r="E175" s="84"/>
      <c r="F175" s="84"/>
      <c r="G175" s="84"/>
      <c r="H175" s="84"/>
      <c r="I175" s="84"/>
      <c r="J175" s="84"/>
      <c r="K175" s="84"/>
      <c r="L175" s="84"/>
      <c r="M175" s="84"/>
      <c r="N175" s="84"/>
      <c r="O175" s="84"/>
      <c r="P175" s="84"/>
      <c r="Q175" s="84"/>
      <c r="R175" s="84"/>
      <c r="S175" s="90"/>
      <c r="T175" s="84"/>
      <c r="U175" s="170" t="s">
        <v>252</v>
      </c>
      <c r="V175" s="105"/>
      <c r="W175" s="84"/>
    </row>
    <row r="176" spans="1:23" ht="10.5" customHeight="1">
      <c r="A176" s="104"/>
      <c r="B176" s="84"/>
      <c r="C176" s="84"/>
      <c r="D176" s="84"/>
      <c r="E176" s="84"/>
      <c r="F176" s="84"/>
      <c r="G176" s="84"/>
      <c r="H176" s="84"/>
      <c r="I176" s="84"/>
      <c r="J176" s="84"/>
      <c r="K176" s="84"/>
      <c r="L176" s="84"/>
      <c r="M176" s="84"/>
      <c r="N176" s="84"/>
      <c r="O176" s="84"/>
      <c r="P176" s="84"/>
      <c r="Q176" s="84"/>
      <c r="R176" s="84"/>
      <c r="S176" s="84"/>
      <c r="T176" s="84"/>
      <c r="U176" s="170"/>
      <c r="V176" s="105"/>
      <c r="W176" s="84"/>
    </row>
    <row r="177" spans="1:23" ht="10.5" customHeight="1">
      <c r="A177" s="104"/>
      <c r="B177" s="84"/>
      <c r="C177" s="84"/>
      <c r="D177" s="84"/>
      <c r="E177" s="84"/>
      <c r="F177" s="84"/>
      <c r="G177" s="84"/>
      <c r="H177" s="84"/>
      <c r="I177" s="84"/>
      <c r="J177" s="84"/>
      <c r="K177" s="84"/>
      <c r="L177" s="84"/>
      <c r="M177" s="84"/>
      <c r="N177" s="84"/>
      <c r="O177" s="84"/>
      <c r="P177" s="84"/>
      <c r="Q177" s="84"/>
      <c r="R177" s="84"/>
      <c r="S177" s="90"/>
      <c r="T177" s="84"/>
      <c r="U177" s="170" t="s">
        <v>253</v>
      </c>
      <c r="V177" s="105"/>
      <c r="W177" s="84"/>
    </row>
    <row r="178" spans="1:23" ht="10.5" customHeight="1">
      <c r="A178" s="104"/>
      <c r="B178" s="84"/>
      <c r="C178" s="84"/>
      <c r="D178" s="84"/>
      <c r="E178" s="84"/>
      <c r="F178" s="84"/>
      <c r="G178" s="84"/>
      <c r="H178" s="84"/>
      <c r="I178" s="84"/>
      <c r="J178" s="84"/>
      <c r="K178" s="84"/>
      <c r="L178" s="84"/>
      <c r="M178" s="84"/>
      <c r="N178" s="84"/>
      <c r="O178" s="84"/>
      <c r="P178" s="84"/>
      <c r="Q178" s="84"/>
      <c r="R178" s="84"/>
      <c r="S178" s="84"/>
      <c r="T178" s="84"/>
      <c r="U178" s="170"/>
      <c r="V178" s="105"/>
      <c r="W178" s="84"/>
    </row>
    <row r="179" spans="1:23" ht="10.5" customHeight="1">
      <c r="A179" s="104"/>
      <c r="B179" s="84"/>
      <c r="C179" s="84"/>
      <c r="D179" s="84"/>
      <c r="E179" s="84"/>
      <c r="F179" s="84"/>
      <c r="G179" s="84"/>
      <c r="H179" s="84"/>
      <c r="I179" s="84"/>
      <c r="J179" s="84"/>
      <c r="K179" s="84"/>
      <c r="L179" s="84"/>
      <c r="M179" s="84"/>
      <c r="N179" s="84"/>
      <c r="O179" s="84"/>
      <c r="P179" s="84"/>
      <c r="Q179" s="84"/>
      <c r="R179" s="84"/>
      <c r="S179" s="90"/>
      <c r="T179" s="84"/>
      <c r="U179" s="170" t="s">
        <v>254</v>
      </c>
      <c r="V179" s="105"/>
      <c r="W179" s="84"/>
    </row>
    <row r="180" spans="1:23" ht="10.5" customHeight="1">
      <c r="A180" s="104"/>
      <c r="B180" s="84"/>
      <c r="C180" s="84"/>
      <c r="D180" s="84"/>
      <c r="E180" s="84"/>
      <c r="F180" s="84"/>
      <c r="G180" s="84"/>
      <c r="H180" s="84"/>
      <c r="I180" s="84"/>
      <c r="J180" s="84"/>
      <c r="K180" s="84"/>
      <c r="L180" s="84"/>
      <c r="M180" s="84"/>
      <c r="N180" s="84"/>
      <c r="O180" s="84"/>
      <c r="P180" s="84"/>
      <c r="Q180" s="84"/>
      <c r="R180" s="84"/>
      <c r="S180" s="84"/>
      <c r="T180" s="84"/>
      <c r="U180" s="170"/>
      <c r="V180" s="105"/>
      <c r="W180" s="84"/>
    </row>
    <row r="181" spans="1:23" ht="10.5" customHeight="1">
      <c r="A181" s="104"/>
      <c r="B181" s="84"/>
      <c r="C181" s="84"/>
      <c r="D181" s="84"/>
      <c r="E181" s="84"/>
      <c r="F181" s="84"/>
      <c r="G181" s="84"/>
      <c r="H181" s="84"/>
      <c r="I181" s="84"/>
      <c r="J181" s="84"/>
      <c r="K181" s="84"/>
      <c r="L181" s="84"/>
      <c r="M181" s="84"/>
      <c r="N181" s="84"/>
      <c r="O181" s="84"/>
      <c r="P181" s="84"/>
      <c r="Q181" s="84"/>
      <c r="R181" s="84"/>
      <c r="S181" s="90"/>
      <c r="T181" s="84"/>
      <c r="U181" s="170" t="s">
        <v>152</v>
      </c>
      <c r="V181" s="105"/>
      <c r="W181" s="84"/>
    </row>
    <row r="182" spans="1:23" ht="10.5" customHeight="1">
      <c r="A182" s="104"/>
      <c r="B182" s="84"/>
      <c r="C182" s="84"/>
      <c r="D182" s="84"/>
      <c r="E182" s="84"/>
      <c r="F182" s="84"/>
      <c r="G182" s="84"/>
      <c r="H182" s="84"/>
      <c r="I182" s="84"/>
      <c r="J182" s="84"/>
      <c r="K182" s="84"/>
      <c r="L182" s="84"/>
      <c r="M182" s="84"/>
      <c r="N182" s="84"/>
      <c r="O182" s="84"/>
      <c r="P182" s="84"/>
      <c r="Q182" s="84"/>
      <c r="R182" s="84"/>
      <c r="S182" s="84"/>
      <c r="T182" s="84"/>
      <c r="U182" s="149"/>
      <c r="V182" s="105"/>
      <c r="W182" s="84"/>
    </row>
    <row r="183" spans="1:23" ht="10.5" customHeight="1">
      <c r="A183" s="104"/>
      <c r="B183" s="84"/>
      <c r="C183" s="84"/>
      <c r="D183" s="84"/>
      <c r="E183" s="84"/>
      <c r="F183" s="84"/>
      <c r="G183" s="84"/>
      <c r="H183" s="84"/>
      <c r="I183" s="84"/>
      <c r="J183" s="84"/>
      <c r="K183" s="84"/>
      <c r="L183" s="84"/>
      <c r="M183" s="84"/>
      <c r="N183" s="84"/>
      <c r="O183" s="84"/>
      <c r="P183" s="84"/>
      <c r="Q183" s="84"/>
      <c r="R183" s="84"/>
      <c r="S183" s="84"/>
      <c r="T183" s="84"/>
      <c r="U183" s="84"/>
      <c r="V183" s="105"/>
      <c r="W183" s="84"/>
    </row>
    <row r="184" spans="1:23" ht="10.5" customHeight="1">
      <c r="A184" s="104"/>
      <c r="B184" s="84"/>
      <c r="C184" s="84"/>
      <c r="D184" s="84"/>
      <c r="E184" s="84"/>
      <c r="F184" s="84"/>
      <c r="G184" s="84"/>
      <c r="H184" s="84"/>
      <c r="I184" s="84"/>
      <c r="J184" s="84"/>
      <c r="K184" s="84"/>
      <c r="L184" s="84"/>
      <c r="M184" s="84"/>
      <c r="N184" s="84"/>
      <c r="O184" s="84"/>
      <c r="P184" s="84"/>
      <c r="Q184" s="84"/>
      <c r="R184" s="84"/>
      <c r="S184" s="84"/>
      <c r="T184" s="84"/>
      <c r="U184" s="84"/>
      <c r="V184" s="105"/>
      <c r="W184" s="84"/>
    </row>
    <row r="185" spans="1:23" ht="10.5" customHeight="1">
      <c r="A185" s="104"/>
      <c r="B185" s="84"/>
      <c r="C185" s="84"/>
      <c r="D185" s="84"/>
      <c r="E185" s="84"/>
      <c r="F185" s="84"/>
      <c r="G185" s="84"/>
      <c r="H185" s="84"/>
      <c r="I185" s="84"/>
      <c r="J185" s="84"/>
      <c r="K185" s="84"/>
      <c r="L185" s="84"/>
      <c r="M185" s="84"/>
      <c r="N185" s="84"/>
      <c r="O185" s="84"/>
      <c r="P185" s="84"/>
      <c r="Q185" s="84"/>
      <c r="R185" s="84"/>
      <c r="S185" s="84"/>
      <c r="T185" s="84"/>
      <c r="U185" s="84"/>
      <c r="V185" s="105"/>
      <c r="W185" s="84"/>
    </row>
    <row r="186" spans="1:23" ht="10.5" customHeight="1">
      <c r="A186" s="99"/>
      <c r="B186" s="85"/>
      <c r="C186" s="85"/>
      <c r="D186" s="85"/>
      <c r="E186" s="85"/>
      <c r="F186" s="85"/>
      <c r="G186" s="85"/>
      <c r="H186" s="85"/>
      <c r="I186" s="85"/>
      <c r="J186" s="85"/>
      <c r="K186" s="85"/>
      <c r="L186" s="85"/>
      <c r="M186" s="85"/>
      <c r="N186" s="85"/>
      <c r="O186" s="85"/>
      <c r="P186" s="85"/>
      <c r="Q186" s="85"/>
      <c r="R186" s="85"/>
      <c r="S186" s="85"/>
      <c r="T186" s="85"/>
      <c r="U186" s="85"/>
      <c r="V186" s="100"/>
      <c r="W186" s="87"/>
    </row>
    <row r="187" spans="1:23" ht="10.5" customHeight="1">
      <c r="A187" s="104"/>
      <c r="B187" s="84"/>
      <c r="C187" s="84"/>
      <c r="D187" s="84"/>
      <c r="E187" s="84"/>
      <c r="F187" s="84"/>
      <c r="G187" s="84"/>
      <c r="H187" s="84"/>
      <c r="I187" s="84"/>
      <c r="J187" s="84"/>
      <c r="K187" s="84"/>
      <c r="L187" s="84"/>
      <c r="M187" s="84"/>
      <c r="N187" s="84"/>
      <c r="O187" s="84"/>
      <c r="P187" s="84"/>
      <c r="Q187" s="84"/>
      <c r="R187" s="84"/>
      <c r="S187" s="84"/>
      <c r="T187" s="84"/>
      <c r="U187" s="84"/>
      <c r="V187" s="105"/>
      <c r="W187" s="84"/>
    </row>
    <row r="188" spans="1:23" ht="10.5" customHeight="1">
      <c r="A188" s="104"/>
      <c r="B188" s="84"/>
      <c r="C188" s="84"/>
      <c r="D188" s="84"/>
      <c r="E188" s="84"/>
      <c r="F188" s="84"/>
      <c r="G188" s="84"/>
      <c r="H188" s="84"/>
      <c r="I188" s="84"/>
      <c r="J188" s="84"/>
      <c r="K188" s="84"/>
      <c r="L188" s="84"/>
      <c r="M188" s="84"/>
      <c r="N188" s="84"/>
      <c r="O188" s="84"/>
      <c r="P188" s="84"/>
      <c r="Q188" s="84"/>
      <c r="R188" s="84"/>
      <c r="S188" s="84"/>
      <c r="T188" s="84"/>
      <c r="U188" s="84"/>
      <c r="V188" s="105"/>
      <c r="W188" s="84"/>
    </row>
    <row r="189" spans="1:23" ht="12" customHeight="1">
      <c r="A189" s="173" t="s">
        <v>149</v>
      </c>
      <c r="B189" s="174"/>
      <c r="C189" s="174"/>
      <c r="D189" s="174"/>
      <c r="E189" s="174"/>
      <c r="F189" s="174"/>
      <c r="G189" s="174"/>
      <c r="H189" s="174"/>
      <c r="I189" s="174"/>
      <c r="J189" s="174"/>
      <c r="K189" s="174"/>
      <c r="L189" s="174"/>
      <c r="M189" s="174"/>
      <c r="N189" s="174"/>
      <c r="O189" s="174"/>
      <c r="P189" s="174"/>
      <c r="Q189" s="174"/>
      <c r="R189" s="174"/>
      <c r="S189" s="174"/>
      <c r="T189" s="174"/>
      <c r="U189" s="174"/>
      <c r="V189" s="158"/>
      <c r="W189" s="85"/>
    </row>
    <row r="190" spans="1:23" ht="10.5" customHeight="1">
      <c r="A190" s="104"/>
      <c r="B190" s="84"/>
      <c r="C190" s="84"/>
      <c r="D190" s="84"/>
      <c r="E190" s="84"/>
      <c r="F190" s="84"/>
      <c r="G190" s="84"/>
      <c r="H190" s="84"/>
      <c r="I190" s="84"/>
      <c r="J190" s="84"/>
      <c r="K190" s="84"/>
      <c r="L190" s="84"/>
      <c r="M190" s="84"/>
      <c r="N190" s="84"/>
      <c r="O190" s="84"/>
      <c r="P190" s="84"/>
      <c r="Q190" s="84"/>
      <c r="R190" s="84"/>
      <c r="S190" s="84"/>
      <c r="T190" s="84"/>
      <c r="U190" s="84"/>
      <c r="V190" s="105"/>
      <c r="W190" s="84"/>
    </row>
    <row r="191" spans="1:23" ht="10.5" customHeight="1">
      <c r="A191" s="104"/>
      <c r="B191" s="84"/>
      <c r="C191" s="84"/>
      <c r="D191" s="84"/>
      <c r="E191" s="84"/>
      <c r="F191" s="84"/>
      <c r="G191" s="84"/>
      <c r="H191" s="84"/>
      <c r="I191" s="84"/>
      <c r="J191" s="84"/>
      <c r="K191" s="84"/>
      <c r="L191" s="84"/>
      <c r="M191" s="84"/>
      <c r="N191" s="84"/>
      <c r="O191" s="84"/>
      <c r="P191" s="84"/>
      <c r="Q191" s="84"/>
      <c r="R191" s="84"/>
      <c r="S191" s="84"/>
      <c r="T191" s="84"/>
      <c r="U191" s="84"/>
      <c r="V191" s="105"/>
      <c r="W191" s="84"/>
    </row>
    <row r="192" spans="1:23" ht="10.5" customHeight="1">
      <c r="A192" s="104"/>
      <c r="B192" s="84"/>
      <c r="C192" s="84"/>
      <c r="D192" s="84"/>
      <c r="E192" s="84"/>
      <c r="F192" s="84"/>
      <c r="G192" s="84"/>
      <c r="H192" s="84"/>
      <c r="I192" s="84"/>
      <c r="J192" s="84"/>
      <c r="K192" s="84"/>
      <c r="L192" s="84"/>
      <c r="M192" s="84"/>
      <c r="N192" s="84"/>
      <c r="O192" s="84"/>
      <c r="P192" s="84"/>
      <c r="Q192" s="84"/>
      <c r="R192" s="84"/>
      <c r="S192" s="84"/>
      <c r="T192" s="84"/>
      <c r="U192" s="84"/>
      <c r="V192" s="105"/>
      <c r="W192" s="84"/>
    </row>
    <row r="193" spans="1:23" ht="10.5" customHeight="1">
      <c r="A193" s="104"/>
      <c r="B193" s="84"/>
      <c r="C193" s="84"/>
      <c r="D193" s="84"/>
      <c r="E193" s="84"/>
      <c r="F193" s="84"/>
      <c r="G193" s="84"/>
      <c r="H193" s="84"/>
      <c r="I193" s="84"/>
      <c r="J193" s="84"/>
      <c r="K193" s="84"/>
      <c r="L193" s="84"/>
      <c r="M193" s="84"/>
      <c r="N193" s="84"/>
      <c r="O193" s="84"/>
      <c r="P193" s="84"/>
      <c r="Q193" s="84"/>
      <c r="R193" s="84"/>
      <c r="S193" s="84"/>
      <c r="T193" s="84"/>
      <c r="U193" s="84"/>
      <c r="V193" s="105"/>
      <c r="W193" s="84"/>
    </row>
    <row r="194" spans="1:23" ht="10.5" customHeight="1">
      <c r="A194" s="104"/>
      <c r="B194" s="84"/>
      <c r="C194" s="84"/>
      <c r="D194" s="84"/>
      <c r="E194" s="84"/>
      <c r="F194" s="84"/>
      <c r="G194" s="84"/>
      <c r="H194" s="84"/>
      <c r="I194" s="84"/>
      <c r="J194" s="84"/>
      <c r="K194" s="84"/>
      <c r="L194" s="84"/>
      <c r="M194" s="84"/>
      <c r="N194" s="84"/>
      <c r="O194" s="84"/>
      <c r="P194" s="84"/>
      <c r="Q194" s="84"/>
      <c r="R194" s="84"/>
      <c r="S194" s="84"/>
      <c r="T194" s="84"/>
      <c r="U194" s="84"/>
      <c r="V194" s="105"/>
      <c r="W194" s="84"/>
    </row>
    <row r="195" spans="1:23" ht="10.5" customHeight="1">
      <c r="A195" s="104"/>
      <c r="B195" s="84"/>
      <c r="C195" s="84"/>
      <c r="D195" s="84"/>
      <c r="E195" s="84"/>
      <c r="F195" s="84"/>
      <c r="G195" s="84"/>
      <c r="H195" s="84"/>
      <c r="I195" s="84"/>
      <c r="J195" s="84"/>
      <c r="K195" s="84"/>
      <c r="L195" s="84"/>
      <c r="M195" s="84"/>
      <c r="N195" s="84"/>
      <c r="O195" s="84"/>
      <c r="P195" s="84"/>
      <c r="Q195" s="84"/>
      <c r="R195" s="84"/>
      <c r="S195" s="90"/>
      <c r="T195" s="84"/>
      <c r="U195" s="170" t="s">
        <v>255</v>
      </c>
      <c r="V195" s="105"/>
      <c r="W195" s="84"/>
    </row>
    <row r="196" spans="1:23" ht="10.5" customHeight="1">
      <c r="A196" s="104"/>
      <c r="B196" s="84"/>
      <c r="C196" s="84"/>
      <c r="D196" s="84"/>
      <c r="E196" s="84"/>
      <c r="F196" s="84"/>
      <c r="G196" s="84"/>
      <c r="H196" s="84"/>
      <c r="I196" s="84"/>
      <c r="J196" s="84"/>
      <c r="K196" s="84"/>
      <c r="L196" s="84"/>
      <c r="M196" s="84"/>
      <c r="N196" s="84"/>
      <c r="O196" s="84"/>
      <c r="P196" s="84"/>
      <c r="Q196" s="84"/>
      <c r="R196" s="84"/>
      <c r="S196" s="84"/>
      <c r="T196" s="84"/>
      <c r="U196" s="170"/>
      <c r="V196" s="105"/>
      <c r="W196" s="84"/>
    </row>
    <row r="197" spans="1:23" ht="10.5" customHeight="1">
      <c r="A197" s="104"/>
      <c r="B197" s="84"/>
      <c r="C197" s="84"/>
      <c r="D197" s="84"/>
      <c r="E197" s="84"/>
      <c r="F197" s="84"/>
      <c r="G197" s="84"/>
      <c r="H197" s="84"/>
      <c r="I197" s="84"/>
      <c r="J197" s="84"/>
      <c r="K197" s="84"/>
      <c r="L197" s="84"/>
      <c r="M197" s="84"/>
      <c r="N197" s="84"/>
      <c r="O197" s="84"/>
      <c r="P197" s="84"/>
      <c r="Q197" s="84"/>
      <c r="R197" s="84"/>
      <c r="S197" s="90"/>
      <c r="T197" s="84"/>
      <c r="U197" s="170" t="s">
        <v>256</v>
      </c>
      <c r="V197" s="105"/>
      <c r="W197" s="84"/>
    </row>
    <row r="198" spans="1:23" ht="10.5" customHeight="1">
      <c r="A198" s="104"/>
      <c r="B198" s="84"/>
      <c r="C198" s="84"/>
      <c r="D198" s="84"/>
      <c r="E198" s="84"/>
      <c r="F198" s="84"/>
      <c r="G198" s="84"/>
      <c r="H198" s="84"/>
      <c r="I198" s="84"/>
      <c r="J198" s="84"/>
      <c r="K198" s="84"/>
      <c r="L198" s="84"/>
      <c r="M198" s="84"/>
      <c r="N198" s="84"/>
      <c r="O198" s="84"/>
      <c r="P198" s="84"/>
      <c r="Q198" s="84"/>
      <c r="R198" s="84"/>
      <c r="S198" s="84"/>
      <c r="T198" s="84"/>
      <c r="U198" s="170"/>
      <c r="V198" s="105"/>
      <c r="W198" s="84"/>
    </row>
    <row r="199" spans="1:23" ht="10.5" customHeight="1">
      <c r="A199" s="104"/>
      <c r="B199" s="84"/>
      <c r="C199" s="84"/>
      <c r="D199" s="84"/>
      <c r="E199" s="84"/>
      <c r="F199" s="84"/>
      <c r="G199" s="84"/>
      <c r="H199" s="84"/>
      <c r="I199" s="84"/>
      <c r="J199" s="84"/>
      <c r="K199" s="84"/>
      <c r="L199" s="84"/>
      <c r="M199" s="84"/>
      <c r="N199" s="84"/>
      <c r="O199" s="84"/>
      <c r="P199" s="84"/>
      <c r="Q199" s="84"/>
      <c r="R199" s="84"/>
      <c r="S199" s="90"/>
      <c r="T199" s="84"/>
      <c r="U199" s="170" t="s">
        <v>257</v>
      </c>
      <c r="V199" s="105"/>
      <c r="W199" s="84"/>
    </row>
    <row r="200" spans="1:23" ht="10.5" customHeight="1">
      <c r="A200" s="104"/>
      <c r="B200" s="84"/>
      <c r="C200" s="84"/>
      <c r="D200" s="84"/>
      <c r="E200" s="84"/>
      <c r="F200" s="84"/>
      <c r="G200" s="84"/>
      <c r="H200" s="84"/>
      <c r="I200" s="84"/>
      <c r="J200" s="84"/>
      <c r="K200" s="84"/>
      <c r="L200" s="84"/>
      <c r="M200" s="84"/>
      <c r="N200" s="84"/>
      <c r="O200" s="84"/>
      <c r="P200" s="84"/>
      <c r="Q200" s="84"/>
      <c r="R200" s="84"/>
      <c r="S200" s="84"/>
      <c r="T200" s="84"/>
      <c r="U200" s="170"/>
      <c r="V200" s="105"/>
      <c r="W200" s="84"/>
    </row>
    <row r="201" spans="1:23" ht="10.5" customHeight="1">
      <c r="A201" s="104"/>
      <c r="B201" s="84"/>
      <c r="C201" s="84"/>
      <c r="D201" s="84"/>
      <c r="E201" s="84"/>
      <c r="F201" s="84"/>
      <c r="G201" s="84"/>
      <c r="H201" s="84"/>
      <c r="I201" s="84"/>
      <c r="J201" s="84"/>
      <c r="K201" s="84"/>
      <c r="L201" s="84"/>
      <c r="M201" s="84"/>
      <c r="N201" s="84"/>
      <c r="O201" s="84"/>
      <c r="P201" s="84"/>
      <c r="Q201" s="84"/>
      <c r="R201" s="84"/>
      <c r="S201" s="90"/>
      <c r="T201" s="84"/>
      <c r="U201" s="150" t="s">
        <v>258</v>
      </c>
      <c r="V201" s="105"/>
      <c r="W201" s="84"/>
    </row>
    <row r="202" spans="1:23" ht="10.5" customHeight="1">
      <c r="A202" s="104"/>
      <c r="B202" s="84"/>
      <c r="C202" s="84"/>
      <c r="D202" s="84"/>
      <c r="E202" s="84"/>
      <c r="F202" s="84"/>
      <c r="G202" s="84"/>
      <c r="H202" s="84"/>
      <c r="I202" s="84"/>
      <c r="J202" s="84"/>
      <c r="K202" s="84"/>
      <c r="L202" s="84"/>
      <c r="M202" s="84"/>
      <c r="N202" s="84"/>
      <c r="O202" s="84"/>
      <c r="P202" s="84"/>
      <c r="Q202" s="84"/>
      <c r="R202" s="84"/>
      <c r="S202" s="84"/>
      <c r="T202" s="84"/>
      <c r="U202" s="151"/>
      <c r="V202" s="105"/>
      <c r="W202" s="84"/>
    </row>
    <row r="203" spans="1:23" ht="10.5" customHeight="1">
      <c r="A203" s="104"/>
      <c r="B203" s="84"/>
      <c r="C203" s="84"/>
      <c r="D203" s="84"/>
      <c r="E203" s="84"/>
      <c r="F203" s="84"/>
      <c r="G203" s="84"/>
      <c r="H203" s="84"/>
      <c r="I203" s="84"/>
      <c r="J203" s="84"/>
      <c r="K203" s="84"/>
      <c r="L203" s="84"/>
      <c r="M203" s="84"/>
      <c r="N203" s="84"/>
      <c r="O203" s="84"/>
      <c r="P203" s="84"/>
      <c r="Q203" s="84"/>
      <c r="R203" s="84"/>
      <c r="S203" s="90"/>
      <c r="T203" s="84"/>
      <c r="U203" s="155" t="s">
        <v>153</v>
      </c>
      <c r="V203" s="105"/>
      <c r="W203" s="84"/>
    </row>
    <row r="204" spans="1:23" ht="10.5" customHeight="1">
      <c r="A204" s="104"/>
      <c r="B204" s="84"/>
      <c r="C204" s="84"/>
      <c r="D204" s="84"/>
      <c r="E204" s="84"/>
      <c r="F204" s="84"/>
      <c r="G204" s="84"/>
      <c r="H204" s="84"/>
      <c r="I204" s="84"/>
      <c r="J204" s="84"/>
      <c r="K204" s="84"/>
      <c r="L204" s="84"/>
      <c r="M204" s="84"/>
      <c r="N204" s="84"/>
      <c r="O204" s="84"/>
      <c r="P204" s="84"/>
      <c r="Q204" s="84"/>
      <c r="R204" s="84"/>
      <c r="S204" s="84"/>
      <c r="T204" s="84"/>
      <c r="U204" s="149"/>
      <c r="V204" s="105"/>
      <c r="W204" s="84"/>
    </row>
    <row r="205" spans="1:23" ht="10.5" customHeight="1">
      <c r="A205" s="104"/>
      <c r="B205" s="84"/>
      <c r="C205" s="84"/>
      <c r="D205" s="84"/>
      <c r="E205" s="84"/>
      <c r="F205" s="84"/>
      <c r="G205" s="84"/>
      <c r="H205" s="84"/>
      <c r="I205" s="84"/>
      <c r="J205" s="84"/>
      <c r="K205" s="84"/>
      <c r="L205" s="84"/>
      <c r="M205" s="84"/>
      <c r="N205" s="84"/>
      <c r="O205" s="84"/>
      <c r="P205" s="84"/>
      <c r="Q205" s="84"/>
      <c r="R205" s="84"/>
      <c r="S205" s="84"/>
      <c r="T205" s="84"/>
      <c r="U205" s="84"/>
      <c r="V205" s="105"/>
      <c r="W205" s="84"/>
    </row>
    <row r="206" spans="1:23" ht="10.5" customHeight="1">
      <c r="A206" s="104"/>
      <c r="B206" s="84"/>
      <c r="C206" s="84"/>
      <c r="D206" s="84"/>
      <c r="E206" s="84"/>
      <c r="F206" s="84"/>
      <c r="G206" s="84"/>
      <c r="H206" s="84"/>
      <c r="I206" s="84"/>
      <c r="J206" s="84"/>
      <c r="K206" s="84"/>
      <c r="L206" s="84"/>
      <c r="M206" s="84"/>
      <c r="N206" s="84"/>
      <c r="O206" s="84"/>
      <c r="P206" s="84"/>
      <c r="Q206" s="84"/>
      <c r="R206" s="84"/>
      <c r="S206" s="84"/>
      <c r="T206" s="84"/>
      <c r="U206" s="84"/>
      <c r="V206" s="105"/>
      <c r="W206" s="84"/>
    </row>
    <row r="207" spans="1:23" ht="10.5" customHeight="1">
      <c r="A207" s="104"/>
      <c r="B207" s="84"/>
      <c r="C207" s="84"/>
      <c r="D207" s="84"/>
      <c r="E207" s="84"/>
      <c r="F207" s="84"/>
      <c r="G207" s="84"/>
      <c r="H207" s="84"/>
      <c r="I207" s="84"/>
      <c r="J207" s="84"/>
      <c r="K207" s="84"/>
      <c r="L207" s="84"/>
      <c r="M207" s="84"/>
      <c r="N207" s="84"/>
      <c r="O207" s="84"/>
      <c r="P207" s="84"/>
      <c r="Q207" s="84"/>
      <c r="R207" s="84"/>
      <c r="S207" s="84"/>
      <c r="T207" s="84"/>
      <c r="U207" s="84"/>
      <c r="V207" s="105"/>
      <c r="W207" s="84"/>
    </row>
    <row r="208" spans="1:23" ht="10.5" customHeight="1">
      <c r="A208" s="104"/>
      <c r="B208" s="84"/>
      <c r="C208" s="84"/>
      <c r="D208" s="84"/>
      <c r="E208" s="84"/>
      <c r="F208" s="84"/>
      <c r="G208" s="84"/>
      <c r="H208" s="84"/>
      <c r="I208" s="84"/>
      <c r="J208" s="84"/>
      <c r="K208" s="84"/>
      <c r="L208" s="84"/>
      <c r="M208" s="84"/>
      <c r="N208" s="84"/>
      <c r="O208" s="84"/>
      <c r="P208" s="84"/>
      <c r="Q208" s="84"/>
      <c r="R208" s="84"/>
      <c r="S208" s="84"/>
      <c r="T208" s="84"/>
      <c r="U208" s="84"/>
      <c r="V208" s="105"/>
      <c r="W208" s="84"/>
    </row>
    <row r="209" spans="1:23" ht="10.5" customHeight="1">
      <c r="A209" s="104"/>
      <c r="B209" s="84"/>
      <c r="C209" s="84"/>
      <c r="D209" s="84"/>
      <c r="E209" s="84"/>
      <c r="F209" s="84"/>
      <c r="G209" s="84"/>
      <c r="H209" s="84"/>
      <c r="I209" s="84"/>
      <c r="J209" s="84"/>
      <c r="K209" s="84"/>
      <c r="L209" s="84"/>
      <c r="M209" s="84"/>
      <c r="N209" s="84"/>
      <c r="O209" s="84"/>
      <c r="P209" s="84"/>
      <c r="Q209" s="84"/>
      <c r="R209" s="84"/>
      <c r="S209" s="84"/>
      <c r="T209" s="84"/>
      <c r="U209" s="84"/>
      <c r="V209" s="105"/>
      <c r="W209" s="84"/>
    </row>
    <row r="210" spans="1:23" ht="10.5" customHeight="1">
      <c r="A210" s="104"/>
      <c r="B210" s="168" t="s">
        <v>150</v>
      </c>
      <c r="C210" s="169"/>
      <c r="D210" s="168"/>
      <c r="E210" s="168"/>
      <c r="F210" s="168"/>
      <c r="G210" s="168"/>
      <c r="H210" s="168"/>
      <c r="I210" s="168"/>
      <c r="J210" s="84"/>
      <c r="K210" s="84"/>
      <c r="L210" s="84"/>
      <c r="M210" s="84"/>
      <c r="N210" s="84"/>
      <c r="O210" s="84"/>
      <c r="P210" s="84"/>
      <c r="Q210" s="84"/>
      <c r="R210" s="84"/>
      <c r="S210" s="84"/>
      <c r="T210" s="84"/>
      <c r="U210" s="84"/>
      <c r="V210" s="105"/>
      <c r="W210" s="84"/>
    </row>
    <row r="211" spans="1:24" ht="10.5" customHeight="1">
      <c r="A211" s="107"/>
      <c r="B211" s="108"/>
      <c r="C211" s="108"/>
      <c r="D211" s="108"/>
      <c r="E211" s="108"/>
      <c r="F211" s="108"/>
      <c r="G211" s="108"/>
      <c r="H211" s="108"/>
      <c r="I211" s="108"/>
      <c r="J211" s="111"/>
      <c r="K211" s="111"/>
      <c r="L211" s="111"/>
      <c r="M211" s="111"/>
      <c r="N211" s="111"/>
      <c r="O211" s="111"/>
      <c r="P211" s="111"/>
      <c r="Q211" s="111"/>
      <c r="R211" s="111"/>
      <c r="S211" s="111"/>
      <c r="T211" s="111"/>
      <c r="U211" s="111"/>
      <c r="V211" s="112"/>
      <c r="W211" s="85"/>
      <c r="X211" s="85"/>
    </row>
    <row r="212" spans="1:23" ht="10.5" customHeight="1">
      <c r="A212" s="84"/>
      <c r="B212" s="84"/>
      <c r="C212" s="84"/>
      <c r="D212" s="84"/>
      <c r="E212" s="84"/>
      <c r="F212" s="84"/>
      <c r="G212" s="84"/>
      <c r="H212" s="84"/>
      <c r="I212" s="84"/>
      <c r="J212" s="84"/>
      <c r="K212" s="84"/>
      <c r="L212" s="84"/>
      <c r="M212" s="84"/>
      <c r="N212" s="84"/>
      <c r="O212" s="84"/>
      <c r="P212" s="84"/>
      <c r="Q212" s="84"/>
      <c r="R212" s="84"/>
      <c r="S212" s="84"/>
      <c r="T212" s="84"/>
      <c r="U212" s="84"/>
      <c r="V212" s="84"/>
      <c r="W212" s="84"/>
    </row>
    <row r="213" spans="1:22" ht="10.5" customHeight="1">
      <c r="A213" s="84"/>
      <c r="B213" s="84"/>
      <c r="C213" s="84"/>
      <c r="D213" s="84"/>
      <c r="E213" s="84"/>
      <c r="F213" s="84"/>
      <c r="G213" s="84"/>
      <c r="H213" s="84"/>
      <c r="I213" s="84"/>
      <c r="J213" s="84"/>
      <c r="K213" s="84"/>
      <c r="L213" s="84"/>
      <c r="M213" s="84"/>
      <c r="N213" s="84"/>
      <c r="O213" s="84"/>
      <c r="P213" s="84"/>
      <c r="Q213" s="84"/>
      <c r="R213" s="84"/>
      <c r="S213" s="84"/>
      <c r="T213" s="84"/>
      <c r="U213" s="84"/>
      <c r="V213" s="84"/>
    </row>
    <row r="214" spans="1:22" ht="10.5" customHeight="1">
      <c r="A214" s="84"/>
      <c r="B214" s="84"/>
      <c r="C214" s="84"/>
      <c r="D214" s="84"/>
      <c r="E214" s="84"/>
      <c r="F214" s="84"/>
      <c r="G214" s="84"/>
      <c r="H214" s="84"/>
      <c r="I214" s="84"/>
      <c r="J214" s="84"/>
      <c r="K214" s="84"/>
      <c r="L214" s="84"/>
      <c r="M214" s="84"/>
      <c r="N214" s="84"/>
      <c r="O214" s="84"/>
      <c r="P214" s="84"/>
      <c r="Q214" s="84"/>
      <c r="R214" s="84"/>
      <c r="S214" s="84"/>
      <c r="T214" s="84"/>
      <c r="U214" s="84"/>
      <c r="V214" s="84"/>
    </row>
  </sheetData>
  <mergeCells count="49">
    <mergeCell ref="U203:U204"/>
    <mergeCell ref="A189:V189"/>
    <mergeCell ref="U195:U196"/>
    <mergeCell ref="U197:U198"/>
    <mergeCell ref="U199:U200"/>
    <mergeCell ref="A118:V118"/>
    <mergeCell ref="B139:I139"/>
    <mergeCell ref="A143:V143"/>
    <mergeCell ref="A147:V147"/>
    <mergeCell ref="C93:G95"/>
    <mergeCell ref="A98:V98"/>
    <mergeCell ref="U39:U40"/>
    <mergeCell ref="U18:U19"/>
    <mergeCell ref="U59:U60"/>
    <mergeCell ref="U53:U54"/>
    <mergeCell ref="U55:U56"/>
    <mergeCell ref="U57:U58"/>
    <mergeCell ref="A28:V28"/>
    <mergeCell ref="A47:V47"/>
    <mergeCell ref="A1:V1"/>
    <mergeCell ref="A5:V5"/>
    <mergeCell ref="A72:V72"/>
    <mergeCell ref="U33:U34"/>
    <mergeCell ref="U37:U38"/>
    <mergeCell ref="U35:U36"/>
    <mergeCell ref="A8:V8"/>
    <mergeCell ref="U12:U13"/>
    <mergeCell ref="U14:U15"/>
    <mergeCell ref="U16:U17"/>
    <mergeCell ref="A76:V76"/>
    <mergeCell ref="A79:V79"/>
    <mergeCell ref="U61:U62"/>
    <mergeCell ref="U20:U21"/>
    <mergeCell ref="U22:U24"/>
    <mergeCell ref="B68:I68"/>
    <mergeCell ref="A150:V150"/>
    <mergeCell ref="U154:U155"/>
    <mergeCell ref="U156:U157"/>
    <mergeCell ref="U158:U159"/>
    <mergeCell ref="B210:I210"/>
    <mergeCell ref="U160:U161"/>
    <mergeCell ref="U162:U163"/>
    <mergeCell ref="U164:U166"/>
    <mergeCell ref="A170:V170"/>
    <mergeCell ref="U175:U176"/>
    <mergeCell ref="U177:U178"/>
    <mergeCell ref="U179:U180"/>
    <mergeCell ref="U181:U182"/>
    <mergeCell ref="U201:U202"/>
  </mergeCells>
  <printOptions/>
  <pageMargins left="0.5118110236220472" right="0.31496062992125984" top="0.5905511811023623" bottom="0.3937007874015748" header="0.5118110236220472" footer="0.5118110236220472"/>
  <pageSetup horizontalDpi="600" verticalDpi="600" orientation="portrait" pageOrder="overThenDown" paperSize="9" r:id="rId2"/>
  <drawing r:id="rId1"/>
</worksheet>
</file>

<file path=xl/worksheets/sheet5.xml><?xml version="1.0" encoding="utf-8"?>
<worksheet xmlns="http://schemas.openxmlformats.org/spreadsheetml/2006/main" xmlns:r="http://schemas.openxmlformats.org/officeDocument/2006/relationships">
  <dimension ref="A1:P55"/>
  <sheetViews>
    <sheetView workbookViewId="0" topLeftCell="A1">
      <selection activeCell="A56" sqref="A56:IV65536"/>
    </sheetView>
  </sheetViews>
  <sheetFormatPr defaultColWidth="11.421875" defaultRowHeight="12.75"/>
  <cols>
    <col min="1" max="1" width="25.8515625" style="3" customWidth="1"/>
    <col min="2" max="3" width="10.421875" style="3" customWidth="1"/>
    <col min="4" max="6" width="7.8515625" style="3" customWidth="1"/>
    <col min="7" max="8" width="11.421875" style="3" customWidth="1"/>
    <col min="9" max="9" width="25.8515625" style="3" customWidth="1"/>
    <col min="10" max="11" width="10.421875" style="3" customWidth="1"/>
    <col min="12" max="14" width="7.8515625" style="3" customWidth="1"/>
    <col min="15" max="16384" width="11.421875" style="3" customWidth="1"/>
  </cols>
  <sheetData>
    <row r="1" spans="1:16" ht="12">
      <c r="A1" s="177" t="s">
        <v>0</v>
      </c>
      <c r="B1" s="177"/>
      <c r="C1" s="177"/>
      <c r="D1" s="177"/>
      <c r="E1" s="177"/>
      <c r="F1" s="177"/>
      <c r="G1" s="177"/>
      <c r="H1" s="177"/>
      <c r="I1" s="177" t="s">
        <v>88</v>
      </c>
      <c r="J1" s="177"/>
      <c r="K1" s="177"/>
      <c r="L1" s="177"/>
      <c r="M1" s="177"/>
      <c r="N1" s="177"/>
      <c r="O1" s="177"/>
      <c r="P1" s="177"/>
    </row>
    <row r="3" spans="1:16" ht="12">
      <c r="A3" s="178" t="s">
        <v>168</v>
      </c>
      <c r="B3" s="178"/>
      <c r="C3" s="178"/>
      <c r="D3" s="178"/>
      <c r="E3" s="178"/>
      <c r="F3" s="178"/>
      <c r="G3" s="178"/>
      <c r="H3" s="178"/>
      <c r="I3" s="179" t="s">
        <v>178</v>
      </c>
      <c r="J3" s="179"/>
      <c r="K3" s="179"/>
      <c r="L3" s="179"/>
      <c r="M3" s="179"/>
      <c r="N3" s="179"/>
      <c r="O3" s="179"/>
      <c r="P3" s="179"/>
    </row>
    <row r="4" spans="2:16" ht="12.75" customHeight="1">
      <c r="B4" s="1"/>
      <c r="C4" s="1"/>
      <c r="D4" s="6"/>
      <c r="E4" s="6"/>
      <c r="F4" s="6"/>
      <c r="G4" s="2"/>
      <c r="H4" s="2"/>
      <c r="J4" s="1"/>
      <c r="K4" s="1"/>
      <c r="L4" s="6"/>
      <c r="M4" s="6"/>
      <c r="N4" s="6"/>
      <c r="O4" s="2"/>
      <c r="P4" s="2"/>
    </row>
    <row r="5" spans="1:16" ht="13.5" customHeight="1">
      <c r="A5" s="180" t="s">
        <v>4</v>
      </c>
      <c r="B5" s="5" t="s">
        <v>1</v>
      </c>
      <c r="C5" s="8"/>
      <c r="D5" s="9" t="s">
        <v>2</v>
      </c>
      <c r="E5" s="9"/>
      <c r="F5" s="54"/>
      <c r="G5" s="5" t="s">
        <v>3</v>
      </c>
      <c r="H5" s="5"/>
      <c r="I5" s="180" t="s">
        <v>4</v>
      </c>
      <c r="J5" s="5" t="s">
        <v>1</v>
      </c>
      <c r="K5" s="8"/>
      <c r="L5" s="9" t="s">
        <v>2</v>
      </c>
      <c r="M5" s="9"/>
      <c r="N5" s="54"/>
      <c r="O5" s="5" t="s">
        <v>3</v>
      </c>
      <c r="P5" s="5"/>
    </row>
    <row r="6" spans="1:16" ht="13.5" customHeight="1">
      <c r="A6" s="181"/>
      <c r="B6" s="183">
        <v>2003</v>
      </c>
      <c r="C6" s="185">
        <v>2004</v>
      </c>
      <c r="D6" s="185" t="s">
        <v>179</v>
      </c>
      <c r="E6" s="185">
        <v>2003</v>
      </c>
      <c r="F6" s="185">
        <v>2004</v>
      </c>
      <c r="G6" s="187">
        <v>2003</v>
      </c>
      <c r="H6" s="188">
        <v>2004</v>
      </c>
      <c r="I6" s="181"/>
      <c r="J6" s="183">
        <v>2003</v>
      </c>
      <c r="K6" s="185">
        <v>2004</v>
      </c>
      <c r="L6" s="185" t="s">
        <v>179</v>
      </c>
      <c r="M6" s="185">
        <v>2003</v>
      </c>
      <c r="N6" s="185">
        <v>2004</v>
      </c>
      <c r="O6" s="187">
        <v>2003</v>
      </c>
      <c r="P6" s="188">
        <v>2004</v>
      </c>
    </row>
    <row r="7" spans="1:16" ht="13.5" customHeight="1">
      <c r="A7" s="181"/>
      <c r="B7" s="184"/>
      <c r="C7" s="186"/>
      <c r="D7" s="186"/>
      <c r="E7" s="186"/>
      <c r="F7" s="186"/>
      <c r="G7" s="186"/>
      <c r="H7" s="189"/>
      <c r="I7" s="181"/>
      <c r="J7" s="184"/>
      <c r="K7" s="186"/>
      <c r="L7" s="186"/>
      <c r="M7" s="186"/>
      <c r="N7" s="186"/>
      <c r="O7" s="186"/>
      <c r="P7" s="189"/>
    </row>
    <row r="8" spans="1:16" ht="13.5" customHeight="1">
      <c r="A8" s="182"/>
      <c r="B8" s="13" t="s">
        <v>5</v>
      </c>
      <c r="C8" s="14"/>
      <c r="D8" s="15" t="s">
        <v>6</v>
      </c>
      <c r="E8" s="15"/>
      <c r="F8" s="55"/>
      <c r="G8" s="13" t="s">
        <v>7</v>
      </c>
      <c r="H8" s="13"/>
      <c r="I8" s="182"/>
      <c r="J8" s="13" t="s">
        <v>5</v>
      </c>
      <c r="K8" s="14"/>
      <c r="L8" s="15" t="s">
        <v>6</v>
      </c>
      <c r="M8" s="15"/>
      <c r="N8" s="55"/>
      <c r="O8" s="13" t="s">
        <v>7</v>
      </c>
      <c r="P8" s="13"/>
    </row>
    <row r="9" spans="1:16" ht="13.5" customHeight="1">
      <c r="A9" s="52"/>
      <c r="B9" s="46"/>
      <c r="C9" s="46"/>
      <c r="D9" s="49"/>
      <c r="E9" s="49"/>
      <c r="F9" s="49"/>
      <c r="G9" s="51"/>
      <c r="H9" s="51"/>
      <c r="I9" s="52"/>
      <c r="J9" s="46"/>
      <c r="K9" s="46"/>
      <c r="L9" s="49"/>
      <c r="M9" s="49"/>
      <c r="N9" s="49"/>
      <c r="O9" s="51"/>
      <c r="P9" s="51"/>
    </row>
    <row r="10" spans="1:16" ht="13.5" customHeight="1">
      <c r="A10" s="53" t="s">
        <v>111</v>
      </c>
      <c r="B10" s="47"/>
      <c r="C10" s="47"/>
      <c r="D10" s="49"/>
      <c r="E10" s="49"/>
      <c r="F10" s="49"/>
      <c r="G10" s="51"/>
      <c r="H10" s="51"/>
      <c r="I10" s="53" t="s">
        <v>30</v>
      </c>
      <c r="J10" s="47"/>
      <c r="K10" s="47"/>
      <c r="L10" s="49"/>
      <c r="M10" s="49"/>
      <c r="N10" s="49"/>
      <c r="O10" s="51"/>
      <c r="P10" s="51"/>
    </row>
    <row r="11" spans="1:16" ht="13.5" customHeight="1">
      <c r="A11" s="75" t="s">
        <v>110</v>
      </c>
      <c r="B11" s="47"/>
      <c r="C11" s="47"/>
      <c r="D11" s="49"/>
      <c r="E11" s="49"/>
      <c r="F11" s="49"/>
      <c r="G11" s="51"/>
      <c r="H11" s="51"/>
      <c r="I11" s="52" t="s">
        <v>31</v>
      </c>
      <c r="J11" s="47">
        <f>J14+J15+J16</f>
        <v>19451.460000000003</v>
      </c>
      <c r="K11" s="47">
        <f>K14+K15+K16</f>
        <v>20079.68</v>
      </c>
      <c r="L11" s="72">
        <v>34.1</v>
      </c>
      <c r="M11" s="72">
        <f>ROUND(O11*10/J11,2)</f>
        <v>30.62</v>
      </c>
      <c r="N11" s="72">
        <f>ROUND(P11*10/K11,2)</f>
        <v>41.29</v>
      </c>
      <c r="O11" s="51">
        <f>O14+O15+O16</f>
        <v>59561.04739</v>
      </c>
      <c r="P11" s="51">
        <f>P14+P15+P16</f>
        <v>82908.46841999999</v>
      </c>
    </row>
    <row r="12" spans="1:16" ht="13.5" customHeight="1">
      <c r="A12" s="52" t="s">
        <v>112</v>
      </c>
      <c r="B12" s="47">
        <f>B17+B39</f>
        <v>377745.35000000003</v>
      </c>
      <c r="C12" s="47">
        <f>C17+C39</f>
        <v>380220.57999999996</v>
      </c>
      <c r="D12" s="72">
        <v>64</v>
      </c>
      <c r="E12" s="72">
        <v>57</v>
      </c>
      <c r="F12" s="72">
        <f>ROUND(H12/C12*10,2)</f>
        <v>73.81</v>
      </c>
      <c r="G12" s="51">
        <f>G17+G39</f>
        <v>2141312.97187</v>
      </c>
      <c r="H12" s="51">
        <f>H17+H39</f>
        <v>2806258.3035099995</v>
      </c>
      <c r="I12" s="52"/>
      <c r="J12" s="47"/>
      <c r="K12" s="47"/>
      <c r="L12" s="73"/>
      <c r="M12" s="73"/>
      <c r="N12" s="73"/>
      <c r="O12" s="51"/>
      <c r="P12" s="51"/>
    </row>
    <row r="13" spans="1:16" ht="13.5" customHeight="1">
      <c r="A13" s="52"/>
      <c r="B13" s="47"/>
      <c r="C13" s="47"/>
      <c r="D13" s="73"/>
      <c r="E13" s="73"/>
      <c r="F13" s="73"/>
      <c r="G13" s="51"/>
      <c r="H13" s="51"/>
      <c r="I13" s="52" t="s">
        <v>8</v>
      </c>
      <c r="J13" s="47"/>
      <c r="K13" s="47"/>
      <c r="L13" s="72"/>
      <c r="M13" s="72"/>
      <c r="N13" s="72"/>
      <c r="O13" s="51"/>
      <c r="P13" s="51"/>
    </row>
    <row r="14" spans="1:16" ht="13.5" customHeight="1">
      <c r="A14" s="52" t="s">
        <v>8</v>
      </c>
      <c r="B14" s="47"/>
      <c r="C14" s="47"/>
      <c r="D14" s="72"/>
      <c r="E14" s="72"/>
      <c r="F14" s="72"/>
      <c r="G14" s="51"/>
      <c r="H14" s="51"/>
      <c r="I14" s="53" t="s">
        <v>32</v>
      </c>
      <c r="J14" s="47">
        <v>16324.01</v>
      </c>
      <c r="K14" s="47">
        <v>17256.36</v>
      </c>
      <c r="L14" s="74">
        <v>34.1</v>
      </c>
      <c r="M14" s="74">
        <v>32.21</v>
      </c>
      <c r="N14" s="74">
        <v>41.59</v>
      </c>
      <c r="O14" s="51">
        <f aca="true" t="shared" si="0" ref="O14:P16">ROUND(J14*M14/10,5)</f>
        <v>52579.63621</v>
      </c>
      <c r="P14" s="51">
        <f t="shared" si="0"/>
        <v>71769.20124</v>
      </c>
    </row>
    <row r="15" spans="1:16" ht="13.5" customHeight="1">
      <c r="A15" s="53" t="s">
        <v>113</v>
      </c>
      <c r="B15" s="47"/>
      <c r="C15" s="47"/>
      <c r="D15" s="74"/>
      <c r="E15" s="74"/>
      <c r="F15" s="74"/>
      <c r="G15" s="51"/>
      <c r="H15" s="51"/>
      <c r="I15" s="53" t="s">
        <v>33</v>
      </c>
      <c r="J15" s="47">
        <v>3039.73</v>
      </c>
      <c r="K15" s="47">
        <v>2555.5</v>
      </c>
      <c r="L15" s="72">
        <v>34.5</v>
      </c>
      <c r="M15" s="72">
        <v>22.5</v>
      </c>
      <c r="N15" s="72">
        <v>41.18</v>
      </c>
      <c r="O15" s="51">
        <f t="shared" si="0"/>
        <v>6839.3925</v>
      </c>
      <c r="P15" s="51">
        <f t="shared" si="0"/>
        <v>10523.549</v>
      </c>
    </row>
    <row r="16" spans="1:16" ht="13.5" customHeight="1">
      <c r="A16" s="53" t="s">
        <v>115</v>
      </c>
      <c r="B16" s="47"/>
      <c r="C16" s="47"/>
      <c r="D16" s="74"/>
      <c r="E16" s="74"/>
      <c r="F16" s="74"/>
      <c r="G16" s="51"/>
      <c r="H16" s="51"/>
      <c r="I16" s="52" t="s">
        <v>34</v>
      </c>
      <c r="J16" s="47">
        <v>87.72</v>
      </c>
      <c r="K16" s="47">
        <v>267.82</v>
      </c>
      <c r="L16" s="72">
        <v>18.6</v>
      </c>
      <c r="M16" s="72">
        <v>16.19</v>
      </c>
      <c r="N16" s="72">
        <v>22.99</v>
      </c>
      <c r="O16" s="51">
        <f t="shared" si="0"/>
        <v>142.01868</v>
      </c>
      <c r="P16" s="51">
        <f t="shared" si="0"/>
        <v>615.71818</v>
      </c>
    </row>
    <row r="17" spans="1:16" ht="13.5" customHeight="1">
      <c r="A17" s="53" t="s">
        <v>114</v>
      </c>
      <c r="B17" s="47">
        <f>B20+B29</f>
        <v>371737.27</v>
      </c>
      <c r="C17" s="47">
        <f>C20+C29</f>
        <v>375347.19999999995</v>
      </c>
      <c r="D17" s="72">
        <v>63.7</v>
      </c>
      <c r="E17" s="72">
        <f>ROUND(G17/B17*10,2)</f>
        <v>56.9</v>
      </c>
      <c r="F17" s="72">
        <f>ROUND(H17/C17*10,2)</f>
        <v>73.62</v>
      </c>
      <c r="G17" s="51">
        <f>G20+G29</f>
        <v>2115289.26182</v>
      </c>
      <c r="H17" s="51">
        <f>H20+H29</f>
        <v>2763201.9912099997</v>
      </c>
      <c r="I17" s="53"/>
      <c r="J17" s="47"/>
      <c r="K17" s="47"/>
      <c r="L17" s="72"/>
      <c r="M17" s="72"/>
      <c r="N17" s="72"/>
      <c r="O17" s="51"/>
      <c r="P17" s="51"/>
    </row>
    <row r="18" spans="1:16" ht="13.5" customHeight="1">
      <c r="A18" s="52"/>
      <c r="B18" s="47"/>
      <c r="C18" s="47"/>
      <c r="D18" s="72"/>
      <c r="E18" s="72"/>
      <c r="F18" s="72"/>
      <c r="G18" s="51"/>
      <c r="H18" s="51"/>
      <c r="I18" s="53" t="s">
        <v>35</v>
      </c>
      <c r="J18" s="47">
        <f>J21+J26+J28+J30</f>
        <v>13804.31</v>
      </c>
      <c r="K18" s="47">
        <f>K21+K26+K28+K30</f>
        <v>14245.1</v>
      </c>
      <c r="L18" s="72">
        <v>495.9</v>
      </c>
      <c r="M18" s="72">
        <f>ROUND(O18*10/J18,2)</f>
        <v>462.69</v>
      </c>
      <c r="N18" s="72">
        <f>ROUND(P18*10/K18,2)</f>
        <v>520.14</v>
      </c>
      <c r="O18" s="51">
        <f>O21+O26+O28+O30</f>
        <v>638705.4164</v>
      </c>
      <c r="P18" s="51">
        <f>P21+P26+P28+P30</f>
        <v>740942.81214</v>
      </c>
    </row>
    <row r="19" spans="1:16" ht="13.5" customHeight="1">
      <c r="A19" s="53" t="s">
        <v>9</v>
      </c>
      <c r="B19" s="47"/>
      <c r="C19" s="47"/>
      <c r="D19" s="72"/>
      <c r="E19" s="72"/>
      <c r="F19" s="72"/>
      <c r="G19" s="51"/>
      <c r="H19" s="51"/>
      <c r="I19" s="52"/>
      <c r="J19" s="47"/>
      <c r="K19" s="47"/>
      <c r="L19" s="72"/>
      <c r="M19" s="72"/>
      <c r="N19" s="72"/>
      <c r="O19" s="51"/>
      <c r="P19" s="51"/>
    </row>
    <row r="20" spans="1:16" ht="13.5" customHeight="1">
      <c r="A20" s="53" t="s">
        <v>10</v>
      </c>
      <c r="B20" s="47">
        <f>B23+B24+B25+B26+B27</f>
        <v>220381.58000000002</v>
      </c>
      <c r="C20" s="47">
        <f>C23+C24+C25+C26+C27</f>
        <v>236627.83</v>
      </c>
      <c r="D20" s="72">
        <v>67.6</v>
      </c>
      <c r="E20" s="72">
        <f>ROUND(G20/B20*10,2)</f>
        <v>61.03</v>
      </c>
      <c r="F20" s="72">
        <f>ROUND(H20/C20*10,2)</f>
        <v>78.47</v>
      </c>
      <c r="G20" s="51">
        <f>SUM(G23:G27)</f>
        <v>1344927.74876</v>
      </c>
      <c r="H20" s="51">
        <f>SUM(H23:H27)</f>
        <v>1856805.9121599998</v>
      </c>
      <c r="I20" s="53" t="s">
        <v>8</v>
      </c>
      <c r="J20" s="47"/>
      <c r="K20" s="47"/>
      <c r="L20" s="72"/>
      <c r="M20" s="72"/>
      <c r="N20" s="72"/>
      <c r="O20" s="51"/>
      <c r="P20" s="51"/>
    </row>
    <row r="21" spans="1:16" ht="13.5" customHeight="1">
      <c r="A21" s="52"/>
      <c r="B21" s="47"/>
      <c r="C21" s="47"/>
      <c r="D21" s="72"/>
      <c r="E21" s="72"/>
      <c r="F21" s="72"/>
      <c r="G21" s="51"/>
      <c r="H21" s="51"/>
      <c r="I21" s="52" t="s">
        <v>36</v>
      </c>
      <c r="J21" s="48">
        <f>J23+J24</f>
        <v>2584.0499999999997</v>
      </c>
      <c r="K21" s="48">
        <f>K23+K24</f>
        <v>2855.49</v>
      </c>
      <c r="L21" s="72">
        <v>367.9</v>
      </c>
      <c r="M21" s="72">
        <f>ROUND(O21*10/J21,2)</f>
        <v>291.37</v>
      </c>
      <c r="N21" s="72">
        <f>ROUND(P21*10/K21,2)</f>
        <v>399.12</v>
      </c>
      <c r="O21" s="51">
        <f>O23+O24</f>
        <v>75290.79583</v>
      </c>
      <c r="P21" s="51">
        <f>P23+P24</f>
        <v>113967.10637000001</v>
      </c>
    </row>
    <row r="22" spans="1:16" ht="13.5" customHeight="1">
      <c r="A22" s="53" t="s">
        <v>11</v>
      </c>
      <c r="B22" s="47"/>
      <c r="C22" s="47"/>
      <c r="D22" s="72"/>
      <c r="E22" s="72"/>
      <c r="F22" s="72"/>
      <c r="G22" s="51"/>
      <c r="H22" s="51"/>
      <c r="I22" s="52" t="s">
        <v>9</v>
      </c>
      <c r="J22" s="48"/>
      <c r="K22" s="48"/>
      <c r="L22" s="72"/>
      <c r="M22" s="72"/>
      <c r="N22" s="72"/>
      <c r="O22" s="51"/>
      <c r="P22" s="51"/>
    </row>
    <row r="23" spans="1:16" ht="13.5" customHeight="1">
      <c r="A23" s="52" t="s">
        <v>12</v>
      </c>
      <c r="B23" s="48">
        <v>197813.68</v>
      </c>
      <c r="C23" s="48">
        <v>218034.01</v>
      </c>
      <c r="D23" s="72">
        <v>68.2</v>
      </c>
      <c r="E23" s="72">
        <v>61.93</v>
      </c>
      <c r="F23" s="72">
        <v>79.11</v>
      </c>
      <c r="G23" s="51">
        <f aca="true" t="shared" si="1" ref="G23:H27">ROUND(B23*E23/10,5)</f>
        <v>1225060.12024</v>
      </c>
      <c r="H23" s="51">
        <f t="shared" si="1"/>
        <v>1724867.05311</v>
      </c>
      <c r="I23" s="52" t="s">
        <v>37</v>
      </c>
      <c r="J23" s="48">
        <v>95.93</v>
      </c>
      <c r="K23" s="48">
        <v>63.04</v>
      </c>
      <c r="L23" s="72">
        <v>254.1</v>
      </c>
      <c r="M23" s="72">
        <v>180.55</v>
      </c>
      <c r="N23" s="72">
        <v>260.28</v>
      </c>
      <c r="O23" s="51">
        <f>ROUND(J23*M23/10,5)</f>
        <v>1732.01615</v>
      </c>
      <c r="P23" s="51">
        <f>ROUND(K23*N23/10,5)</f>
        <v>1640.80512</v>
      </c>
    </row>
    <row r="24" spans="1:16" ht="13.5" customHeight="1">
      <c r="A24" s="52" t="s">
        <v>13</v>
      </c>
      <c r="B24" s="48">
        <v>10203.7</v>
      </c>
      <c r="C24" s="48">
        <v>3914.93</v>
      </c>
      <c r="D24" s="72">
        <v>56.5</v>
      </c>
      <c r="E24" s="72">
        <v>51.55</v>
      </c>
      <c r="F24" s="72">
        <v>62.84</v>
      </c>
      <c r="G24" s="51">
        <f t="shared" si="1"/>
        <v>52600.0735</v>
      </c>
      <c r="H24" s="51">
        <f t="shared" si="1"/>
        <v>24601.42012</v>
      </c>
      <c r="I24" s="52" t="s">
        <v>38</v>
      </c>
      <c r="J24" s="48">
        <v>2488.12</v>
      </c>
      <c r="K24" s="48">
        <v>2792.45</v>
      </c>
      <c r="L24" s="72">
        <v>370.3</v>
      </c>
      <c r="M24" s="72">
        <v>295.64</v>
      </c>
      <c r="N24" s="72">
        <v>402.25</v>
      </c>
      <c r="O24" s="51">
        <f>ROUND(J24*M24/10,5)</f>
        <v>73558.77968</v>
      </c>
      <c r="P24" s="51">
        <f>ROUND(K24*N24/10,5)</f>
        <v>112326.30125</v>
      </c>
    </row>
    <row r="25" spans="1:16" ht="13.5" customHeight="1">
      <c r="A25" s="52" t="s">
        <v>14</v>
      </c>
      <c r="B25" s="48">
        <v>1776.69</v>
      </c>
      <c r="C25" s="48">
        <v>1675.52</v>
      </c>
      <c r="D25" s="72">
        <v>49.9</v>
      </c>
      <c r="E25" s="72">
        <v>48.29</v>
      </c>
      <c r="F25" s="72">
        <v>63.23</v>
      </c>
      <c r="G25" s="51">
        <f t="shared" si="1"/>
        <v>8579.63601</v>
      </c>
      <c r="H25" s="51">
        <f t="shared" si="1"/>
        <v>10594.31296</v>
      </c>
      <c r="I25" s="52"/>
      <c r="J25" s="48"/>
      <c r="K25" s="48"/>
      <c r="L25" s="72"/>
      <c r="M25" s="72"/>
      <c r="N25" s="72"/>
      <c r="O25" s="51"/>
      <c r="P25" s="51"/>
    </row>
    <row r="26" spans="1:16" ht="13.5" customHeight="1">
      <c r="A26" s="52" t="s">
        <v>15</v>
      </c>
      <c r="B26" s="48">
        <v>9113.31</v>
      </c>
      <c r="C26" s="48">
        <v>12081.14</v>
      </c>
      <c r="D26" s="72">
        <v>65.4</v>
      </c>
      <c r="E26" s="72">
        <v>56.91</v>
      </c>
      <c r="F26" s="72">
        <v>75.79</v>
      </c>
      <c r="G26" s="51">
        <f t="shared" si="1"/>
        <v>51863.84721</v>
      </c>
      <c r="H26" s="51">
        <f t="shared" si="1"/>
        <v>91562.96006</v>
      </c>
      <c r="I26" s="52" t="s">
        <v>39</v>
      </c>
      <c r="J26" s="47">
        <v>10756.17</v>
      </c>
      <c r="K26" s="47">
        <v>10905.98</v>
      </c>
      <c r="L26" s="72">
        <v>525.6</v>
      </c>
      <c r="M26" s="72">
        <v>499.56</v>
      </c>
      <c r="N26" s="72">
        <v>544.28</v>
      </c>
      <c r="O26" s="51">
        <f>ROUND(J26*M26/10,5)</f>
        <v>537335.22852</v>
      </c>
      <c r="P26" s="51">
        <f>ROUND(K26*N26/10,5)</f>
        <v>593590.67944</v>
      </c>
    </row>
    <row r="27" spans="1:9" ht="13.5" customHeight="1">
      <c r="A27" s="52" t="s">
        <v>16</v>
      </c>
      <c r="B27" s="48">
        <v>1474.2</v>
      </c>
      <c r="C27" s="48">
        <v>922.23</v>
      </c>
      <c r="D27" s="72">
        <v>51.9</v>
      </c>
      <c r="E27" s="72">
        <v>46.29</v>
      </c>
      <c r="F27" s="72">
        <v>56.17</v>
      </c>
      <c r="G27" s="51">
        <f t="shared" si="1"/>
        <v>6824.0718</v>
      </c>
      <c r="H27" s="51">
        <f t="shared" si="1"/>
        <v>5180.16591</v>
      </c>
      <c r="I27" s="52" t="s">
        <v>119</v>
      </c>
    </row>
    <row r="28" spans="1:16" ht="13.5" customHeight="1">
      <c r="A28" s="52"/>
      <c r="B28" s="47"/>
      <c r="C28" s="47"/>
      <c r="D28" s="72"/>
      <c r="E28" s="72"/>
      <c r="F28" s="72"/>
      <c r="G28" s="51"/>
      <c r="H28" s="51"/>
      <c r="I28" s="52" t="s">
        <v>120</v>
      </c>
      <c r="J28" s="47">
        <v>463.64</v>
      </c>
      <c r="K28" s="47">
        <v>477.6</v>
      </c>
      <c r="L28" s="72">
        <v>725.3</v>
      </c>
      <c r="M28" s="72">
        <v>562.1</v>
      </c>
      <c r="N28" s="72">
        <v>691.47</v>
      </c>
      <c r="O28" s="51">
        <f>ROUND(J28*M28/10,5)</f>
        <v>26061.2044</v>
      </c>
      <c r="P28" s="51">
        <f>ROUND(K28*N28/10,5)</f>
        <v>33024.6072</v>
      </c>
    </row>
    <row r="29" spans="1:16" ht="13.5" customHeight="1">
      <c r="A29" s="52" t="s">
        <v>17</v>
      </c>
      <c r="B29" s="47">
        <f>B32+B33+B34+B35+B36</f>
        <v>151355.69000000003</v>
      </c>
      <c r="C29" s="47">
        <f>C32+C33+C34+C35+C36</f>
        <v>138719.37</v>
      </c>
      <c r="D29" s="72">
        <v>58.2</v>
      </c>
      <c r="E29" s="72">
        <f>ROUND(G29/B29*10,2)</f>
        <v>50.9</v>
      </c>
      <c r="F29" s="72">
        <f>ROUND(H29/C29*10,2)</f>
        <v>65.34</v>
      </c>
      <c r="G29" s="51">
        <f>SUM(G32:G36)</f>
        <v>770361.51306</v>
      </c>
      <c r="H29" s="51">
        <f>SUM(H32:H36)</f>
        <v>906396.07905</v>
      </c>
      <c r="I29" s="52" t="s">
        <v>117</v>
      </c>
      <c r="J29" s="47"/>
      <c r="K29" s="47"/>
      <c r="L29" s="72"/>
      <c r="M29" s="72"/>
      <c r="N29" s="72"/>
      <c r="O29" s="51"/>
      <c r="P29" s="51"/>
    </row>
    <row r="30" spans="1:16" ht="13.5" customHeight="1">
      <c r="A30" s="52"/>
      <c r="B30" s="47"/>
      <c r="C30" s="47"/>
      <c r="D30" s="72"/>
      <c r="E30" s="72"/>
      <c r="F30" s="72"/>
      <c r="G30" s="51"/>
      <c r="H30" s="51"/>
      <c r="I30" s="52" t="s">
        <v>118</v>
      </c>
      <c r="J30" s="47">
        <v>0.45</v>
      </c>
      <c r="K30" s="47">
        <v>6.03</v>
      </c>
      <c r="L30" s="72">
        <v>167.7</v>
      </c>
      <c r="M30" s="72">
        <v>404.17</v>
      </c>
      <c r="N30" s="72">
        <v>597.71</v>
      </c>
      <c r="O30" s="51">
        <f>ROUND(J30*M30/10,5)</f>
        <v>18.18765</v>
      </c>
      <c r="P30" s="51">
        <f>ROUND(K30*N30/10,5)</f>
        <v>360.41913</v>
      </c>
    </row>
    <row r="31" spans="1:16" ht="13.5" customHeight="1">
      <c r="A31" s="52" t="s">
        <v>11</v>
      </c>
      <c r="B31" s="47"/>
      <c r="C31" s="47"/>
      <c r="D31" s="72"/>
      <c r="E31" s="72"/>
      <c r="F31" s="72"/>
      <c r="G31" s="51"/>
      <c r="H31" s="51"/>
      <c r="I31" s="52"/>
      <c r="J31" s="48"/>
      <c r="K31" s="48"/>
      <c r="L31" s="72"/>
      <c r="M31" s="72"/>
      <c r="N31" s="72"/>
      <c r="O31" s="51"/>
      <c r="P31" s="51"/>
    </row>
    <row r="32" spans="1:16" ht="13.5" customHeight="1">
      <c r="A32" s="52" t="s">
        <v>18</v>
      </c>
      <c r="B32" s="48">
        <v>52222.12</v>
      </c>
      <c r="C32" s="48">
        <v>59782.92</v>
      </c>
      <c r="D32" s="72">
        <v>64.8</v>
      </c>
      <c r="E32" s="72">
        <v>51.83</v>
      </c>
      <c r="F32" s="72">
        <v>70.54</v>
      </c>
      <c r="G32" s="51">
        <f aca="true" t="shared" si="2" ref="G32:H36">ROUND(B32*E32/10,5)</f>
        <v>270667.24796</v>
      </c>
      <c r="H32" s="51">
        <f t="shared" si="2"/>
        <v>421708.71768</v>
      </c>
      <c r="I32" s="52" t="s">
        <v>116</v>
      </c>
      <c r="J32" s="48"/>
      <c r="K32" s="48"/>
      <c r="L32" s="72"/>
      <c r="M32" s="72"/>
      <c r="N32" s="72"/>
      <c r="O32" s="51"/>
      <c r="P32" s="51"/>
    </row>
    <row r="33" spans="1:16" ht="13.5" customHeight="1">
      <c r="A33" s="52" t="s">
        <v>19</v>
      </c>
      <c r="B33" s="48">
        <v>72170.05</v>
      </c>
      <c r="C33" s="48">
        <v>54792.46</v>
      </c>
      <c r="D33" s="72">
        <v>51.2</v>
      </c>
      <c r="E33" s="72">
        <v>50.86</v>
      </c>
      <c r="F33" s="72">
        <v>59.01</v>
      </c>
      <c r="G33" s="51">
        <f t="shared" si="2"/>
        <v>367056.8743</v>
      </c>
      <c r="H33" s="51">
        <f t="shared" si="2"/>
        <v>323330.30646</v>
      </c>
      <c r="I33" s="52" t="s">
        <v>122</v>
      </c>
      <c r="J33" s="48">
        <v>39211.17</v>
      </c>
      <c r="K33" s="48">
        <v>40145.99</v>
      </c>
      <c r="L33" s="72">
        <v>444.2</v>
      </c>
      <c r="M33" s="72">
        <v>359.93</v>
      </c>
      <c r="N33" s="72">
        <v>423.18</v>
      </c>
      <c r="O33" s="51">
        <v>1480184.77032</v>
      </c>
      <c r="P33" s="51">
        <f>ROUND(K33*N33/10,5)</f>
        <v>1698898.00482</v>
      </c>
    </row>
    <row r="34" spans="1:16" ht="13.5" customHeight="1">
      <c r="A34" s="52" t="s">
        <v>20</v>
      </c>
      <c r="B34" s="48">
        <v>8642</v>
      </c>
      <c r="C34" s="48">
        <v>6758.78</v>
      </c>
      <c r="D34" s="72">
        <v>51</v>
      </c>
      <c r="E34" s="72">
        <v>46.94</v>
      </c>
      <c r="F34" s="72">
        <v>58.68</v>
      </c>
      <c r="G34" s="51">
        <f t="shared" si="2"/>
        <v>40565.548</v>
      </c>
      <c r="H34" s="51">
        <f t="shared" si="2"/>
        <v>39660.52104</v>
      </c>
      <c r="I34" s="52"/>
      <c r="J34" s="48"/>
      <c r="K34" s="48"/>
      <c r="L34" s="72"/>
      <c r="M34" s="72"/>
      <c r="N34" s="72"/>
      <c r="O34" s="51"/>
      <c r="P34" s="51"/>
    </row>
    <row r="35" spans="1:16" ht="13.5" customHeight="1">
      <c r="A35" s="52" t="s">
        <v>21</v>
      </c>
      <c r="B35" s="48">
        <v>1150.45</v>
      </c>
      <c r="C35" s="48">
        <v>562.83</v>
      </c>
      <c r="D35" s="72">
        <v>46.4</v>
      </c>
      <c r="E35" s="72">
        <v>45.08</v>
      </c>
      <c r="F35" s="72">
        <v>46.09</v>
      </c>
      <c r="G35" s="51">
        <f t="shared" si="2"/>
        <v>5186.2286</v>
      </c>
      <c r="H35" s="51">
        <f t="shared" si="2"/>
        <v>2594.08347</v>
      </c>
      <c r="I35" s="52" t="s">
        <v>96</v>
      </c>
      <c r="J35" s="48"/>
      <c r="K35" s="48"/>
      <c r="L35" s="72"/>
      <c r="M35" s="72"/>
      <c r="N35" s="72"/>
      <c r="O35" s="51"/>
      <c r="P35" s="51"/>
    </row>
    <row r="36" spans="1:16" ht="13.5" customHeight="1">
      <c r="A36" s="52" t="s">
        <v>22</v>
      </c>
      <c r="B36" s="48">
        <v>17171.07</v>
      </c>
      <c r="C36" s="48">
        <v>16822.38</v>
      </c>
      <c r="D36" s="72">
        <v>60.4</v>
      </c>
      <c r="E36" s="72">
        <v>50.6</v>
      </c>
      <c r="F36" s="72">
        <v>70.8</v>
      </c>
      <c r="G36" s="51">
        <f t="shared" si="2"/>
        <v>86885.6142</v>
      </c>
      <c r="H36" s="51">
        <f t="shared" si="2"/>
        <v>119102.4504</v>
      </c>
      <c r="I36" s="52" t="s">
        <v>123</v>
      </c>
      <c r="J36" s="48">
        <v>4151.72</v>
      </c>
      <c r="K36" s="48">
        <v>4204.03</v>
      </c>
      <c r="L36" s="72">
        <v>105.2</v>
      </c>
      <c r="M36" s="72">
        <v>61.96</v>
      </c>
      <c r="N36" s="72">
        <v>98.68</v>
      </c>
      <c r="O36" s="51">
        <f>ROUND(J36*M36/10,5)</f>
        <v>25724.05712</v>
      </c>
      <c r="P36" s="51">
        <f>ROUND(K36*N36/10,5)</f>
        <v>41485.36804</v>
      </c>
    </row>
    <row r="37" spans="1:16" ht="13.5" customHeight="1">
      <c r="A37" s="52"/>
      <c r="B37" s="48"/>
      <c r="C37" s="48"/>
      <c r="D37" s="72"/>
      <c r="E37" s="72"/>
      <c r="F37" s="72"/>
      <c r="G37" s="51"/>
      <c r="H37" s="51"/>
      <c r="I37" s="53"/>
      <c r="J37" s="48"/>
      <c r="K37" s="48"/>
      <c r="L37" s="72"/>
      <c r="M37" s="72"/>
      <c r="N37" s="72"/>
      <c r="O37" s="51"/>
      <c r="P37" s="51"/>
    </row>
    <row r="38" spans="1:16" ht="13.5" customHeight="1">
      <c r="A38" s="53" t="s">
        <v>23</v>
      </c>
      <c r="B38" s="48"/>
      <c r="C38" s="48"/>
      <c r="D38" s="72"/>
      <c r="E38" s="72"/>
      <c r="F38" s="72"/>
      <c r="G38" s="51"/>
      <c r="H38" s="51"/>
      <c r="I38" s="53" t="s">
        <v>124</v>
      </c>
      <c r="J38" s="48">
        <v>5249</v>
      </c>
      <c r="K38" s="48">
        <v>5901.33</v>
      </c>
      <c r="L38" s="72">
        <v>92.9</v>
      </c>
      <c r="M38" s="72">
        <v>71.98</v>
      </c>
      <c r="N38" s="72">
        <v>96.6</v>
      </c>
      <c r="O38" s="51">
        <f>ROUND(J38*M38/10,5)</f>
        <v>37782.302</v>
      </c>
      <c r="P38" s="51">
        <f>ROUND(K38*N38/10,5)</f>
        <v>57006.8478</v>
      </c>
    </row>
    <row r="39" spans="1:16" ht="13.5" customHeight="1">
      <c r="A39" s="53" t="s">
        <v>121</v>
      </c>
      <c r="B39" s="48">
        <v>6008.08</v>
      </c>
      <c r="C39" s="48">
        <v>4873.38</v>
      </c>
      <c r="D39" s="72">
        <v>83</v>
      </c>
      <c r="E39" s="72">
        <v>63.55</v>
      </c>
      <c r="F39" s="72">
        <v>88.35</v>
      </c>
      <c r="G39" s="51">
        <v>26023.71005</v>
      </c>
      <c r="H39" s="51">
        <f>ROUND(C39*F39/10,5)</f>
        <v>43056.3123</v>
      </c>
      <c r="I39" s="52"/>
      <c r="J39" s="47"/>
      <c r="K39" s="47"/>
      <c r="L39" s="72"/>
      <c r="M39" s="72"/>
      <c r="N39" s="72"/>
      <c r="O39" s="51"/>
      <c r="P39" s="51"/>
    </row>
    <row r="40" spans="1:16" ht="13.5" customHeight="1">
      <c r="A40" s="52"/>
      <c r="B40" s="47"/>
      <c r="C40" s="47"/>
      <c r="D40" s="72"/>
      <c r="E40" s="72"/>
      <c r="F40" s="72"/>
      <c r="G40" s="51"/>
      <c r="H40" s="51"/>
      <c r="I40" s="53" t="s">
        <v>125</v>
      </c>
      <c r="J40" s="47">
        <v>9508.2</v>
      </c>
      <c r="K40" s="47">
        <v>10704.52</v>
      </c>
      <c r="L40" s="72">
        <v>99.3</v>
      </c>
      <c r="M40" s="72">
        <v>63.74</v>
      </c>
      <c r="N40" s="72">
        <v>97.96</v>
      </c>
      <c r="O40" s="51">
        <f>ROUND(J40*M40/10,5)</f>
        <v>60605.2668</v>
      </c>
      <c r="P40" s="51">
        <f>ROUND(K40*N40/10,5)</f>
        <v>104861.47792</v>
      </c>
    </row>
    <row r="41" spans="1:16" ht="13.5" customHeight="1">
      <c r="A41" s="53" t="s">
        <v>226</v>
      </c>
      <c r="B41" s="47">
        <f>B44+B50+B51+B52</f>
        <v>112716.89</v>
      </c>
      <c r="C41" s="47">
        <f>C44+C50+C51+C52</f>
        <v>112871.61000000002</v>
      </c>
      <c r="D41" s="72">
        <v>32.9</v>
      </c>
      <c r="E41" s="72">
        <f>ROUND(G41/B41*10,2)</f>
        <v>28.53</v>
      </c>
      <c r="F41" s="72">
        <f>ROUND(H41/C41*10,2)</f>
        <v>39.03</v>
      </c>
      <c r="G41" s="51">
        <f>G44+G50+G51+G52</f>
        <v>321534.02720000007</v>
      </c>
      <c r="H41" s="51">
        <f>H44+H50+H51+H52</f>
        <v>440577.13836000004</v>
      </c>
      <c r="I41" s="52"/>
      <c r="J41" s="47"/>
      <c r="K41" s="47"/>
      <c r="L41" s="72"/>
      <c r="M41" s="72"/>
      <c r="N41" s="72"/>
      <c r="O41" s="51"/>
      <c r="P41" s="51"/>
    </row>
    <row r="42" spans="1:16" ht="13.5" customHeight="1">
      <c r="A42" s="52"/>
      <c r="B42" s="47"/>
      <c r="C42" s="47"/>
      <c r="D42" s="72"/>
      <c r="E42" s="72"/>
      <c r="F42" s="72"/>
      <c r="G42" s="51"/>
      <c r="H42" s="51"/>
      <c r="I42" s="53" t="s">
        <v>227</v>
      </c>
      <c r="J42" s="47">
        <f>J45+J46+J47+J48</f>
        <v>173685.32</v>
      </c>
      <c r="K42" s="47">
        <f>K45+K46+K47+K48</f>
        <v>170843.06</v>
      </c>
      <c r="L42" s="72">
        <v>59.6</v>
      </c>
      <c r="M42" s="72">
        <f>ROUND(O42*10/J42,2)</f>
        <v>40.87</v>
      </c>
      <c r="N42" s="72">
        <f>ROUND(P42*10/K42,2)</f>
        <v>63.05</v>
      </c>
      <c r="O42" s="51">
        <f>SUM(O45:O48)</f>
        <v>709935.0096300001</v>
      </c>
      <c r="P42" s="51">
        <f>SUM(P45:P48)</f>
        <v>1077182.76318</v>
      </c>
    </row>
    <row r="43" spans="1:16" ht="13.5" customHeight="1">
      <c r="A43" s="53" t="s">
        <v>8</v>
      </c>
      <c r="B43" s="47"/>
      <c r="C43" s="47"/>
      <c r="D43" s="72"/>
      <c r="E43" s="72"/>
      <c r="F43" s="72"/>
      <c r="G43" s="51"/>
      <c r="H43" s="51"/>
      <c r="I43" s="53"/>
      <c r="J43" s="47"/>
      <c r="K43" s="47"/>
      <c r="L43" s="72"/>
      <c r="M43" s="72"/>
      <c r="N43" s="72"/>
      <c r="O43" s="51"/>
      <c r="P43" s="51"/>
    </row>
    <row r="44" spans="1:16" ht="13.5" customHeight="1">
      <c r="A44" s="53" t="s">
        <v>24</v>
      </c>
      <c r="B44" s="47">
        <f>B46+B48</f>
        <v>108340.34000000001</v>
      </c>
      <c r="C44" s="47">
        <f>C46+C48</f>
        <v>109918.26000000001</v>
      </c>
      <c r="D44" s="72">
        <v>33.7</v>
      </c>
      <c r="E44" s="72">
        <f>ROUND(G44/B44*10,2)</f>
        <v>28.89</v>
      </c>
      <c r="F44" s="72">
        <f>ROUND(H44/C44*10,2)</f>
        <v>39.44</v>
      </c>
      <c r="G44" s="51">
        <f>G46+G48</f>
        <v>312960.99812</v>
      </c>
      <c r="H44" s="51">
        <f>H46+H48</f>
        <v>433476.74244</v>
      </c>
      <c r="I44" s="52" t="s">
        <v>8</v>
      </c>
      <c r="J44" s="48"/>
      <c r="K44" s="48"/>
      <c r="L44" s="72"/>
      <c r="M44" s="72"/>
      <c r="N44" s="72"/>
      <c r="O44" s="51"/>
      <c r="P44" s="51"/>
    </row>
    <row r="45" spans="1:16" ht="13.5" customHeight="1">
      <c r="A45" s="52" t="s">
        <v>9</v>
      </c>
      <c r="B45" s="48"/>
      <c r="C45" s="48"/>
      <c r="D45" s="72"/>
      <c r="E45" s="72"/>
      <c r="F45" s="72"/>
      <c r="G45" s="51"/>
      <c r="H45" s="51"/>
      <c r="I45" s="53" t="s">
        <v>126</v>
      </c>
      <c r="J45" s="48">
        <v>28728.24</v>
      </c>
      <c r="K45" s="48">
        <v>26922.11</v>
      </c>
      <c r="L45" s="72">
        <v>67.3</v>
      </c>
      <c r="M45" s="72">
        <v>46.32</v>
      </c>
      <c r="N45" s="72">
        <v>67.67</v>
      </c>
      <c r="O45" s="51">
        <f aca="true" t="shared" si="3" ref="O45:P48">ROUND(J45*M45/10,5)</f>
        <v>133069.20768</v>
      </c>
      <c r="P45" s="51">
        <f t="shared" si="3"/>
        <v>182181.91837</v>
      </c>
    </row>
    <row r="46" spans="1:16" ht="13.5" customHeight="1">
      <c r="A46" s="53" t="s">
        <v>25</v>
      </c>
      <c r="B46" s="48">
        <v>100498.74</v>
      </c>
      <c r="C46" s="48">
        <v>108873.02</v>
      </c>
      <c r="D46" s="72">
        <v>34.2</v>
      </c>
      <c r="E46" s="72">
        <v>29.78</v>
      </c>
      <c r="F46" s="72">
        <v>39.62</v>
      </c>
      <c r="G46" s="51">
        <f>ROUND(B46*E46/10,5)</f>
        <v>299285.24772</v>
      </c>
      <c r="H46" s="51">
        <f>ROUND(C46*F46/10,5)</f>
        <v>431354.90524</v>
      </c>
      <c r="I46" s="53" t="s">
        <v>127</v>
      </c>
      <c r="J46" s="48">
        <v>90714.46</v>
      </c>
      <c r="K46" s="48">
        <v>92010.39</v>
      </c>
      <c r="L46" s="72">
        <v>65.7</v>
      </c>
      <c r="M46" s="72">
        <v>45.63</v>
      </c>
      <c r="N46" s="72">
        <v>70.66</v>
      </c>
      <c r="O46" s="51">
        <f t="shared" si="3"/>
        <v>413930.08098</v>
      </c>
      <c r="P46" s="51">
        <f t="shared" si="3"/>
        <v>650145.41574</v>
      </c>
    </row>
    <row r="47" spans="1:16" ht="13.5" customHeight="1">
      <c r="A47" s="53" t="s">
        <v>26</v>
      </c>
      <c r="B47" s="48"/>
      <c r="C47" s="48"/>
      <c r="D47" s="72"/>
      <c r="E47" s="72"/>
      <c r="F47" s="72"/>
      <c r="G47" s="51"/>
      <c r="H47" s="51"/>
      <c r="I47" s="52" t="s">
        <v>128</v>
      </c>
      <c r="J47" s="47">
        <v>41328.71</v>
      </c>
      <c r="K47" s="47">
        <v>39834.49</v>
      </c>
      <c r="L47" s="72">
        <v>52.6</v>
      </c>
      <c r="M47" s="72">
        <v>32.95</v>
      </c>
      <c r="N47" s="72">
        <v>51.94</v>
      </c>
      <c r="O47" s="51">
        <f t="shared" si="3"/>
        <v>136178.09945</v>
      </c>
      <c r="P47" s="51">
        <f t="shared" si="3"/>
        <v>206900.34106</v>
      </c>
    </row>
    <row r="48" spans="1:16" ht="13.5" customHeight="1">
      <c r="A48" s="52" t="s">
        <v>27</v>
      </c>
      <c r="B48" s="47">
        <v>7841.6</v>
      </c>
      <c r="C48" s="47">
        <v>1045.24</v>
      </c>
      <c r="D48" s="72">
        <v>17.2</v>
      </c>
      <c r="E48" s="72">
        <v>17.44</v>
      </c>
      <c r="F48" s="72">
        <v>20.3</v>
      </c>
      <c r="G48" s="51">
        <f>ROUND(B48*E48/10,5)</f>
        <v>13675.7504</v>
      </c>
      <c r="H48" s="51">
        <f>ROUND(C48*F48/10,5)</f>
        <v>2121.8372</v>
      </c>
      <c r="I48" s="53" t="s">
        <v>129</v>
      </c>
      <c r="J48" s="48">
        <v>12913.91</v>
      </c>
      <c r="K48" s="48">
        <v>12076.07</v>
      </c>
      <c r="L48" s="72">
        <v>27.8</v>
      </c>
      <c r="M48" s="72">
        <v>20.72</v>
      </c>
      <c r="N48" s="72">
        <v>31.43</v>
      </c>
      <c r="O48" s="51">
        <f t="shared" si="3"/>
        <v>26757.62152</v>
      </c>
      <c r="P48" s="51">
        <f t="shared" si="3"/>
        <v>37955.08801</v>
      </c>
    </row>
    <row r="49" spans="1:16" ht="13.5" customHeight="1">
      <c r="A49" s="53"/>
      <c r="B49" s="48"/>
      <c r="C49" s="48"/>
      <c r="D49" s="72"/>
      <c r="E49" s="72"/>
      <c r="F49" s="72"/>
      <c r="G49" s="51"/>
      <c r="H49" s="51"/>
      <c r="I49" s="77"/>
      <c r="J49" s="48"/>
      <c r="K49" s="48"/>
      <c r="L49" s="50"/>
      <c r="M49" s="50"/>
      <c r="N49" s="50"/>
      <c r="O49" s="51"/>
      <c r="P49" s="51"/>
    </row>
    <row r="50" spans="1:16" ht="13.5" customHeight="1">
      <c r="A50" s="52" t="s">
        <v>259</v>
      </c>
      <c r="B50" s="48">
        <v>1707.76</v>
      </c>
      <c r="C50" s="48">
        <v>895.91</v>
      </c>
      <c r="D50" s="72">
        <v>15.2</v>
      </c>
      <c r="E50" s="72">
        <v>15.76</v>
      </c>
      <c r="F50" s="72">
        <v>21.07</v>
      </c>
      <c r="G50" s="51">
        <f aca="true" t="shared" si="4" ref="G50:H52">ROUND(B50*E50/10,5)</f>
        <v>2691.42976</v>
      </c>
      <c r="H50" s="51">
        <f t="shared" si="4"/>
        <v>1887.68237</v>
      </c>
      <c r="I50" s="77"/>
      <c r="J50" s="48"/>
      <c r="K50" s="48"/>
      <c r="L50" s="50"/>
      <c r="M50" s="50"/>
      <c r="N50" s="50"/>
      <c r="O50" s="51"/>
      <c r="P50" s="51"/>
    </row>
    <row r="51" spans="1:16" ht="13.5" customHeight="1">
      <c r="A51" s="52" t="s">
        <v>28</v>
      </c>
      <c r="B51" s="48">
        <v>2525.51</v>
      </c>
      <c r="C51" s="48">
        <v>1932.55</v>
      </c>
      <c r="D51" s="72">
        <v>22.9</v>
      </c>
      <c r="E51" s="72">
        <v>22.84</v>
      </c>
      <c r="F51" s="72">
        <v>25.81</v>
      </c>
      <c r="G51" s="51">
        <f t="shared" si="4"/>
        <v>5768.26484</v>
      </c>
      <c r="H51" s="51">
        <f t="shared" si="4"/>
        <v>4987.91155</v>
      </c>
      <c r="I51" s="10"/>
      <c r="J51" s="76"/>
      <c r="K51" s="48"/>
      <c r="L51" s="50"/>
      <c r="M51" s="50"/>
      <c r="N51" s="50"/>
      <c r="O51" s="51"/>
      <c r="P51" s="51"/>
    </row>
    <row r="52" spans="1:16" ht="13.5" customHeight="1">
      <c r="A52" s="52" t="s">
        <v>29</v>
      </c>
      <c r="B52" s="48">
        <v>143.28</v>
      </c>
      <c r="C52" s="48">
        <v>124.89</v>
      </c>
      <c r="D52" s="72">
        <v>13.1</v>
      </c>
      <c r="E52" s="72">
        <v>7.91</v>
      </c>
      <c r="F52" s="72">
        <v>18</v>
      </c>
      <c r="G52" s="51">
        <f t="shared" si="4"/>
        <v>113.33448</v>
      </c>
      <c r="H52" s="51">
        <f t="shared" si="4"/>
        <v>224.802</v>
      </c>
      <c r="I52" s="10"/>
      <c r="J52" s="48"/>
      <c r="K52" s="11"/>
      <c r="L52" s="7"/>
      <c r="M52" s="7"/>
      <c r="N52" s="7"/>
      <c r="O52" s="12"/>
      <c r="P52" s="12"/>
    </row>
    <row r="53" spans="1:16" ht="13.5" customHeight="1">
      <c r="A53" s="10"/>
      <c r="B53" s="11"/>
      <c r="C53" s="11"/>
      <c r="D53" s="7"/>
      <c r="E53" s="7"/>
      <c r="F53" s="7"/>
      <c r="G53" s="12"/>
      <c r="H53" s="12"/>
      <c r="I53" s="10"/>
      <c r="J53" s="11"/>
      <c r="K53" s="11"/>
      <c r="L53" s="7"/>
      <c r="M53" s="7"/>
      <c r="N53" s="7"/>
      <c r="O53" s="12"/>
      <c r="P53" s="12"/>
    </row>
    <row r="54" spans="1:16" ht="12">
      <c r="A54" s="32" t="s">
        <v>158</v>
      </c>
      <c r="B54" s="17"/>
      <c r="C54" s="11"/>
      <c r="D54" s="7"/>
      <c r="E54" s="7"/>
      <c r="F54" s="7"/>
      <c r="G54" s="12"/>
      <c r="H54" s="12"/>
      <c r="I54" s="32" t="s">
        <v>159</v>
      </c>
      <c r="J54" s="17"/>
      <c r="K54" s="11"/>
      <c r="L54" s="7"/>
      <c r="M54" s="7"/>
      <c r="N54" s="7"/>
      <c r="O54" s="12"/>
      <c r="P54" s="12"/>
    </row>
    <row r="55" spans="1:10" ht="12">
      <c r="A55" s="10"/>
      <c r="B55" s="11"/>
      <c r="C55" s="11"/>
      <c r="D55" s="7"/>
      <c r="E55" s="7"/>
      <c r="F55" s="7"/>
      <c r="G55" s="12"/>
      <c r="H55" s="12"/>
      <c r="I55" s="10"/>
      <c r="J55" s="11"/>
    </row>
  </sheetData>
  <mergeCells count="20">
    <mergeCell ref="N6:N7"/>
    <mergeCell ref="O6:O7"/>
    <mergeCell ref="P6:P7"/>
    <mergeCell ref="J6:J7"/>
    <mergeCell ref="K6:K7"/>
    <mergeCell ref="L6:L7"/>
    <mergeCell ref="M6:M7"/>
    <mergeCell ref="A5:A8"/>
    <mergeCell ref="I5:I8"/>
    <mergeCell ref="B6:B7"/>
    <mergeCell ref="C6:C7"/>
    <mergeCell ref="D6:D7"/>
    <mergeCell ref="E6:E7"/>
    <mergeCell ref="F6:F7"/>
    <mergeCell ref="G6:G7"/>
    <mergeCell ref="H6:H7"/>
    <mergeCell ref="A1:H1"/>
    <mergeCell ref="I1:P1"/>
    <mergeCell ref="A3:H3"/>
    <mergeCell ref="I3:P3"/>
  </mergeCells>
  <printOptions/>
  <pageMargins left="0.31496062992125984" right="0.31496062992125984" top="0.5905511811023623" bottom="0.3937007874015748" header="0.5118110236220472" footer="0.5118110236220472"/>
  <pageSetup horizontalDpi="600" verticalDpi="600" orientation="portrait" pageOrder="overThenDown" paperSize="9" r:id="rId2"/>
  <drawing r:id="rId1"/>
</worksheet>
</file>

<file path=xl/worksheets/sheet6.xml><?xml version="1.0" encoding="utf-8"?>
<worksheet xmlns="http://schemas.openxmlformats.org/spreadsheetml/2006/main" xmlns:r="http://schemas.openxmlformats.org/officeDocument/2006/relationships">
  <dimension ref="A1:U356"/>
  <sheetViews>
    <sheetView workbookViewId="0" topLeftCell="A1">
      <selection activeCell="A357" sqref="A357:IV65536"/>
    </sheetView>
  </sheetViews>
  <sheetFormatPr defaultColWidth="11.421875" defaultRowHeight="12.75"/>
  <cols>
    <col min="1" max="1" width="6.00390625" style="16" customWidth="1"/>
    <col min="2" max="2" width="5.421875" style="17" customWidth="1"/>
    <col min="3" max="3" width="23.8515625" style="17" customWidth="1"/>
    <col min="4" max="4" width="5.57421875" style="17" customWidth="1"/>
    <col min="5" max="5" width="9.7109375" style="17" customWidth="1"/>
    <col min="6" max="6" width="9.28125" style="17" customWidth="1"/>
    <col min="7" max="7" width="10.28125" style="17" customWidth="1"/>
    <col min="8" max="8" width="9.7109375" style="17" customWidth="1"/>
    <col min="9" max="9" width="9.28125" style="17" customWidth="1"/>
    <col min="10" max="11" width="9.7109375" style="17" customWidth="1"/>
    <col min="12" max="12" width="9.28125" style="17" customWidth="1"/>
    <col min="13" max="13" width="10.28125" style="17" customWidth="1"/>
    <col min="14" max="14" width="9.7109375" style="17" customWidth="1"/>
    <col min="15" max="15" width="9.28125" style="17" customWidth="1"/>
    <col min="16" max="16" width="10.28125" style="17" customWidth="1"/>
    <col min="17" max="17" width="9.7109375" style="17" customWidth="1"/>
    <col min="18" max="18" width="9.28125" style="17" customWidth="1"/>
    <col min="19" max="19" width="10.28125" style="17" customWidth="1"/>
    <col min="20" max="20" width="5.140625" style="17" customWidth="1"/>
    <col min="21" max="21" width="6.28125" style="17" customWidth="1"/>
  </cols>
  <sheetData>
    <row r="1" spans="1:21" ht="12.75">
      <c r="A1" s="202" t="s">
        <v>89</v>
      </c>
      <c r="B1" s="202"/>
      <c r="C1" s="202"/>
      <c r="D1" s="202"/>
      <c r="E1" s="202"/>
      <c r="F1" s="202"/>
      <c r="G1" s="202"/>
      <c r="H1" s="202"/>
      <c r="I1" s="202"/>
      <c r="J1" s="202"/>
      <c r="K1" s="202" t="s">
        <v>90</v>
      </c>
      <c r="L1" s="190"/>
      <c r="M1" s="190"/>
      <c r="N1" s="190"/>
      <c r="O1" s="190"/>
      <c r="P1" s="190"/>
      <c r="Q1" s="190"/>
      <c r="R1" s="190"/>
      <c r="S1" s="190"/>
      <c r="T1" s="190"/>
      <c r="U1" s="190"/>
    </row>
    <row r="3" spans="10:11" ht="12.75">
      <c r="J3" s="44" t="s">
        <v>181</v>
      </c>
      <c r="K3" s="4" t="s">
        <v>186</v>
      </c>
    </row>
    <row r="5" spans="2:20" ht="12" customHeight="1">
      <c r="B5" s="18"/>
      <c r="C5" s="191" t="s">
        <v>94</v>
      </c>
      <c r="D5" s="207" t="s">
        <v>182</v>
      </c>
      <c r="E5" s="19" t="s">
        <v>212</v>
      </c>
      <c r="F5" s="19"/>
      <c r="G5" s="20"/>
      <c r="H5" s="212" t="s">
        <v>100</v>
      </c>
      <c r="I5" s="213"/>
      <c r="J5" s="213"/>
      <c r="K5" s="214" t="s">
        <v>289</v>
      </c>
      <c r="L5" s="214"/>
      <c r="M5" s="215"/>
      <c r="N5" s="34" t="s">
        <v>42</v>
      </c>
      <c r="O5" s="34"/>
      <c r="P5" s="37"/>
      <c r="Q5" s="34"/>
      <c r="R5" s="34"/>
      <c r="S5" s="37"/>
      <c r="T5" s="21"/>
    </row>
    <row r="6" spans="2:20" ht="12.75" customHeight="1">
      <c r="B6" s="22" t="s">
        <v>46</v>
      </c>
      <c r="C6" s="192"/>
      <c r="D6" s="195"/>
      <c r="E6" s="23" t="s">
        <v>93</v>
      </c>
      <c r="F6" s="23"/>
      <c r="G6" s="24"/>
      <c r="H6" s="67" t="s">
        <v>43</v>
      </c>
      <c r="I6" s="23"/>
      <c r="J6" s="63"/>
      <c r="K6" s="23" t="s">
        <v>44</v>
      </c>
      <c r="L6" s="23"/>
      <c r="M6" s="60"/>
      <c r="N6" s="23" t="s">
        <v>45</v>
      </c>
      <c r="O6" s="23"/>
      <c r="P6" s="60"/>
      <c r="Q6" s="71" t="s">
        <v>50</v>
      </c>
      <c r="R6" s="63"/>
      <c r="S6" s="60"/>
      <c r="T6" s="25" t="s">
        <v>46</v>
      </c>
    </row>
    <row r="7" spans="2:20" ht="24.75" customHeight="1">
      <c r="B7" s="26" t="s">
        <v>47</v>
      </c>
      <c r="C7" s="192"/>
      <c r="D7" s="195"/>
      <c r="E7" s="27" t="s">
        <v>59</v>
      </c>
      <c r="F7" s="27" t="s">
        <v>60</v>
      </c>
      <c r="G7" s="35" t="s">
        <v>284</v>
      </c>
      <c r="H7" s="68" t="s">
        <v>59</v>
      </c>
      <c r="I7" s="27" t="s">
        <v>60</v>
      </c>
      <c r="J7" s="36" t="s">
        <v>87</v>
      </c>
      <c r="K7" s="27" t="s">
        <v>59</v>
      </c>
      <c r="L7" s="27" t="s">
        <v>60</v>
      </c>
      <c r="M7" s="35" t="s">
        <v>87</v>
      </c>
      <c r="N7" s="27" t="s">
        <v>59</v>
      </c>
      <c r="O7" s="27" t="s">
        <v>60</v>
      </c>
      <c r="P7" s="35" t="s">
        <v>87</v>
      </c>
      <c r="Q7" s="35" t="s">
        <v>59</v>
      </c>
      <c r="R7" s="35" t="s">
        <v>60</v>
      </c>
      <c r="S7" s="35" t="s">
        <v>87</v>
      </c>
      <c r="T7" s="28" t="s">
        <v>47</v>
      </c>
    </row>
    <row r="8" spans="2:20" ht="12" customHeight="1">
      <c r="B8" s="29"/>
      <c r="C8" s="193"/>
      <c r="D8" s="196"/>
      <c r="E8" s="30" t="s">
        <v>183</v>
      </c>
      <c r="F8" s="30" t="s">
        <v>6</v>
      </c>
      <c r="G8" s="30" t="s">
        <v>184</v>
      </c>
      <c r="H8" s="69" t="s">
        <v>183</v>
      </c>
      <c r="I8" s="30" t="s">
        <v>6</v>
      </c>
      <c r="J8" s="70" t="s">
        <v>184</v>
      </c>
      <c r="K8" s="30" t="s">
        <v>183</v>
      </c>
      <c r="L8" s="30" t="s">
        <v>6</v>
      </c>
      <c r="M8" s="30" t="s">
        <v>184</v>
      </c>
      <c r="N8" s="30" t="s">
        <v>183</v>
      </c>
      <c r="O8" s="30" t="s">
        <v>6</v>
      </c>
      <c r="P8" s="30" t="s">
        <v>184</v>
      </c>
      <c r="Q8" s="30" t="s">
        <v>183</v>
      </c>
      <c r="R8" s="30" t="s">
        <v>6</v>
      </c>
      <c r="S8" s="30" t="s">
        <v>184</v>
      </c>
      <c r="T8" s="31"/>
    </row>
    <row r="9" spans="2:20" ht="15" customHeight="1">
      <c r="B9" s="58">
        <v>1</v>
      </c>
      <c r="C9" s="32" t="s">
        <v>61</v>
      </c>
      <c r="D9" s="118">
        <v>2003</v>
      </c>
      <c r="E9" s="119">
        <v>7.7</v>
      </c>
      <c r="F9" s="42">
        <v>57.4</v>
      </c>
      <c r="G9" s="119">
        <v>44.4</v>
      </c>
      <c r="H9" s="119">
        <v>5.7</v>
      </c>
      <c r="I9" s="42">
        <v>58.2</v>
      </c>
      <c r="J9" s="119">
        <v>33.2</v>
      </c>
      <c r="K9" s="119">
        <v>2</v>
      </c>
      <c r="L9" s="42">
        <v>55.4</v>
      </c>
      <c r="M9" s="119">
        <v>11.1</v>
      </c>
      <c r="N9" s="119">
        <v>5</v>
      </c>
      <c r="O9" s="42">
        <v>58.7</v>
      </c>
      <c r="P9" s="119">
        <v>29.5</v>
      </c>
      <c r="Q9" s="119">
        <v>0.3</v>
      </c>
      <c r="R9" s="42">
        <v>46.9</v>
      </c>
      <c r="S9" s="119">
        <v>1.3</v>
      </c>
      <c r="T9" s="120">
        <v>1</v>
      </c>
    </row>
    <row r="10" spans="2:20" ht="11.25" customHeight="1">
      <c r="B10" s="58">
        <v>2</v>
      </c>
      <c r="C10" s="32"/>
      <c r="D10" s="118">
        <v>2004</v>
      </c>
      <c r="E10" s="119">
        <v>8</v>
      </c>
      <c r="F10" s="42">
        <v>77.7</v>
      </c>
      <c r="G10" s="119">
        <v>62.4</v>
      </c>
      <c r="H10" s="119">
        <v>5.9</v>
      </c>
      <c r="I10" s="42">
        <v>80.5</v>
      </c>
      <c r="J10" s="119">
        <v>47.7</v>
      </c>
      <c r="K10" s="119">
        <v>2.1</v>
      </c>
      <c r="L10" s="42">
        <v>69.2</v>
      </c>
      <c r="M10" s="119">
        <v>14.4</v>
      </c>
      <c r="N10" s="119">
        <v>5.2</v>
      </c>
      <c r="O10" s="42">
        <v>81</v>
      </c>
      <c r="P10" s="119">
        <v>42.1</v>
      </c>
      <c r="Q10" s="119">
        <v>0.2</v>
      </c>
      <c r="R10" s="42">
        <v>61.4</v>
      </c>
      <c r="S10" s="119">
        <v>1.3</v>
      </c>
      <c r="T10" s="120">
        <v>2</v>
      </c>
    </row>
    <row r="11" spans="2:20" ht="15" customHeight="1">
      <c r="B11" s="58">
        <v>3</v>
      </c>
      <c r="C11" s="32" t="s">
        <v>62</v>
      </c>
      <c r="D11" s="118">
        <v>2003</v>
      </c>
      <c r="E11" s="119">
        <v>2.8</v>
      </c>
      <c r="F11" s="42">
        <v>48.2</v>
      </c>
      <c r="G11" s="119">
        <v>13.6</v>
      </c>
      <c r="H11" s="119">
        <v>1.8</v>
      </c>
      <c r="I11" s="42">
        <v>46.2</v>
      </c>
      <c r="J11" s="119">
        <v>8.5</v>
      </c>
      <c r="K11" s="119">
        <v>1</v>
      </c>
      <c r="L11" s="42">
        <v>51.9</v>
      </c>
      <c r="M11" s="119">
        <v>5</v>
      </c>
      <c r="N11" s="119">
        <v>1.8</v>
      </c>
      <c r="O11" s="42">
        <v>46.3</v>
      </c>
      <c r="P11" s="119">
        <v>8.4</v>
      </c>
      <c r="Q11" s="119">
        <v>0</v>
      </c>
      <c r="R11" s="42">
        <v>42.5</v>
      </c>
      <c r="S11" s="119">
        <v>0.1</v>
      </c>
      <c r="T11" s="120">
        <v>3</v>
      </c>
    </row>
    <row r="12" spans="2:20" ht="11.25" customHeight="1">
      <c r="B12" s="58">
        <v>4</v>
      </c>
      <c r="C12" s="32"/>
      <c r="D12" s="118">
        <v>2004</v>
      </c>
      <c r="E12" s="119">
        <v>3.1</v>
      </c>
      <c r="F12" s="42">
        <v>82.7</v>
      </c>
      <c r="G12" s="119">
        <v>25.5</v>
      </c>
      <c r="H12" s="119">
        <v>2.4</v>
      </c>
      <c r="I12" s="42">
        <v>85.4</v>
      </c>
      <c r="J12" s="119">
        <v>20.1</v>
      </c>
      <c r="K12" s="119">
        <v>0.7</v>
      </c>
      <c r="L12" s="42" t="s">
        <v>54</v>
      </c>
      <c r="M12" s="119" t="s">
        <v>54</v>
      </c>
      <c r="N12" s="119">
        <v>2.3</v>
      </c>
      <c r="O12" s="42">
        <v>85.8</v>
      </c>
      <c r="P12" s="119">
        <v>19.9</v>
      </c>
      <c r="Q12" s="119">
        <v>0</v>
      </c>
      <c r="R12" s="42" t="s">
        <v>54</v>
      </c>
      <c r="S12" s="119" t="s">
        <v>54</v>
      </c>
      <c r="T12" s="120">
        <v>4</v>
      </c>
    </row>
    <row r="13" spans="2:20" ht="15" customHeight="1">
      <c r="B13" s="58">
        <v>5</v>
      </c>
      <c r="C13" s="32" t="s">
        <v>63</v>
      </c>
      <c r="D13" s="118">
        <v>2003</v>
      </c>
      <c r="E13" s="119" t="s">
        <v>54</v>
      </c>
      <c r="F13" s="42" t="s">
        <v>54</v>
      </c>
      <c r="G13" s="119" t="s">
        <v>54</v>
      </c>
      <c r="H13" s="119" t="s">
        <v>54</v>
      </c>
      <c r="I13" s="42" t="s">
        <v>54</v>
      </c>
      <c r="J13" s="119" t="s">
        <v>54</v>
      </c>
      <c r="K13" s="119" t="s">
        <v>54</v>
      </c>
      <c r="L13" s="42" t="s">
        <v>54</v>
      </c>
      <c r="M13" s="119" t="s">
        <v>54</v>
      </c>
      <c r="N13" s="119" t="s">
        <v>54</v>
      </c>
      <c r="O13" s="42" t="s">
        <v>54</v>
      </c>
      <c r="P13" s="119" t="s">
        <v>54</v>
      </c>
      <c r="Q13" s="119" t="s">
        <v>84</v>
      </c>
      <c r="R13" s="42" t="s">
        <v>84</v>
      </c>
      <c r="S13" s="119" t="s">
        <v>84</v>
      </c>
      <c r="T13" s="120">
        <v>5</v>
      </c>
    </row>
    <row r="14" spans="2:20" ht="11.25" customHeight="1">
      <c r="B14" s="58">
        <v>6</v>
      </c>
      <c r="C14" s="32"/>
      <c r="D14" s="118">
        <v>2004</v>
      </c>
      <c r="E14" s="119">
        <v>0.1</v>
      </c>
      <c r="F14" s="42" t="s">
        <v>54</v>
      </c>
      <c r="G14" s="119" t="s">
        <v>54</v>
      </c>
      <c r="H14" s="119">
        <v>0</v>
      </c>
      <c r="I14" s="42" t="s">
        <v>54</v>
      </c>
      <c r="J14" s="119" t="s">
        <v>54</v>
      </c>
      <c r="K14" s="119">
        <v>0</v>
      </c>
      <c r="L14" s="42" t="s">
        <v>54</v>
      </c>
      <c r="M14" s="119" t="s">
        <v>54</v>
      </c>
      <c r="N14" s="119">
        <v>0</v>
      </c>
      <c r="O14" s="42" t="s">
        <v>54</v>
      </c>
      <c r="P14" s="119" t="s">
        <v>54</v>
      </c>
      <c r="Q14" s="119" t="s">
        <v>54</v>
      </c>
      <c r="R14" s="42" t="s">
        <v>54</v>
      </c>
      <c r="S14" s="119" t="s">
        <v>54</v>
      </c>
      <c r="T14" s="120">
        <v>6</v>
      </c>
    </row>
    <row r="15" spans="2:20" ht="15" customHeight="1">
      <c r="B15" s="58">
        <v>7</v>
      </c>
      <c r="C15" s="32" t="s">
        <v>64</v>
      </c>
      <c r="D15" s="118">
        <v>2003</v>
      </c>
      <c r="E15" s="119" t="s">
        <v>54</v>
      </c>
      <c r="F15" s="42" t="s">
        <v>54</v>
      </c>
      <c r="G15" s="119" t="s">
        <v>54</v>
      </c>
      <c r="H15" s="119" t="s">
        <v>54</v>
      </c>
      <c r="I15" s="42" t="s">
        <v>54</v>
      </c>
      <c r="J15" s="119" t="s">
        <v>54</v>
      </c>
      <c r="K15" s="119" t="s">
        <v>54</v>
      </c>
      <c r="L15" s="42" t="s">
        <v>54</v>
      </c>
      <c r="M15" s="119" t="s">
        <v>54</v>
      </c>
      <c r="N15" s="119" t="s">
        <v>54</v>
      </c>
      <c r="O15" s="42" t="s">
        <v>54</v>
      </c>
      <c r="P15" s="119" t="s">
        <v>54</v>
      </c>
      <c r="Q15" s="119" t="s">
        <v>84</v>
      </c>
      <c r="R15" s="42" t="s">
        <v>84</v>
      </c>
      <c r="S15" s="119" t="s">
        <v>84</v>
      </c>
      <c r="T15" s="120">
        <v>7</v>
      </c>
    </row>
    <row r="16" spans="2:20" ht="11.25" customHeight="1">
      <c r="B16" s="58">
        <v>8</v>
      </c>
      <c r="C16" s="32"/>
      <c r="D16" s="118">
        <v>2004</v>
      </c>
      <c r="E16" s="119">
        <v>0</v>
      </c>
      <c r="F16" s="42" t="s">
        <v>54</v>
      </c>
      <c r="G16" s="119" t="s">
        <v>54</v>
      </c>
      <c r="H16" s="119">
        <v>0</v>
      </c>
      <c r="I16" s="42" t="s">
        <v>54</v>
      </c>
      <c r="J16" s="119" t="s">
        <v>54</v>
      </c>
      <c r="K16" s="119">
        <v>0</v>
      </c>
      <c r="L16" s="42" t="s">
        <v>54</v>
      </c>
      <c r="M16" s="119" t="s">
        <v>54</v>
      </c>
      <c r="N16" s="119">
        <v>0</v>
      </c>
      <c r="O16" s="42" t="s">
        <v>54</v>
      </c>
      <c r="P16" s="119" t="s">
        <v>54</v>
      </c>
      <c r="Q16" s="119" t="s">
        <v>54</v>
      </c>
      <c r="R16" s="42" t="s">
        <v>54</v>
      </c>
      <c r="S16" s="119" t="s">
        <v>54</v>
      </c>
      <c r="T16" s="120">
        <v>8</v>
      </c>
    </row>
    <row r="17" spans="2:20" ht="15" customHeight="1">
      <c r="B17" s="58">
        <v>9</v>
      </c>
      <c r="C17" s="32" t="s">
        <v>65</v>
      </c>
      <c r="D17" s="118">
        <v>2003</v>
      </c>
      <c r="E17" s="119">
        <v>1.2</v>
      </c>
      <c r="F17" s="42">
        <v>70.3</v>
      </c>
      <c r="G17" s="119">
        <v>8.3</v>
      </c>
      <c r="H17" s="119">
        <v>0.7</v>
      </c>
      <c r="I17" s="42">
        <v>74.5</v>
      </c>
      <c r="J17" s="119">
        <v>5.5</v>
      </c>
      <c r="K17" s="119">
        <v>0.4</v>
      </c>
      <c r="L17" s="42">
        <v>63.2</v>
      </c>
      <c r="M17" s="119">
        <v>2.8</v>
      </c>
      <c r="N17" s="119">
        <v>0.7</v>
      </c>
      <c r="O17" s="42">
        <v>76</v>
      </c>
      <c r="P17" s="119">
        <v>5.4</v>
      </c>
      <c r="Q17" s="119" t="s">
        <v>54</v>
      </c>
      <c r="R17" s="42" t="s">
        <v>54</v>
      </c>
      <c r="S17" s="119" t="s">
        <v>54</v>
      </c>
      <c r="T17" s="120">
        <v>9</v>
      </c>
    </row>
    <row r="18" spans="2:20" ht="11.25" customHeight="1">
      <c r="B18" s="58">
        <v>10</v>
      </c>
      <c r="C18" s="32"/>
      <c r="D18" s="118">
        <v>2004</v>
      </c>
      <c r="E18" s="119">
        <v>1.1</v>
      </c>
      <c r="F18" s="42">
        <v>85.1</v>
      </c>
      <c r="G18" s="119">
        <v>9.4</v>
      </c>
      <c r="H18" s="119">
        <v>0.7</v>
      </c>
      <c r="I18" s="42">
        <v>94.3</v>
      </c>
      <c r="J18" s="119">
        <v>6.5</v>
      </c>
      <c r="K18" s="119">
        <v>0.4</v>
      </c>
      <c r="L18" s="42">
        <v>69.9</v>
      </c>
      <c r="M18" s="119">
        <v>2.9</v>
      </c>
      <c r="N18" s="119">
        <v>0.7</v>
      </c>
      <c r="O18" s="42">
        <v>96.3</v>
      </c>
      <c r="P18" s="119">
        <v>6.3</v>
      </c>
      <c r="Q18" s="119" t="s">
        <v>54</v>
      </c>
      <c r="R18" s="42" t="s">
        <v>54</v>
      </c>
      <c r="S18" s="119" t="s">
        <v>54</v>
      </c>
      <c r="T18" s="120">
        <v>10</v>
      </c>
    </row>
    <row r="19" spans="2:20" ht="15" customHeight="1">
      <c r="B19" s="58">
        <v>11</v>
      </c>
      <c r="C19" s="32" t="s">
        <v>98</v>
      </c>
      <c r="D19" s="118">
        <v>2003</v>
      </c>
      <c r="E19" s="119">
        <v>2.8</v>
      </c>
      <c r="F19" s="42">
        <v>58.9</v>
      </c>
      <c r="G19" s="119">
        <v>16.5</v>
      </c>
      <c r="H19" s="119">
        <v>1.8</v>
      </c>
      <c r="I19" s="42">
        <v>62.3</v>
      </c>
      <c r="J19" s="119">
        <v>11.4</v>
      </c>
      <c r="K19" s="119">
        <v>1</v>
      </c>
      <c r="L19" s="42">
        <v>52.5</v>
      </c>
      <c r="M19" s="119">
        <v>5.1</v>
      </c>
      <c r="N19" s="119">
        <v>1.7</v>
      </c>
      <c r="O19" s="42">
        <v>62.1</v>
      </c>
      <c r="P19" s="119">
        <v>10.3</v>
      </c>
      <c r="Q19" s="119" t="s">
        <v>54</v>
      </c>
      <c r="R19" s="42" t="s">
        <v>54</v>
      </c>
      <c r="S19" s="119" t="s">
        <v>54</v>
      </c>
      <c r="T19" s="120">
        <v>11</v>
      </c>
    </row>
    <row r="20" spans="2:20" ht="11.25" customHeight="1">
      <c r="B20" s="58">
        <v>12</v>
      </c>
      <c r="C20" s="32"/>
      <c r="D20" s="118">
        <v>2004</v>
      </c>
      <c r="E20" s="119">
        <v>2.8</v>
      </c>
      <c r="F20" s="42">
        <v>74.1</v>
      </c>
      <c r="G20" s="119">
        <v>20.5</v>
      </c>
      <c r="H20" s="119">
        <v>2</v>
      </c>
      <c r="I20" s="42">
        <v>76.9</v>
      </c>
      <c r="J20" s="119">
        <v>15.1</v>
      </c>
      <c r="K20" s="119">
        <v>0.8</v>
      </c>
      <c r="L20" s="42">
        <v>67.1</v>
      </c>
      <c r="M20" s="119">
        <v>5.5</v>
      </c>
      <c r="N20" s="119">
        <v>1.8</v>
      </c>
      <c r="O20" s="42">
        <v>77.3</v>
      </c>
      <c r="P20" s="119">
        <v>14.1</v>
      </c>
      <c r="Q20" s="119">
        <v>0</v>
      </c>
      <c r="R20" s="42">
        <v>60.3</v>
      </c>
      <c r="S20" s="119">
        <v>0.2</v>
      </c>
      <c r="T20" s="120">
        <v>12</v>
      </c>
    </row>
    <row r="21" spans="2:20" ht="15" customHeight="1">
      <c r="B21" s="58">
        <v>13</v>
      </c>
      <c r="C21" s="32" t="s">
        <v>66</v>
      </c>
      <c r="D21" s="118">
        <v>2003</v>
      </c>
      <c r="E21" s="119">
        <v>23</v>
      </c>
      <c r="F21" s="42">
        <v>62.3</v>
      </c>
      <c r="G21" s="119">
        <v>143.2</v>
      </c>
      <c r="H21" s="119">
        <v>14.3</v>
      </c>
      <c r="I21" s="42">
        <v>66</v>
      </c>
      <c r="J21" s="119">
        <v>94.1</v>
      </c>
      <c r="K21" s="119">
        <v>8.7</v>
      </c>
      <c r="L21" s="42">
        <v>56.3</v>
      </c>
      <c r="M21" s="119">
        <v>49.1</v>
      </c>
      <c r="N21" s="119">
        <v>13</v>
      </c>
      <c r="O21" s="42">
        <v>67</v>
      </c>
      <c r="P21" s="119">
        <v>87</v>
      </c>
      <c r="Q21" s="119">
        <v>0.8</v>
      </c>
      <c r="R21" s="42">
        <v>51.1</v>
      </c>
      <c r="S21" s="119">
        <v>4.1</v>
      </c>
      <c r="T21" s="120">
        <v>13</v>
      </c>
    </row>
    <row r="22" spans="2:20" ht="11.25" customHeight="1">
      <c r="B22" s="58">
        <v>14</v>
      </c>
      <c r="C22" s="32"/>
      <c r="D22" s="118">
        <v>2004</v>
      </c>
      <c r="E22" s="119">
        <v>23</v>
      </c>
      <c r="F22" s="42">
        <v>77.3</v>
      </c>
      <c r="G22" s="119">
        <v>177.6</v>
      </c>
      <c r="H22" s="119">
        <v>15.1</v>
      </c>
      <c r="I22" s="42">
        <v>80.8</v>
      </c>
      <c r="J22" s="119">
        <v>122.4</v>
      </c>
      <c r="K22" s="119">
        <v>7.8</v>
      </c>
      <c r="L22" s="42">
        <v>70.6</v>
      </c>
      <c r="M22" s="119">
        <v>55.2</v>
      </c>
      <c r="N22" s="119">
        <v>14.5</v>
      </c>
      <c r="O22" s="42">
        <v>81</v>
      </c>
      <c r="P22" s="119">
        <v>117.6</v>
      </c>
      <c r="Q22" s="119">
        <v>0.1</v>
      </c>
      <c r="R22" s="42">
        <v>52.8</v>
      </c>
      <c r="S22" s="119">
        <v>0.4</v>
      </c>
      <c r="T22" s="120">
        <v>14</v>
      </c>
    </row>
    <row r="23" spans="2:20" ht="15" customHeight="1">
      <c r="B23" s="58">
        <v>15</v>
      </c>
      <c r="C23" s="32" t="s">
        <v>67</v>
      </c>
      <c r="D23" s="118">
        <v>2003</v>
      </c>
      <c r="E23" s="119">
        <v>19.8</v>
      </c>
      <c r="F23" s="42">
        <v>59.4</v>
      </c>
      <c r="G23" s="119">
        <v>117.5</v>
      </c>
      <c r="H23" s="119">
        <v>13</v>
      </c>
      <c r="I23" s="42">
        <v>62.9</v>
      </c>
      <c r="J23" s="119">
        <v>81.9</v>
      </c>
      <c r="K23" s="119">
        <v>6.6</v>
      </c>
      <c r="L23" s="42">
        <v>52.6</v>
      </c>
      <c r="M23" s="119">
        <v>34.8</v>
      </c>
      <c r="N23" s="119">
        <v>11.4</v>
      </c>
      <c r="O23" s="42">
        <v>65</v>
      </c>
      <c r="P23" s="119">
        <v>73.8</v>
      </c>
      <c r="Q23" s="119">
        <v>0.9</v>
      </c>
      <c r="R23" s="42">
        <v>38.8</v>
      </c>
      <c r="S23" s="119">
        <v>3.6</v>
      </c>
      <c r="T23" s="120">
        <v>15</v>
      </c>
    </row>
    <row r="24" spans="2:20" ht="11.25" customHeight="1">
      <c r="B24" s="58">
        <v>16</v>
      </c>
      <c r="C24" s="32"/>
      <c r="D24" s="118">
        <v>2004</v>
      </c>
      <c r="E24" s="119">
        <v>19.2</v>
      </c>
      <c r="F24" s="42">
        <v>72.9</v>
      </c>
      <c r="G24" s="119">
        <v>140.1</v>
      </c>
      <c r="H24" s="119">
        <v>13.3</v>
      </c>
      <c r="I24" s="42">
        <v>74.8</v>
      </c>
      <c r="J24" s="119">
        <v>99.8</v>
      </c>
      <c r="K24" s="119">
        <v>5.8</v>
      </c>
      <c r="L24" s="42">
        <v>68.3</v>
      </c>
      <c r="M24" s="119">
        <v>39.4</v>
      </c>
      <c r="N24" s="119">
        <v>12</v>
      </c>
      <c r="O24" s="42">
        <v>75.1</v>
      </c>
      <c r="P24" s="119">
        <v>90</v>
      </c>
      <c r="Q24" s="119">
        <v>0.4</v>
      </c>
      <c r="R24" s="42">
        <v>53.7</v>
      </c>
      <c r="S24" s="119">
        <v>1.9</v>
      </c>
      <c r="T24" s="120">
        <v>16</v>
      </c>
    </row>
    <row r="25" spans="2:20" ht="15" customHeight="1">
      <c r="B25" s="58">
        <v>17</v>
      </c>
      <c r="C25" s="32" t="s">
        <v>68</v>
      </c>
      <c r="D25" s="118">
        <v>2003</v>
      </c>
      <c r="E25" s="119">
        <v>14.7</v>
      </c>
      <c r="F25" s="42">
        <v>51.6</v>
      </c>
      <c r="G25" s="119">
        <v>75.9</v>
      </c>
      <c r="H25" s="119">
        <v>7.5</v>
      </c>
      <c r="I25" s="42">
        <v>56.2</v>
      </c>
      <c r="J25" s="119">
        <v>42.3</v>
      </c>
      <c r="K25" s="119">
        <v>7.2</v>
      </c>
      <c r="L25" s="42">
        <v>46.8</v>
      </c>
      <c r="M25" s="119">
        <v>33.6</v>
      </c>
      <c r="N25" s="119">
        <v>5.5</v>
      </c>
      <c r="O25" s="42">
        <v>56.2</v>
      </c>
      <c r="P25" s="119">
        <v>30.8</v>
      </c>
      <c r="Q25" s="119">
        <v>0.3</v>
      </c>
      <c r="R25" s="42" t="s">
        <v>54</v>
      </c>
      <c r="S25" s="119" t="s">
        <v>54</v>
      </c>
      <c r="T25" s="120">
        <v>17</v>
      </c>
    </row>
    <row r="26" spans="2:20" ht="11.25" customHeight="1">
      <c r="B26" s="58">
        <v>18</v>
      </c>
      <c r="C26" s="32"/>
      <c r="D26" s="118">
        <v>2004</v>
      </c>
      <c r="E26" s="119">
        <v>14.4</v>
      </c>
      <c r="F26" s="42">
        <v>69</v>
      </c>
      <c r="G26" s="119">
        <v>99.3</v>
      </c>
      <c r="H26" s="119">
        <v>7.9</v>
      </c>
      <c r="I26" s="42">
        <v>71.1</v>
      </c>
      <c r="J26" s="119">
        <v>55.9</v>
      </c>
      <c r="K26" s="119">
        <v>6.5</v>
      </c>
      <c r="L26" s="42">
        <v>66.4</v>
      </c>
      <c r="M26" s="119">
        <v>43.4</v>
      </c>
      <c r="N26" s="119">
        <v>5.6</v>
      </c>
      <c r="O26" s="42">
        <v>73.2</v>
      </c>
      <c r="P26" s="119">
        <v>41.1</v>
      </c>
      <c r="Q26" s="119">
        <v>0.1</v>
      </c>
      <c r="R26" s="42">
        <v>63.6</v>
      </c>
      <c r="S26" s="119">
        <v>0.6</v>
      </c>
      <c r="T26" s="120">
        <v>18</v>
      </c>
    </row>
    <row r="27" spans="2:20" ht="15" customHeight="1">
      <c r="B27" s="58">
        <v>19</v>
      </c>
      <c r="C27" s="32" t="s">
        <v>69</v>
      </c>
      <c r="D27" s="118">
        <v>2003</v>
      </c>
      <c r="E27" s="119">
        <v>41.7</v>
      </c>
      <c r="F27" s="42">
        <v>59.6</v>
      </c>
      <c r="G27" s="119">
        <v>248.6</v>
      </c>
      <c r="H27" s="119">
        <v>28</v>
      </c>
      <c r="I27" s="42">
        <v>61.9</v>
      </c>
      <c r="J27" s="119">
        <v>173.4</v>
      </c>
      <c r="K27" s="119">
        <v>13.4</v>
      </c>
      <c r="L27" s="42">
        <v>54.6</v>
      </c>
      <c r="M27" s="119">
        <v>72.9</v>
      </c>
      <c r="N27" s="119">
        <v>24.5</v>
      </c>
      <c r="O27" s="42">
        <v>62.7</v>
      </c>
      <c r="P27" s="119">
        <v>153.5</v>
      </c>
      <c r="Q27" s="119">
        <v>1.5</v>
      </c>
      <c r="R27" s="42">
        <v>59.5</v>
      </c>
      <c r="S27" s="119">
        <v>9.2</v>
      </c>
      <c r="T27" s="120">
        <v>19</v>
      </c>
    </row>
    <row r="28" spans="2:20" ht="11.25" customHeight="1">
      <c r="B28" s="58">
        <v>20</v>
      </c>
      <c r="C28" s="32"/>
      <c r="D28" s="118">
        <v>2004</v>
      </c>
      <c r="E28" s="119">
        <v>42.4</v>
      </c>
      <c r="F28" s="42">
        <v>76.9</v>
      </c>
      <c r="G28" s="119">
        <v>326.2</v>
      </c>
      <c r="H28" s="119">
        <v>29.8</v>
      </c>
      <c r="I28" s="42">
        <v>81.2</v>
      </c>
      <c r="J28" s="119">
        <v>241.9</v>
      </c>
      <c r="K28" s="119">
        <v>12.2</v>
      </c>
      <c r="L28" s="42">
        <v>65.8</v>
      </c>
      <c r="M28" s="119">
        <v>80.2</v>
      </c>
      <c r="N28" s="119">
        <v>27.2</v>
      </c>
      <c r="O28" s="42">
        <v>81.7</v>
      </c>
      <c r="P28" s="119">
        <v>221.9</v>
      </c>
      <c r="Q28" s="119">
        <v>0.4</v>
      </c>
      <c r="R28" s="42">
        <v>69.4</v>
      </c>
      <c r="S28" s="119">
        <v>2.7</v>
      </c>
      <c r="T28" s="120">
        <v>20</v>
      </c>
    </row>
    <row r="29" spans="2:20" ht="15" customHeight="1">
      <c r="B29" s="58">
        <v>21</v>
      </c>
      <c r="C29" s="32" t="s">
        <v>70</v>
      </c>
      <c r="D29" s="118">
        <v>2003</v>
      </c>
      <c r="E29" s="119">
        <v>40.7</v>
      </c>
      <c r="F29" s="42">
        <v>60.5</v>
      </c>
      <c r="G29" s="119">
        <v>243.3</v>
      </c>
      <c r="H29" s="119">
        <v>25.8</v>
      </c>
      <c r="I29" s="42">
        <v>64</v>
      </c>
      <c r="J29" s="119">
        <v>165.2</v>
      </c>
      <c r="K29" s="119">
        <v>14.1</v>
      </c>
      <c r="L29" s="42">
        <v>54.3</v>
      </c>
      <c r="M29" s="119">
        <v>76.4</v>
      </c>
      <c r="N29" s="119">
        <v>23.4</v>
      </c>
      <c r="O29" s="42">
        <v>65.2</v>
      </c>
      <c r="P29" s="119">
        <v>152.6</v>
      </c>
      <c r="Q29" s="119">
        <v>1.2</v>
      </c>
      <c r="R29" s="42">
        <v>54.4</v>
      </c>
      <c r="S29" s="119">
        <v>6.6</v>
      </c>
      <c r="T29" s="120">
        <v>21</v>
      </c>
    </row>
    <row r="30" spans="2:20" ht="11.25" customHeight="1">
      <c r="B30" s="58">
        <v>22</v>
      </c>
      <c r="C30" s="32"/>
      <c r="D30" s="118">
        <v>2004</v>
      </c>
      <c r="E30" s="119">
        <v>40.9</v>
      </c>
      <c r="F30" s="42">
        <v>73.5</v>
      </c>
      <c r="G30" s="119">
        <v>300.4</v>
      </c>
      <c r="H30" s="119">
        <v>27.2</v>
      </c>
      <c r="I30" s="42">
        <v>76.8</v>
      </c>
      <c r="J30" s="119">
        <v>208.8</v>
      </c>
      <c r="K30" s="119">
        <v>13.2</v>
      </c>
      <c r="L30" s="42">
        <v>66.3</v>
      </c>
      <c r="M30" s="119">
        <v>87.8</v>
      </c>
      <c r="N30" s="119">
        <v>25.4</v>
      </c>
      <c r="O30" s="42">
        <v>77.8</v>
      </c>
      <c r="P30" s="119">
        <v>197.3</v>
      </c>
      <c r="Q30" s="119">
        <v>0.7</v>
      </c>
      <c r="R30" s="42">
        <v>63.3</v>
      </c>
      <c r="S30" s="119">
        <v>4.3</v>
      </c>
      <c r="T30" s="120">
        <v>22</v>
      </c>
    </row>
    <row r="31" spans="2:20" ht="15" customHeight="1">
      <c r="B31" s="58">
        <v>23</v>
      </c>
      <c r="C31" s="32" t="s">
        <v>71</v>
      </c>
      <c r="D31" s="118">
        <v>2003</v>
      </c>
      <c r="E31" s="119">
        <v>12.1</v>
      </c>
      <c r="F31" s="42">
        <v>42.6</v>
      </c>
      <c r="G31" s="119">
        <v>51.7</v>
      </c>
      <c r="H31" s="119">
        <v>5.3</v>
      </c>
      <c r="I31" s="42">
        <v>48.8</v>
      </c>
      <c r="J31" s="119">
        <v>26</v>
      </c>
      <c r="K31" s="119">
        <v>6.8</v>
      </c>
      <c r="L31" s="42">
        <v>37.7</v>
      </c>
      <c r="M31" s="119">
        <v>25.7</v>
      </c>
      <c r="N31" s="119">
        <v>4.2</v>
      </c>
      <c r="O31" s="42">
        <v>50.4</v>
      </c>
      <c r="P31" s="119">
        <v>21.3</v>
      </c>
      <c r="Q31" s="119">
        <v>0.1</v>
      </c>
      <c r="R31" s="42">
        <v>23.7</v>
      </c>
      <c r="S31" s="119">
        <v>0.1</v>
      </c>
      <c r="T31" s="120">
        <v>23</v>
      </c>
    </row>
    <row r="32" spans="2:20" ht="11.25" customHeight="1">
      <c r="B32" s="58">
        <v>24</v>
      </c>
      <c r="C32" s="32"/>
      <c r="D32" s="118">
        <v>2004</v>
      </c>
      <c r="E32" s="119">
        <v>12.2</v>
      </c>
      <c r="F32" s="42">
        <v>59</v>
      </c>
      <c r="G32" s="119">
        <v>71.7</v>
      </c>
      <c r="H32" s="119">
        <v>5.5</v>
      </c>
      <c r="I32" s="42">
        <v>64.3</v>
      </c>
      <c r="J32" s="119">
        <v>35.1</v>
      </c>
      <c r="K32" s="119">
        <v>6.7</v>
      </c>
      <c r="L32" s="42">
        <v>54.6</v>
      </c>
      <c r="M32" s="119">
        <v>36.5</v>
      </c>
      <c r="N32" s="119">
        <v>4.2</v>
      </c>
      <c r="O32" s="42">
        <v>64.4</v>
      </c>
      <c r="P32" s="119">
        <v>27.1</v>
      </c>
      <c r="Q32" s="119">
        <v>0</v>
      </c>
      <c r="R32" s="42">
        <v>61.7</v>
      </c>
      <c r="S32" s="119">
        <v>0.3</v>
      </c>
      <c r="T32" s="120">
        <v>24</v>
      </c>
    </row>
    <row r="33" spans="2:20" ht="15" customHeight="1">
      <c r="B33" s="58">
        <v>25</v>
      </c>
      <c r="C33" s="32" t="s">
        <v>72</v>
      </c>
      <c r="D33" s="118">
        <v>2003</v>
      </c>
      <c r="E33" s="119">
        <v>23.5</v>
      </c>
      <c r="F33" s="42">
        <v>62.9</v>
      </c>
      <c r="G33" s="119">
        <v>147.7</v>
      </c>
      <c r="H33" s="119">
        <v>15.1</v>
      </c>
      <c r="I33" s="42">
        <v>67</v>
      </c>
      <c r="J33" s="119">
        <v>101</v>
      </c>
      <c r="K33" s="119">
        <v>8.3</v>
      </c>
      <c r="L33" s="42">
        <v>55.7</v>
      </c>
      <c r="M33" s="119">
        <v>46.1</v>
      </c>
      <c r="N33" s="119">
        <v>13</v>
      </c>
      <c r="O33" s="42">
        <v>68.5</v>
      </c>
      <c r="P33" s="119">
        <v>88.8</v>
      </c>
      <c r="Q33" s="119">
        <v>1</v>
      </c>
      <c r="R33" s="42">
        <v>57.4</v>
      </c>
      <c r="S33" s="119">
        <v>5.8</v>
      </c>
      <c r="T33" s="120">
        <v>25</v>
      </c>
    </row>
    <row r="34" spans="2:20" ht="11.25" customHeight="1">
      <c r="B34" s="58">
        <v>26</v>
      </c>
      <c r="C34" s="32"/>
      <c r="D34" s="118">
        <v>2004</v>
      </c>
      <c r="E34" s="119">
        <v>24</v>
      </c>
      <c r="F34" s="42">
        <v>77.4</v>
      </c>
      <c r="G34" s="119">
        <v>185.4</v>
      </c>
      <c r="H34" s="119">
        <v>16.5</v>
      </c>
      <c r="I34" s="42">
        <v>81.6</v>
      </c>
      <c r="J34" s="119">
        <v>134.6</v>
      </c>
      <c r="K34" s="119">
        <v>7.3</v>
      </c>
      <c r="L34" s="42">
        <v>67.9</v>
      </c>
      <c r="M34" s="119">
        <v>49.9</v>
      </c>
      <c r="N34" s="119">
        <v>15.1</v>
      </c>
      <c r="O34" s="42">
        <v>81.8</v>
      </c>
      <c r="P34" s="119">
        <v>123.2</v>
      </c>
      <c r="Q34" s="119">
        <v>0.2</v>
      </c>
      <c r="R34" s="42">
        <v>73</v>
      </c>
      <c r="S34" s="119">
        <v>1.5</v>
      </c>
      <c r="T34" s="120">
        <v>26</v>
      </c>
    </row>
    <row r="35" spans="2:20" ht="15" customHeight="1">
      <c r="B35" s="58">
        <v>27</v>
      </c>
      <c r="C35" s="32" t="s">
        <v>73</v>
      </c>
      <c r="D35" s="118">
        <v>2003</v>
      </c>
      <c r="E35" s="119">
        <v>34.3</v>
      </c>
      <c r="F35" s="42">
        <v>58.1</v>
      </c>
      <c r="G35" s="119">
        <v>199.2</v>
      </c>
      <c r="H35" s="119">
        <v>23</v>
      </c>
      <c r="I35" s="42">
        <v>59.4</v>
      </c>
      <c r="J35" s="119">
        <v>136.4</v>
      </c>
      <c r="K35" s="119">
        <v>11.1</v>
      </c>
      <c r="L35" s="42">
        <v>55.7</v>
      </c>
      <c r="M35" s="119">
        <v>61.7</v>
      </c>
      <c r="N35" s="119">
        <v>20.9</v>
      </c>
      <c r="O35" s="42">
        <v>60.1</v>
      </c>
      <c r="P35" s="119">
        <v>125.3</v>
      </c>
      <c r="Q35" s="119">
        <v>1.7</v>
      </c>
      <c r="R35" s="42">
        <v>53</v>
      </c>
      <c r="S35" s="119">
        <v>9.3</v>
      </c>
      <c r="T35" s="120">
        <v>27</v>
      </c>
    </row>
    <row r="36" spans="2:20" ht="11.25" customHeight="1">
      <c r="B36" s="58">
        <v>28</v>
      </c>
      <c r="C36" s="32"/>
      <c r="D36" s="118">
        <v>2004</v>
      </c>
      <c r="E36" s="119">
        <v>36.9</v>
      </c>
      <c r="F36" s="42">
        <v>72</v>
      </c>
      <c r="G36" s="119">
        <v>265.5</v>
      </c>
      <c r="H36" s="119">
        <v>26.3</v>
      </c>
      <c r="I36" s="42">
        <v>74.9</v>
      </c>
      <c r="J36" s="119">
        <v>197.1</v>
      </c>
      <c r="K36" s="119">
        <v>10.3</v>
      </c>
      <c r="L36" s="42">
        <v>64.3</v>
      </c>
      <c r="M36" s="119">
        <v>66.1</v>
      </c>
      <c r="N36" s="119">
        <v>25</v>
      </c>
      <c r="O36" s="42">
        <v>75.6</v>
      </c>
      <c r="P36" s="119">
        <v>188.9</v>
      </c>
      <c r="Q36" s="119">
        <v>0.9</v>
      </c>
      <c r="R36" s="42">
        <v>59.1</v>
      </c>
      <c r="S36" s="119">
        <v>5.2</v>
      </c>
      <c r="T36" s="120">
        <v>28</v>
      </c>
    </row>
    <row r="37" spans="2:20" ht="15" customHeight="1">
      <c r="B37" s="58">
        <v>29</v>
      </c>
      <c r="C37" s="32" t="s">
        <v>74</v>
      </c>
      <c r="D37" s="118">
        <v>2003</v>
      </c>
      <c r="E37" s="119">
        <v>12.1</v>
      </c>
      <c r="F37" s="42">
        <v>39</v>
      </c>
      <c r="G37" s="119">
        <v>47.3</v>
      </c>
      <c r="H37" s="119">
        <v>5.3</v>
      </c>
      <c r="I37" s="42">
        <v>45</v>
      </c>
      <c r="J37" s="119">
        <v>24</v>
      </c>
      <c r="K37" s="119">
        <v>6.8</v>
      </c>
      <c r="L37" s="42">
        <v>34</v>
      </c>
      <c r="M37" s="119">
        <v>23</v>
      </c>
      <c r="N37" s="119">
        <v>5</v>
      </c>
      <c r="O37" s="42">
        <v>45.5</v>
      </c>
      <c r="P37" s="119">
        <v>22.8</v>
      </c>
      <c r="Q37" s="119">
        <v>0.1</v>
      </c>
      <c r="R37" s="42">
        <v>28.3</v>
      </c>
      <c r="S37" s="119">
        <v>0.4</v>
      </c>
      <c r="T37" s="120">
        <v>29</v>
      </c>
    </row>
    <row r="38" spans="2:20" ht="11.25" customHeight="1">
      <c r="B38" s="58">
        <v>30</v>
      </c>
      <c r="C38" s="32"/>
      <c r="D38" s="118">
        <v>2004</v>
      </c>
      <c r="E38" s="119">
        <v>12.1</v>
      </c>
      <c r="F38" s="42">
        <v>60.1</v>
      </c>
      <c r="G38" s="119">
        <v>72.5</v>
      </c>
      <c r="H38" s="119">
        <v>5.9</v>
      </c>
      <c r="I38" s="42">
        <v>63.5</v>
      </c>
      <c r="J38" s="119">
        <v>37.6</v>
      </c>
      <c r="K38" s="119">
        <v>6.1</v>
      </c>
      <c r="L38" s="42">
        <v>56.8</v>
      </c>
      <c r="M38" s="119">
        <v>34.9</v>
      </c>
      <c r="N38" s="119">
        <v>5.7</v>
      </c>
      <c r="O38" s="42">
        <v>63.5</v>
      </c>
      <c r="P38" s="119">
        <v>36.1</v>
      </c>
      <c r="Q38" s="119">
        <v>0</v>
      </c>
      <c r="R38" s="42">
        <v>50.3</v>
      </c>
      <c r="S38" s="119">
        <v>0.2</v>
      </c>
      <c r="T38" s="120">
        <v>30</v>
      </c>
    </row>
    <row r="39" spans="2:20" ht="15" customHeight="1">
      <c r="B39" s="58">
        <v>31</v>
      </c>
      <c r="C39" s="32" t="s">
        <v>75</v>
      </c>
      <c r="D39" s="118">
        <v>2003</v>
      </c>
      <c r="E39" s="119">
        <v>14</v>
      </c>
      <c r="F39" s="42">
        <v>49.7</v>
      </c>
      <c r="G39" s="119">
        <v>68.9</v>
      </c>
      <c r="H39" s="119">
        <v>8.3</v>
      </c>
      <c r="I39" s="42">
        <v>51.6</v>
      </c>
      <c r="J39" s="119">
        <v>42.9</v>
      </c>
      <c r="K39" s="119">
        <v>5.6</v>
      </c>
      <c r="L39" s="42">
        <v>46.8</v>
      </c>
      <c r="M39" s="119">
        <v>26</v>
      </c>
      <c r="N39" s="119">
        <v>7.2</v>
      </c>
      <c r="O39" s="42">
        <v>52.7</v>
      </c>
      <c r="P39" s="119">
        <v>38.1</v>
      </c>
      <c r="Q39" s="119">
        <v>0.8</v>
      </c>
      <c r="R39" s="42">
        <v>44.1</v>
      </c>
      <c r="S39" s="119">
        <v>3.3</v>
      </c>
      <c r="T39" s="120">
        <v>31</v>
      </c>
    </row>
    <row r="40" spans="2:20" ht="11.25" customHeight="1">
      <c r="B40" s="58">
        <v>32</v>
      </c>
      <c r="C40" s="32"/>
      <c r="D40" s="118">
        <v>2004</v>
      </c>
      <c r="E40" s="119">
        <v>14.3</v>
      </c>
      <c r="F40" s="42">
        <v>69.6</v>
      </c>
      <c r="G40" s="119">
        <v>99.7</v>
      </c>
      <c r="H40" s="119">
        <v>10.1</v>
      </c>
      <c r="I40" s="42">
        <v>73.8</v>
      </c>
      <c r="J40" s="119">
        <v>74.2</v>
      </c>
      <c r="K40" s="119">
        <v>4.3</v>
      </c>
      <c r="L40" s="42">
        <v>59.9</v>
      </c>
      <c r="M40" s="119">
        <v>25.5</v>
      </c>
      <c r="N40" s="119">
        <v>9.4</v>
      </c>
      <c r="O40" s="42">
        <v>73.7</v>
      </c>
      <c r="P40" s="119">
        <v>69</v>
      </c>
      <c r="Q40" s="119">
        <v>0.1</v>
      </c>
      <c r="R40" s="42">
        <v>61.2</v>
      </c>
      <c r="S40" s="119">
        <v>0.8</v>
      </c>
      <c r="T40" s="120">
        <v>32</v>
      </c>
    </row>
    <row r="41" spans="2:20" ht="15" customHeight="1">
      <c r="B41" s="58">
        <v>33</v>
      </c>
      <c r="C41" s="32" t="s">
        <v>76</v>
      </c>
      <c r="D41" s="118">
        <v>2003</v>
      </c>
      <c r="E41" s="119">
        <v>32.1</v>
      </c>
      <c r="F41" s="42">
        <v>65.5</v>
      </c>
      <c r="G41" s="119">
        <v>208.6</v>
      </c>
      <c r="H41" s="119">
        <v>18.7</v>
      </c>
      <c r="I41" s="42">
        <v>70.2</v>
      </c>
      <c r="J41" s="119">
        <v>131.4</v>
      </c>
      <c r="K41" s="119">
        <v>12.9</v>
      </c>
      <c r="L41" s="42">
        <v>58.8</v>
      </c>
      <c r="M41" s="119">
        <v>76</v>
      </c>
      <c r="N41" s="119">
        <v>17.8</v>
      </c>
      <c r="O41" s="42">
        <v>70.9</v>
      </c>
      <c r="P41" s="119">
        <v>126.3</v>
      </c>
      <c r="Q41" s="119">
        <v>0.5</v>
      </c>
      <c r="R41" s="42">
        <v>57.5</v>
      </c>
      <c r="S41" s="119">
        <v>2.9</v>
      </c>
      <c r="T41" s="120">
        <v>33</v>
      </c>
    </row>
    <row r="42" spans="2:20" ht="11.25" customHeight="1">
      <c r="B42" s="58">
        <v>34</v>
      </c>
      <c r="C42" s="32"/>
      <c r="D42" s="118">
        <v>2004</v>
      </c>
      <c r="E42" s="119">
        <v>31.5</v>
      </c>
      <c r="F42" s="42">
        <v>78</v>
      </c>
      <c r="G42" s="119">
        <v>245.8</v>
      </c>
      <c r="H42" s="119">
        <v>19.2</v>
      </c>
      <c r="I42" s="42">
        <v>84.5</v>
      </c>
      <c r="J42" s="119">
        <v>162.2</v>
      </c>
      <c r="K42" s="119">
        <v>11.9</v>
      </c>
      <c r="L42" s="42">
        <v>67.4</v>
      </c>
      <c r="M42" s="119">
        <v>80.3</v>
      </c>
      <c r="N42" s="119">
        <v>18.8</v>
      </c>
      <c r="O42" s="42">
        <v>84.8</v>
      </c>
      <c r="P42" s="119">
        <v>159.7</v>
      </c>
      <c r="Q42" s="119">
        <v>0.1</v>
      </c>
      <c r="R42" s="42" t="s">
        <v>54</v>
      </c>
      <c r="S42" s="119" t="s">
        <v>54</v>
      </c>
      <c r="T42" s="120">
        <v>34</v>
      </c>
    </row>
    <row r="43" spans="2:20" ht="15" customHeight="1">
      <c r="B43" s="58">
        <v>35</v>
      </c>
      <c r="C43" s="32" t="s">
        <v>77</v>
      </c>
      <c r="D43" s="118">
        <v>2003</v>
      </c>
      <c r="E43" s="119">
        <v>2.2</v>
      </c>
      <c r="F43" s="42">
        <v>49.3</v>
      </c>
      <c r="G43" s="119">
        <v>10.5</v>
      </c>
      <c r="H43" s="119">
        <v>0.8</v>
      </c>
      <c r="I43" s="42">
        <v>54.5</v>
      </c>
      <c r="J43" s="119">
        <v>4.6</v>
      </c>
      <c r="K43" s="119">
        <v>1.3</v>
      </c>
      <c r="L43" s="42">
        <v>45.9</v>
      </c>
      <c r="M43" s="119">
        <v>5.9</v>
      </c>
      <c r="N43" s="119">
        <v>0.7</v>
      </c>
      <c r="O43" s="42">
        <v>55.3</v>
      </c>
      <c r="P43" s="119">
        <v>4</v>
      </c>
      <c r="Q43" s="119" t="s">
        <v>54</v>
      </c>
      <c r="R43" s="42" t="s">
        <v>54</v>
      </c>
      <c r="S43" s="119" t="s">
        <v>54</v>
      </c>
      <c r="T43" s="120">
        <v>35</v>
      </c>
    </row>
    <row r="44" spans="2:20" ht="11.25" customHeight="1">
      <c r="B44" s="58">
        <v>36</v>
      </c>
      <c r="C44" s="32"/>
      <c r="D44" s="118">
        <v>2004</v>
      </c>
      <c r="E44" s="119">
        <v>2.1</v>
      </c>
      <c r="F44" s="42">
        <v>60.1</v>
      </c>
      <c r="G44" s="119">
        <v>12.7</v>
      </c>
      <c r="H44" s="119">
        <v>0.8</v>
      </c>
      <c r="I44" s="42">
        <v>70.3</v>
      </c>
      <c r="J44" s="119">
        <v>5.8</v>
      </c>
      <c r="K44" s="119">
        <v>1.3</v>
      </c>
      <c r="L44" s="42">
        <v>53.4</v>
      </c>
      <c r="M44" s="119">
        <v>6.8</v>
      </c>
      <c r="N44" s="119">
        <v>0.8</v>
      </c>
      <c r="O44" s="42">
        <v>70.6</v>
      </c>
      <c r="P44" s="119">
        <v>5.4</v>
      </c>
      <c r="Q44" s="119" t="s">
        <v>54</v>
      </c>
      <c r="R44" s="42" t="s">
        <v>54</v>
      </c>
      <c r="S44" s="119" t="s">
        <v>54</v>
      </c>
      <c r="T44" s="120">
        <v>36</v>
      </c>
    </row>
    <row r="45" spans="2:20" ht="15" customHeight="1">
      <c r="B45" s="58">
        <v>37</v>
      </c>
      <c r="C45" s="32" t="s">
        <v>78</v>
      </c>
      <c r="D45" s="118">
        <v>2003</v>
      </c>
      <c r="E45" s="119">
        <v>10.8</v>
      </c>
      <c r="F45" s="42">
        <v>49</v>
      </c>
      <c r="G45" s="119">
        <v>52.3</v>
      </c>
      <c r="H45" s="119">
        <v>3.6</v>
      </c>
      <c r="I45" s="42">
        <v>56.6</v>
      </c>
      <c r="J45" s="119">
        <v>20.2</v>
      </c>
      <c r="K45" s="119">
        <v>7.1</v>
      </c>
      <c r="L45" s="42">
        <v>45.2</v>
      </c>
      <c r="M45" s="119">
        <v>32</v>
      </c>
      <c r="N45" s="119">
        <v>3.1</v>
      </c>
      <c r="O45" s="42">
        <v>57.3</v>
      </c>
      <c r="P45" s="119">
        <v>18</v>
      </c>
      <c r="Q45" s="119">
        <v>0.1</v>
      </c>
      <c r="R45" s="42">
        <v>41.5</v>
      </c>
      <c r="S45" s="119">
        <v>0.3</v>
      </c>
      <c r="T45" s="120">
        <v>37</v>
      </c>
    </row>
    <row r="46" spans="2:20" ht="11.25" customHeight="1">
      <c r="B46" s="58">
        <v>38</v>
      </c>
      <c r="C46" s="32"/>
      <c r="D46" s="118">
        <v>2004</v>
      </c>
      <c r="E46" s="119">
        <v>10.4</v>
      </c>
      <c r="F46" s="42">
        <v>64.1</v>
      </c>
      <c r="G46" s="119">
        <v>66.8</v>
      </c>
      <c r="H46" s="119">
        <v>4.1</v>
      </c>
      <c r="I46" s="42">
        <v>70.8</v>
      </c>
      <c r="J46" s="119">
        <v>28.9</v>
      </c>
      <c r="K46" s="119">
        <v>6.3</v>
      </c>
      <c r="L46" s="42">
        <v>59.8</v>
      </c>
      <c r="M46" s="119">
        <v>37.8</v>
      </c>
      <c r="N46" s="119">
        <v>3.4</v>
      </c>
      <c r="O46" s="42">
        <v>71.8</v>
      </c>
      <c r="P46" s="119">
        <v>24.2</v>
      </c>
      <c r="Q46" s="119">
        <v>0</v>
      </c>
      <c r="R46" s="42" t="s">
        <v>54</v>
      </c>
      <c r="S46" s="119" t="s">
        <v>54</v>
      </c>
      <c r="T46" s="120">
        <v>38</v>
      </c>
    </row>
    <row r="47" spans="2:20" ht="15" customHeight="1">
      <c r="B47" s="58">
        <v>39</v>
      </c>
      <c r="C47" s="32" t="s">
        <v>79</v>
      </c>
      <c r="D47" s="118">
        <v>2003</v>
      </c>
      <c r="E47" s="119">
        <v>18.4</v>
      </c>
      <c r="F47" s="42">
        <v>54.8</v>
      </c>
      <c r="G47" s="119">
        <v>99</v>
      </c>
      <c r="H47" s="119">
        <v>9.7</v>
      </c>
      <c r="I47" s="42">
        <v>56.7</v>
      </c>
      <c r="J47" s="119">
        <v>54.9</v>
      </c>
      <c r="K47" s="119">
        <v>8.1</v>
      </c>
      <c r="L47" s="42">
        <v>51.5</v>
      </c>
      <c r="M47" s="119">
        <v>41.6</v>
      </c>
      <c r="N47" s="119">
        <v>8.9</v>
      </c>
      <c r="O47" s="42">
        <v>57.6</v>
      </c>
      <c r="P47" s="119">
        <v>51.1</v>
      </c>
      <c r="Q47" s="119">
        <v>0.4</v>
      </c>
      <c r="R47" s="42">
        <v>42.6</v>
      </c>
      <c r="S47" s="119">
        <v>1.8</v>
      </c>
      <c r="T47" s="120">
        <v>39</v>
      </c>
    </row>
    <row r="48" spans="2:20" ht="11.25" customHeight="1">
      <c r="B48" s="58">
        <v>40</v>
      </c>
      <c r="C48" s="32"/>
      <c r="D48" s="118">
        <v>2004</v>
      </c>
      <c r="E48" s="119">
        <v>18.4</v>
      </c>
      <c r="F48" s="42">
        <v>72.2</v>
      </c>
      <c r="G48" s="119">
        <v>133.1</v>
      </c>
      <c r="H48" s="119">
        <v>10.2</v>
      </c>
      <c r="I48" s="42">
        <v>78.6</v>
      </c>
      <c r="J48" s="119">
        <v>79.9</v>
      </c>
      <c r="K48" s="119">
        <v>7.7</v>
      </c>
      <c r="L48" s="42">
        <v>62.8</v>
      </c>
      <c r="M48" s="119">
        <v>48.4</v>
      </c>
      <c r="N48" s="119">
        <v>9.5</v>
      </c>
      <c r="O48" s="42">
        <v>79.1</v>
      </c>
      <c r="P48" s="119">
        <v>75.5</v>
      </c>
      <c r="Q48" s="119">
        <v>0.2</v>
      </c>
      <c r="R48" s="42">
        <v>70.3</v>
      </c>
      <c r="S48" s="119">
        <v>1.7</v>
      </c>
      <c r="T48" s="120">
        <v>40</v>
      </c>
    </row>
    <row r="49" spans="2:20" ht="15" customHeight="1">
      <c r="B49" s="58">
        <v>41</v>
      </c>
      <c r="C49" s="32" t="s">
        <v>80</v>
      </c>
      <c r="D49" s="118">
        <v>2003</v>
      </c>
      <c r="E49" s="119">
        <v>21.5</v>
      </c>
      <c r="F49" s="42">
        <v>51.1</v>
      </c>
      <c r="G49" s="119">
        <v>109.8</v>
      </c>
      <c r="H49" s="119">
        <v>8.6</v>
      </c>
      <c r="I49" s="42">
        <v>57.3</v>
      </c>
      <c r="J49" s="119">
        <v>49.2</v>
      </c>
      <c r="K49" s="119">
        <v>12.9</v>
      </c>
      <c r="L49" s="42">
        <v>46.9</v>
      </c>
      <c r="M49" s="119">
        <v>60.6</v>
      </c>
      <c r="N49" s="119">
        <v>8.1</v>
      </c>
      <c r="O49" s="42">
        <v>57.6</v>
      </c>
      <c r="P49" s="119">
        <v>46.7</v>
      </c>
      <c r="Q49" s="119">
        <v>0</v>
      </c>
      <c r="R49" s="42" t="s">
        <v>54</v>
      </c>
      <c r="S49" s="119" t="s">
        <v>54</v>
      </c>
      <c r="T49" s="120">
        <v>41</v>
      </c>
    </row>
    <row r="50" spans="2:20" ht="11.25" customHeight="1">
      <c r="B50" s="58">
        <v>42</v>
      </c>
      <c r="C50" s="32"/>
      <c r="D50" s="118">
        <v>2004</v>
      </c>
      <c r="E50" s="119">
        <v>20.9</v>
      </c>
      <c r="F50" s="42">
        <v>71.2</v>
      </c>
      <c r="G50" s="119">
        <v>148.8</v>
      </c>
      <c r="H50" s="119">
        <v>9.3</v>
      </c>
      <c r="I50" s="42">
        <v>79.5</v>
      </c>
      <c r="J50" s="119">
        <v>73.6</v>
      </c>
      <c r="K50" s="119">
        <v>11.6</v>
      </c>
      <c r="L50" s="42">
        <v>64.5</v>
      </c>
      <c r="M50" s="119">
        <v>75.1</v>
      </c>
      <c r="N50" s="119">
        <v>8.5</v>
      </c>
      <c r="O50" s="42">
        <v>79.9</v>
      </c>
      <c r="P50" s="119">
        <v>67.9</v>
      </c>
      <c r="Q50" s="119">
        <v>0</v>
      </c>
      <c r="R50" s="42" t="s">
        <v>54</v>
      </c>
      <c r="S50" s="119" t="s">
        <v>54</v>
      </c>
      <c r="T50" s="120">
        <v>42</v>
      </c>
    </row>
    <row r="51" spans="2:20" ht="15" customHeight="1">
      <c r="B51" s="58">
        <v>43</v>
      </c>
      <c r="C51" s="32" t="s">
        <v>81</v>
      </c>
      <c r="D51" s="118">
        <v>2003</v>
      </c>
      <c r="E51" s="119">
        <v>21.5</v>
      </c>
      <c r="F51" s="42">
        <v>52.1</v>
      </c>
      <c r="G51" s="119">
        <v>111.8</v>
      </c>
      <c r="H51" s="119">
        <v>10.8</v>
      </c>
      <c r="I51" s="42">
        <v>55.5</v>
      </c>
      <c r="J51" s="119">
        <v>59.8</v>
      </c>
      <c r="K51" s="119">
        <v>10.3</v>
      </c>
      <c r="L51" s="42">
        <v>48.6</v>
      </c>
      <c r="M51" s="119">
        <v>50.1</v>
      </c>
      <c r="N51" s="119">
        <v>10.3</v>
      </c>
      <c r="O51" s="42">
        <v>55.5</v>
      </c>
      <c r="P51" s="119">
        <v>57</v>
      </c>
      <c r="Q51" s="119">
        <v>0.1</v>
      </c>
      <c r="R51" s="42" t="s">
        <v>54</v>
      </c>
      <c r="S51" s="119" t="s">
        <v>54</v>
      </c>
      <c r="T51" s="120">
        <v>43</v>
      </c>
    </row>
    <row r="52" spans="2:20" ht="11.25" customHeight="1">
      <c r="B52" s="58">
        <v>44</v>
      </c>
      <c r="C52" s="32"/>
      <c r="D52" s="118">
        <v>2004</v>
      </c>
      <c r="E52" s="119">
        <v>21.3</v>
      </c>
      <c r="F52" s="42">
        <v>76.5</v>
      </c>
      <c r="G52" s="119">
        <v>162.7</v>
      </c>
      <c r="H52" s="119">
        <v>11</v>
      </c>
      <c r="I52" s="42">
        <v>81.7</v>
      </c>
      <c r="J52" s="119">
        <v>90.2</v>
      </c>
      <c r="K52" s="119">
        <v>9.9</v>
      </c>
      <c r="L52" s="42">
        <v>70.7</v>
      </c>
      <c r="M52" s="119">
        <v>70</v>
      </c>
      <c r="N52" s="119">
        <v>10.3</v>
      </c>
      <c r="O52" s="42">
        <v>82.4</v>
      </c>
      <c r="P52" s="119">
        <v>85.3</v>
      </c>
      <c r="Q52" s="119">
        <v>0.1</v>
      </c>
      <c r="R52" s="42" t="s">
        <v>54</v>
      </c>
      <c r="S52" s="119" t="s">
        <v>54</v>
      </c>
      <c r="T52" s="120">
        <v>44</v>
      </c>
    </row>
    <row r="53" spans="2:20" ht="15" customHeight="1">
      <c r="B53" s="58">
        <v>45</v>
      </c>
      <c r="C53" s="32" t="s">
        <v>82</v>
      </c>
      <c r="D53" s="118">
        <v>2003</v>
      </c>
      <c r="E53" s="119">
        <v>20.8</v>
      </c>
      <c r="F53" s="42">
        <v>60.6</v>
      </c>
      <c r="G53" s="119">
        <v>122.8</v>
      </c>
      <c r="H53" s="119">
        <v>12.4</v>
      </c>
      <c r="I53" s="42">
        <v>63.7</v>
      </c>
      <c r="J53" s="119">
        <v>78.9</v>
      </c>
      <c r="K53" s="119">
        <v>5.9</v>
      </c>
      <c r="L53" s="42">
        <v>52</v>
      </c>
      <c r="M53" s="119">
        <v>30.8</v>
      </c>
      <c r="N53" s="119">
        <v>11.6</v>
      </c>
      <c r="O53" s="42">
        <v>63.8</v>
      </c>
      <c r="P53" s="119">
        <v>74.1</v>
      </c>
      <c r="Q53" s="119">
        <v>0.2</v>
      </c>
      <c r="R53" s="42" t="s">
        <v>54</v>
      </c>
      <c r="S53" s="119" t="s">
        <v>54</v>
      </c>
      <c r="T53" s="120">
        <v>45</v>
      </c>
    </row>
    <row r="54" spans="2:20" ht="11.25" customHeight="1">
      <c r="B54" s="58">
        <v>46</v>
      </c>
      <c r="C54" s="32"/>
      <c r="D54" s="118">
        <v>2004</v>
      </c>
      <c r="E54" s="119">
        <v>21.2</v>
      </c>
      <c r="F54" s="42">
        <v>84.6</v>
      </c>
      <c r="G54" s="119">
        <v>179.6</v>
      </c>
      <c r="H54" s="119">
        <v>13.5</v>
      </c>
      <c r="I54" s="42">
        <v>88.1</v>
      </c>
      <c r="J54" s="119">
        <v>119.1</v>
      </c>
      <c r="K54" s="119">
        <v>5.6</v>
      </c>
      <c r="L54" s="42">
        <v>72.6</v>
      </c>
      <c r="M54" s="119">
        <v>40.8</v>
      </c>
      <c r="N54" s="119">
        <v>12.7</v>
      </c>
      <c r="O54" s="42">
        <v>88.3</v>
      </c>
      <c r="P54" s="119">
        <v>112</v>
      </c>
      <c r="Q54" s="119">
        <v>0.2</v>
      </c>
      <c r="R54" s="42">
        <v>77.8</v>
      </c>
      <c r="S54" s="119">
        <v>1.6</v>
      </c>
      <c r="T54" s="120">
        <v>46</v>
      </c>
    </row>
    <row r="55" spans="2:20" ht="18" customHeight="1">
      <c r="B55" s="59">
        <v>47</v>
      </c>
      <c r="C55" s="4" t="s">
        <v>83</v>
      </c>
      <c r="D55" s="128">
        <v>2003</v>
      </c>
      <c r="E55" s="65">
        <v>377.7</v>
      </c>
      <c r="F55" s="66">
        <v>57</v>
      </c>
      <c r="G55" s="65">
        <v>2141.3</v>
      </c>
      <c r="H55" s="65">
        <v>220.4</v>
      </c>
      <c r="I55" s="66">
        <v>61</v>
      </c>
      <c r="J55" s="65">
        <v>1344.9</v>
      </c>
      <c r="K55" s="65">
        <v>151.4</v>
      </c>
      <c r="L55" s="66">
        <v>50.9</v>
      </c>
      <c r="M55" s="65">
        <v>770.4</v>
      </c>
      <c r="N55" s="65">
        <v>197.8</v>
      </c>
      <c r="O55" s="66">
        <v>61.9</v>
      </c>
      <c r="P55" s="65">
        <v>1225.1</v>
      </c>
      <c r="Q55" s="65">
        <v>10.2</v>
      </c>
      <c r="R55" s="66">
        <v>51.6</v>
      </c>
      <c r="S55" s="65">
        <v>52.6</v>
      </c>
      <c r="T55" s="123">
        <v>47</v>
      </c>
    </row>
    <row r="56" spans="2:21" ht="11.25" customHeight="1">
      <c r="B56" s="124">
        <v>48</v>
      </c>
      <c r="C56" s="40"/>
      <c r="D56" s="128">
        <v>2004</v>
      </c>
      <c r="E56" s="65">
        <v>380.2</v>
      </c>
      <c r="F56" s="66">
        <v>73.8</v>
      </c>
      <c r="G56" s="65">
        <v>2806.3</v>
      </c>
      <c r="H56" s="65">
        <v>236.6</v>
      </c>
      <c r="I56" s="66">
        <v>78.5</v>
      </c>
      <c r="J56" s="65">
        <v>1856.8</v>
      </c>
      <c r="K56" s="65">
        <v>138.7</v>
      </c>
      <c r="L56" s="66">
        <v>65.3</v>
      </c>
      <c r="M56" s="65">
        <v>906.4</v>
      </c>
      <c r="N56" s="65">
        <v>218</v>
      </c>
      <c r="O56" s="66">
        <v>79.1</v>
      </c>
      <c r="P56" s="65">
        <v>1724.9</v>
      </c>
      <c r="Q56" s="65">
        <v>3.9</v>
      </c>
      <c r="R56" s="66">
        <v>62.8</v>
      </c>
      <c r="S56" s="65">
        <v>24.6</v>
      </c>
      <c r="T56" s="125">
        <v>48</v>
      </c>
      <c r="U56" s="39"/>
    </row>
    <row r="57" spans="2:21" ht="6" customHeight="1">
      <c r="B57" s="61"/>
      <c r="C57" s="40"/>
      <c r="D57" s="45"/>
      <c r="E57" s="41"/>
      <c r="F57" s="43"/>
      <c r="G57" s="41"/>
      <c r="H57" s="41"/>
      <c r="I57" s="43"/>
      <c r="J57" s="41"/>
      <c r="K57" s="41"/>
      <c r="L57" s="43"/>
      <c r="M57" s="41"/>
      <c r="N57" s="41"/>
      <c r="O57" s="43"/>
      <c r="P57" s="41"/>
      <c r="Q57" s="41"/>
      <c r="R57" s="43"/>
      <c r="S57" s="41"/>
      <c r="T57" s="62"/>
      <c r="U57" s="39"/>
    </row>
    <row r="58" spans="2:21" ht="11.25" customHeight="1">
      <c r="B58" s="32" t="s">
        <v>285</v>
      </c>
      <c r="C58" s="40"/>
      <c r="D58" s="45"/>
      <c r="E58" s="41"/>
      <c r="F58" s="43"/>
      <c r="G58" s="41"/>
      <c r="H58" s="41"/>
      <c r="I58" s="43"/>
      <c r="J58" s="41"/>
      <c r="K58" s="41"/>
      <c r="L58" s="43"/>
      <c r="M58" s="41"/>
      <c r="N58" s="41"/>
      <c r="O58" s="43"/>
      <c r="P58" s="41"/>
      <c r="Q58" s="41"/>
      <c r="R58" s="43"/>
      <c r="S58" s="41"/>
      <c r="T58" s="127"/>
      <c r="U58" s="39"/>
    </row>
    <row r="59" spans="2:21" ht="11.25" customHeight="1">
      <c r="B59" s="32"/>
      <c r="C59" s="40"/>
      <c r="D59" s="45"/>
      <c r="E59" s="41"/>
      <c r="F59" s="43"/>
      <c r="G59" s="41"/>
      <c r="H59" s="41"/>
      <c r="I59" s="43"/>
      <c r="J59" s="41"/>
      <c r="K59" s="41"/>
      <c r="L59" s="43"/>
      <c r="M59" s="41"/>
      <c r="N59" s="41"/>
      <c r="O59" s="43"/>
      <c r="P59" s="41"/>
      <c r="Q59" s="41"/>
      <c r="R59" s="43"/>
      <c r="S59" s="41"/>
      <c r="T59" s="127"/>
      <c r="U59" s="39"/>
    </row>
    <row r="60" spans="2:21" ht="11.25" customHeight="1">
      <c r="B60" s="126"/>
      <c r="C60" s="40"/>
      <c r="D60" s="45"/>
      <c r="E60" s="41"/>
      <c r="F60" s="43"/>
      <c r="G60" s="41"/>
      <c r="H60" s="41"/>
      <c r="I60" s="43"/>
      <c r="J60" s="41"/>
      <c r="K60" s="41"/>
      <c r="L60" s="43"/>
      <c r="M60" s="41"/>
      <c r="N60" s="41"/>
      <c r="O60" s="43"/>
      <c r="P60" s="41"/>
      <c r="Q60" s="41"/>
      <c r="R60" s="43"/>
      <c r="S60" s="41"/>
      <c r="T60" s="127"/>
      <c r="U60" s="39"/>
    </row>
    <row r="61" spans="1:21" ht="12.75">
      <c r="A61" s="202" t="s">
        <v>40</v>
      </c>
      <c r="B61" s="202"/>
      <c r="C61" s="202"/>
      <c r="D61" s="202"/>
      <c r="E61" s="202"/>
      <c r="F61" s="202"/>
      <c r="G61" s="202"/>
      <c r="H61" s="202"/>
      <c r="I61" s="202"/>
      <c r="J61" s="202"/>
      <c r="K61" s="202" t="s">
        <v>41</v>
      </c>
      <c r="L61" s="190"/>
      <c r="M61" s="190"/>
      <c r="N61" s="190"/>
      <c r="O61" s="190"/>
      <c r="P61" s="190"/>
      <c r="Q61" s="190"/>
      <c r="R61" s="190"/>
      <c r="S61" s="190"/>
      <c r="T61" s="190"/>
      <c r="U61" s="190"/>
    </row>
    <row r="63" spans="7:19" ht="12.75">
      <c r="G63" s="33"/>
      <c r="J63" s="56" t="s">
        <v>185</v>
      </c>
      <c r="K63" s="57" t="s">
        <v>187</v>
      </c>
      <c r="M63" s="33"/>
      <c r="P63" s="33"/>
      <c r="S63" s="33"/>
    </row>
    <row r="65" spans="2:20" ht="12" customHeight="1">
      <c r="B65" s="18"/>
      <c r="C65" s="191" t="s">
        <v>94</v>
      </c>
      <c r="D65" s="207" t="s">
        <v>182</v>
      </c>
      <c r="E65" s="208" t="s">
        <v>48</v>
      </c>
      <c r="F65" s="209"/>
      <c r="G65" s="210"/>
      <c r="H65" s="211" t="s">
        <v>49</v>
      </c>
      <c r="I65" s="209"/>
      <c r="J65" s="209"/>
      <c r="K65" s="209"/>
      <c r="L65" s="209"/>
      <c r="M65" s="209"/>
      <c r="N65" s="209"/>
      <c r="O65" s="209"/>
      <c r="P65" s="209"/>
      <c r="Q65" s="209"/>
      <c r="R65" s="209"/>
      <c r="S65" s="210"/>
      <c r="T65" s="21"/>
    </row>
    <row r="66" spans="2:20" ht="12.75" customHeight="1">
      <c r="B66" s="22" t="s">
        <v>46</v>
      </c>
      <c r="C66" s="192"/>
      <c r="D66" s="195"/>
      <c r="E66" s="63" t="s">
        <v>51</v>
      </c>
      <c r="F66" s="63"/>
      <c r="G66" s="63"/>
      <c r="H66" s="71" t="s">
        <v>52</v>
      </c>
      <c r="I66" s="23"/>
      <c r="J66" s="63"/>
      <c r="K66" s="23" t="s">
        <v>53</v>
      </c>
      <c r="L66" s="23"/>
      <c r="M66" s="60"/>
      <c r="N66" s="23" t="s">
        <v>99</v>
      </c>
      <c r="O66" s="23"/>
      <c r="P66" s="60"/>
      <c r="Q66" s="71" t="s">
        <v>105</v>
      </c>
      <c r="R66" s="63"/>
      <c r="S66" s="60"/>
      <c r="T66" s="25" t="s">
        <v>46</v>
      </c>
    </row>
    <row r="67" spans="2:20" ht="24.75" customHeight="1">
      <c r="B67" s="26" t="s">
        <v>47</v>
      </c>
      <c r="C67" s="192"/>
      <c r="D67" s="195"/>
      <c r="E67" s="35" t="s">
        <v>59</v>
      </c>
      <c r="F67" s="35" t="s">
        <v>60</v>
      </c>
      <c r="G67" s="64" t="s">
        <v>87</v>
      </c>
      <c r="H67" s="35" t="s">
        <v>59</v>
      </c>
      <c r="I67" s="35" t="s">
        <v>60</v>
      </c>
      <c r="J67" s="36" t="s">
        <v>87</v>
      </c>
      <c r="K67" s="35" t="s">
        <v>59</v>
      </c>
      <c r="L67" s="35" t="s">
        <v>60</v>
      </c>
      <c r="M67" s="35" t="s">
        <v>87</v>
      </c>
      <c r="N67" s="35" t="s">
        <v>59</v>
      </c>
      <c r="O67" s="35" t="s">
        <v>60</v>
      </c>
      <c r="P67" s="35" t="s">
        <v>87</v>
      </c>
      <c r="Q67" s="35" t="s">
        <v>59</v>
      </c>
      <c r="R67" s="35" t="s">
        <v>60</v>
      </c>
      <c r="S67" s="35" t="s">
        <v>87</v>
      </c>
      <c r="T67" s="28" t="s">
        <v>47</v>
      </c>
    </row>
    <row r="68" spans="2:20" ht="12.75">
      <c r="B68" s="29"/>
      <c r="C68" s="193"/>
      <c r="D68" s="196"/>
      <c r="E68" s="30" t="s">
        <v>183</v>
      </c>
      <c r="F68" s="30" t="s">
        <v>6</v>
      </c>
      <c r="G68" s="30" t="s">
        <v>184</v>
      </c>
      <c r="H68" s="69" t="s">
        <v>183</v>
      </c>
      <c r="I68" s="30" t="s">
        <v>6</v>
      </c>
      <c r="J68" s="70" t="s">
        <v>184</v>
      </c>
      <c r="K68" s="30" t="s">
        <v>183</v>
      </c>
      <c r="L68" s="30" t="s">
        <v>6</v>
      </c>
      <c r="M68" s="30" t="s">
        <v>184</v>
      </c>
      <c r="N68" s="30" t="s">
        <v>183</v>
      </c>
      <c r="O68" s="30" t="s">
        <v>6</v>
      </c>
      <c r="P68" s="30" t="s">
        <v>184</v>
      </c>
      <c r="Q68" s="30" t="s">
        <v>183</v>
      </c>
      <c r="R68" s="30" t="s">
        <v>6</v>
      </c>
      <c r="S68" s="30" t="s">
        <v>184</v>
      </c>
      <c r="T68" s="31"/>
    </row>
    <row r="69" spans="2:20" ht="15" customHeight="1">
      <c r="B69" s="58">
        <v>1</v>
      </c>
      <c r="C69" s="32" t="s">
        <v>61</v>
      </c>
      <c r="D69" s="129">
        <v>2003</v>
      </c>
      <c r="E69" s="121">
        <v>0.4</v>
      </c>
      <c r="F69" s="122">
        <v>58.6</v>
      </c>
      <c r="G69" s="121">
        <v>2.1</v>
      </c>
      <c r="H69" s="121">
        <v>0.5</v>
      </c>
      <c r="I69" s="122">
        <v>57.9</v>
      </c>
      <c r="J69" s="121">
        <v>3</v>
      </c>
      <c r="K69" s="121">
        <v>1.3</v>
      </c>
      <c r="L69" s="122">
        <v>53.7</v>
      </c>
      <c r="M69" s="121">
        <v>6.9</v>
      </c>
      <c r="N69" s="121">
        <v>0.1</v>
      </c>
      <c r="O69" s="122" t="s">
        <v>54</v>
      </c>
      <c r="P69" s="121" t="s">
        <v>54</v>
      </c>
      <c r="Q69" s="121">
        <v>0.1</v>
      </c>
      <c r="R69" s="148" t="s">
        <v>189</v>
      </c>
      <c r="S69" s="147" t="s">
        <v>190</v>
      </c>
      <c r="T69" s="120">
        <v>1</v>
      </c>
    </row>
    <row r="70" spans="2:20" ht="11.25" customHeight="1">
      <c r="B70" s="58">
        <v>2</v>
      </c>
      <c r="C70" s="32"/>
      <c r="D70" s="129">
        <v>2004</v>
      </c>
      <c r="E70" s="121">
        <v>0.5</v>
      </c>
      <c r="F70" s="122">
        <v>85.1</v>
      </c>
      <c r="G70" s="121">
        <v>3.9</v>
      </c>
      <c r="H70" s="121">
        <v>0.7</v>
      </c>
      <c r="I70" s="122">
        <v>82.7</v>
      </c>
      <c r="J70" s="121">
        <v>6</v>
      </c>
      <c r="K70" s="121">
        <v>1.2</v>
      </c>
      <c r="L70" s="122">
        <v>59.7</v>
      </c>
      <c r="M70" s="121">
        <v>7</v>
      </c>
      <c r="N70" s="121">
        <v>0.1</v>
      </c>
      <c r="O70" s="122">
        <v>82.6</v>
      </c>
      <c r="P70" s="121">
        <v>0.9</v>
      </c>
      <c r="Q70" s="121">
        <v>0.1</v>
      </c>
      <c r="R70" s="130">
        <v>68.2</v>
      </c>
      <c r="S70" s="131">
        <v>0.5</v>
      </c>
      <c r="T70" s="120">
        <v>2</v>
      </c>
    </row>
    <row r="71" spans="2:20" ht="15" customHeight="1">
      <c r="B71" s="58">
        <v>3</v>
      </c>
      <c r="C71" s="32" t="s">
        <v>62</v>
      </c>
      <c r="D71" s="129">
        <v>2003</v>
      </c>
      <c r="E71" s="121" t="s">
        <v>84</v>
      </c>
      <c r="F71" s="122" t="s">
        <v>84</v>
      </c>
      <c r="G71" s="121" t="s">
        <v>84</v>
      </c>
      <c r="H71" s="121">
        <v>0.4</v>
      </c>
      <c r="I71" s="122">
        <v>53.5</v>
      </c>
      <c r="J71" s="121">
        <v>2.2</v>
      </c>
      <c r="K71" s="121">
        <v>0.3</v>
      </c>
      <c r="L71" s="122" t="s">
        <v>54</v>
      </c>
      <c r="M71" s="121" t="s">
        <v>54</v>
      </c>
      <c r="N71" s="121" t="s">
        <v>54</v>
      </c>
      <c r="O71" s="122" t="s">
        <v>54</v>
      </c>
      <c r="P71" s="121" t="s">
        <v>54</v>
      </c>
      <c r="Q71" s="121">
        <v>0.3</v>
      </c>
      <c r="R71" s="130">
        <v>56.4</v>
      </c>
      <c r="S71" s="131">
        <v>1.4</v>
      </c>
      <c r="T71" s="120">
        <v>3</v>
      </c>
    </row>
    <row r="72" spans="2:20" ht="11.25" customHeight="1">
      <c r="B72" s="58">
        <v>4</v>
      </c>
      <c r="C72" s="32"/>
      <c r="D72" s="129">
        <v>2004</v>
      </c>
      <c r="E72" s="121" t="s">
        <v>54</v>
      </c>
      <c r="F72" s="122" t="s">
        <v>54</v>
      </c>
      <c r="G72" s="121" t="s">
        <v>54</v>
      </c>
      <c r="H72" s="121">
        <v>0.4</v>
      </c>
      <c r="I72" s="122" t="s">
        <v>54</v>
      </c>
      <c r="J72" s="121" t="s">
        <v>54</v>
      </c>
      <c r="K72" s="121">
        <v>0.3</v>
      </c>
      <c r="L72" s="122">
        <v>68.3</v>
      </c>
      <c r="M72" s="121">
        <v>1.7</v>
      </c>
      <c r="N72" s="121">
        <v>0</v>
      </c>
      <c r="O72" s="122" t="s">
        <v>54</v>
      </c>
      <c r="P72" s="121" t="s">
        <v>54</v>
      </c>
      <c r="Q72" s="121">
        <v>0</v>
      </c>
      <c r="R72" s="122" t="s">
        <v>54</v>
      </c>
      <c r="S72" s="121" t="s">
        <v>54</v>
      </c>
      <c r="T72" s="120">
        <v>4</v>
      </c>
    </row>
    <row r="73" spans="2:20" ht="15" customHeight="1">
      <c r="B73" s="58">
        <v>5</v>
      </c>
      <c r="C73" s="32" t="s">
        <v>63</v>
      </c>
      <c r="D73" s="129">
        <v>2003</v>
      </c>
      <c r="E73" s="121" t="s">
        <v>84</v>
      </c>
      <c r="F73" s="122" t="s">
        <v>84</v>
      </c>
      <c r="G73" s="121" t="s">
        <v>84</v>
      </c>
      <c r="H73" s="121" t="s">
        <v>54</v>
      </c>
      <c r="I73" s="122" t="s">
        <v>54</v>
      </c>
      <c r="J73" s="121" t="s">
        <v>54</v>
      </c>
      <c r="K73" s="121">
        <v>0</v>
      </c>
      <c r="L73" s="122" t="s">
        <v>54</v>
      </c>
      <c r="M73" s="121" t="s">
        <v>54</v>
      </c>
      <c r="N73" s="121" t="s">
        <v>84</v>
      </c>
      <c r="O73" s="122" t="s">
        <v>84</v>
      </c>
      <c r="P73" s="121" t="s">
        <v>84</v>
      </c>
      <c r="Q73" s="121" t="s">
        <v>54</v>
      </c>
      <c r="R73" s="122" t="s">
        <v>54</v>
      </c>
      <c r="S73" s="121" t="s">
        <v>54</v>
      </c>
      <c r="T73" s="120">
        <v>5</v>
      </c>
    </row>
    <row r="74" spans="2:20" ht="11.25" customHeight="1">
      <c r="B74" s="58">
        <v>6</v>
      </c>
      <c r="C74" s="32"/>
      <c r="D74" s="129">
        <v>2004</v>
      </c>
      <c r="E74" s="121" t="s">
        <v>54</v>
      </c>
      <c r="F74" s="122" t="s">
        <v>54</v>
      </c>
      <c r="G74" s="121" t="s">
        <v>54</v>
      </c>
      <c r="H74" s="121" t="s">
        <v>54</v>
      </c>
      <c r="I74" s="122" t="s">
        <v>54</v>
      </c>
      <c r="J74" s="121" t="s">
        <v>54</v>
      </c>
      <c r="K74" s="121">
        <v>0</v>
      </c>
      <c r="L74" s="122" t="s">
        <v>54</v>
      </c>
      <c r="M74" s="121" t="s">
        <v>54</v>
      </c>
      <c r="N74" s="121" t="s">
        <v>54</v>
      </c>
      <c r="O74" s="122" t="s">
        <v>54</v>
      </c>
      <c r="P74" s="121" t="s">
        <v>54</v>
      </c>
      <c r="Q74" s="121">
        <v>0</v>
      </c>
      <c r="R74" s="122" t="s">
        <v>54</v>
      </c>
      <c r="S74" s="121" t="s">
        <v>54</v>
      </c>
      <c r="T74" s="120">
        <v>6</v>
      </c>
    </row>
    <row r="75" spans="2:20" ht="15" customHeight="1">
      <c r="B75" s="58">
        <v>7</v>
      </c>
      <c r="C75" s="32" t="s">
        <v>64</v>
      </c>
      <c r="D75" s="129">
        <v>2003</v>
      </c>
      <c r="E75" s="121" t="s">
        <v>84</v>
      </c>
      <c r="F75" s="122" t="s">
        <v>84</v>
      </c>
      <c r="G75" s="121" t="s">
        <v>84</v>
      </c>
      <c r="H75" s="121" t="s">
        <v>54</v>
      </c>
      <c r="I75" s="122" t="s">
        <v>54</v>
      </c>
      <c r="J75" s="121" t="s">
        <v>54</v>
      </c>
      <c r="K75" s="121" t="s">
        <v>84</v>
      </c>
      <c r="L75" s="122" t="s">
        <v>84</v>
      </c>
      <c r="M75" s="121" t="s">
        <v>84</v>
      </c>
      <c r="N75" s="121" t="s">
        <v>84</v>
      </c>
      <c r="O75" s="122" t="s">
        <v>84</v>
      </c>
      <c r="P75" s="121" t="s">
        <v>84</v>
      </c>
      <c r="Q75" s="121" t="s">
        <v>54</v>
      </c>
      <c r="R75" s="122" t="s">
        <v>54</v>
      </c>
      <c r="S75" s="121" t="s">
        <v>54</v>
      </c>
      <c r="T75" s="120">
        <v>7</v>
      </c>
    </row>
    <row r="76" spans="2:20" ht="11.25" customHeight="1">
      <c r="B76" s="58">
        <v>8</v>
      </c>
      <c r="C76" s="32"/>
      <c r="D76" s="129">
        <v>2004</v>
      </c>
      <c r="E76" s="121" t="s">
        <v>54</v>
      </c>
      <c r="F76" s="122" t="s">
        <v>54</v>
      </c>
      <c r="G76" s="121" t="s">
        <v>54</v>
      </c>
      <c r="H76" s="121">
        <v>0</v>
      </c>
      <c r="I76" s="122" t="s">
        <v>54</v>
      </c>
      <c r="J76" s="121" t="s">
        <v>54</v>
      </c>
      <c r="K76" s="121" t="s">
        <v>54</v>
      </c>
      <c r="L76" s="122" t="s">
        <v>54</v>
      </c>
      <c r="M76" s="121" t="s">
        <v>54</v>
      </c>
      <c r="N76" s="121" t="s">
        <v>54</v>
      </c>
      <c r="O76" s="122" t="s">
        <v>54</v>
      </c>
      <c r="P76" s="121" t="s">
        <v>54</v>
      </c>
      <c r="Q76" s="121" t="s">
        <v>54</v>
      </c>
      <c r="R76" s="122" t="s">
        <v>54</v>
      </c>
      <c r="S76" s="121" t="s">
        <v>54</v>
      </c>
      <c r="T76" s="120">
        <v>8</v>
      </c>
    </row>
    <row r="77" spans="2:20" ht="15" customHeight="1">
      <c r="B77" s="58">
        <v>9</v>
      </c>
      <c r="C77" s="32" t="s">
        <v>65</v>
      </c>
      <c r="D77" s="129">
        <v>2003</v>
      </c>
      <c r="E77" s="121" t="s">
        <v>54</v>
      </c>
      <c r="F77" s="122" t="s">
        <v>54</v>
      </c>
      <c r="G77" s="121" t="s">
        <v>54</v>
      </c>
      <c r="H77" s="121">
        <v>0.2</v>
      </c>
      <c r="I77" s="122">
        <v>62.5</v>
      </c>
      <c r="J77" s="121">
        <v>1</v>
      </c>
      <c r="K77" s="121">
        <v>0.3</v>
      </c>
      <c r="L77" s="122">
        <v>62.9</v>
      </c>
      <c r="M77" s="121">
        <v>1.7</v>
      </c>
      <c r="N77" s="121" t="s">
        <v>54</v>
      </c>
      <c r="O77" s="122" t="s">
        <v>54</v>
      </c>
      <c r="P77" s="121" t="s">
        <v>54</v>
      </c>
      <c r="Q77" s="121" t="s">
        <v>54</v>
      </c>
      <c r="R77" s="122" t="s">
        <v>54</v>
      </c>
      <c r="S77" s="121" t="s">
        <v>54</v>
      </c>
      <c r="T77" s="120">
        <v>9</v>
      </c>
    </row>
    <row r="78" spans="2:20" ht="11.25" customHeight="1">
      <c r="B78" s="58">
        <v>10</v>
      </c>
      <c r="C78" s="32"/>
      <c r="D78" s="129">
        <v>2004</v>
      </c>
      <c r="E78" s="121">
        <v>0</v>
      </c>
      <c r="F78" s="122">
        <v>56.1</v>
      </c>
      <c r="G78" s="121">
        <v>0.2</v>
      </c>
      <c r="H78" s="121">
        <v>0.1</v>
      </c>
      <c r="I78" s="122">
        <v>79.8</v>
      </c>
      <c r="J78" s="121">
        <v>1</v>
      </c>
      <c r="K78" s="121">
        <v>0.3</v>
      </c>
      <c r="L78" s="122">
        <v>64.9</v>
      </c>
      <c r="M78" s="121">
        <v>1.8</v>
      </c>
      <c r="N78" s="121">
        <v>0</v>
      </c>
      <c r="O78" s="122">
        <v>79.1</v>
      </c>
      <c r="P78" s="121">
        <v>0.1</v>
      </c>
      <c r="Q78" s="121">
        <v>0</v>
      </c>
      <c r="R78" s="122" t="s">
        <v>54</v>
      </c>
      <c r="S78" s="121" t="s">
        <v>54</v>
      </c>
      <c r="T78" s="120">
        <v>10</v>
      </c>
    </row>
    <row r="79" spans="2:20" ht="15" customHeight="1">
      <c r="B79" s="58">
        <v>11</v>
      </c>
      <c r="C79" s="32" t="s">
        <v>98</v>
      </c>
      <c r="D79" s="129">
        <v>2003</v>
      </c>
      <c r="E79" s="121" t="s">
        <v>54</v>
      </c>
      <c r="F79" s="122" t="s">
        <v>54</v>
      </c>
      <c r="G79" s="121" t="s">
        <v>54</v>
      </c>
      <c r="H79" s="121">
        <v>0.3</v>
      </c>
      <c r="I79" s="122">
        <v>50.9</v>
      </c>
      <c r="J79" s="121">
        <v>1.6</v>
      </c>
      <c r="K79" s="121">
        <v>0.4</v>
      </c>
      <c r="L79" s="122">
        <v>50.7</v>
      </c>
      <c r="M79" s="121">
        <v>2.1</v>
      </c>
      <c r="N79" s="121">
        <v>0.2</v>
      </c>
      <c r="O79" s="122">
        <v>61</v>
      </c>
      <c r="P79" s="121">
        <v>1</v>
      </c>
      <c r="Q79" s="121">
        <v>0.1</v>
      </c>
      <c r="R79" s="122" t="s">
        <v>54</v>
      </c>
      <c r="S79" s="121" t="s">
        <v>54</v>
      </c>
      <c r="T79" s="120">
        <v>11</v>
      </c>
    </row>
    <row r="80" spans="2:20" ht="11.25" customHeight="1">
      <c r="B80" s="58">
        <v>12</v>
      </c>
      <c r="C80" s="32"/>
      <c r="D80" s="129">
        <v>2004</v>
      </c>
      <c r="E80" s="121">
        <v>0.1</v>
      </c>
      <c r="F80" s="122">
        <v>75.7</v>
      </c>
      <c r="G80" s="121">
        <v>0.7</v>
      </c>
      <c r="H80" s="121">
        <v>0.3</v>
      </c>
      <c r="I80" s="122">
        <v>68.1</v>
      </c>
      <c r="J80" s="121">
        <v>1.9</v>
      </c>
      <c r="K80" s="121">
        <v>0.3</v>
      </c>
      <c r="L80" s="122">
        <v>60.1</v>
      </c>
      <c r="M80" s="121">
        <v>2</v>
      </c>
      <c r="N80" s="121">
        <v>0.1</v>
      </c>
      <c r="O80" s="122">
        <v>83.2</v>
      </c>
      <c r="P80" s="121">
        <v>1</v>
      </c>
      <c r="Q80" s="121">
        <v>0.1</v>
      </c>
      <c r="R80" s="122" t="s">
        <v>54</v>
      </c>
      <c r="S80" s="121" t="s">
        <v>54</v>
      </c>
      <c r="T80" s="120">
        <v>12</v>
      </c>
    </row>
    <row r="81" spans="2:20" ht="15" customHeight="1">
      <c r="B81" s="58">
        <v>13</v>
      </c>
      <c r="C81" s="32" t="s">
        <v>66</v>
      </c>
      <c r="D81" s="118">
        <v>2003</v>
      </c>
      <c r="E81" s="119">
        <v>0.3</v>
      </c>
      <c r="F81" s="42">
        <v>72</v>
      </c>
      <c r="G81" s="119">
        <v>2.5</v>
      </c>
      <c r="H81" s="119">
        <v>4.8</v>
      </c>
      <c r="I81" s="42">
        <v>56.7</v>
      </c>
      <c r="J81" s="119">
        <v>27.2</v>
      </c>
      <c r="K81" s="119">
        <v>2.4</v>
      </c>
      <c r="L81" s="42">
        <v>53.2</v>
      </c>
      <c r="M81" s="119">
        <v>12.7</v>
      </c>
      <c r="N81" s="119">
        <v>0.6</v>
      </c>
      <c r="O81" s="42">
        <v>67.3</v>
      </c>
      <c r="P81" s="119">
        <v>3.9</v>
      </c>
      <c r="Q81" s="119">
        <v>0.7</v>
      </c>
      <c r="R81" s="42">
        <v>56.7</v>
      </c>
      <c r="S81" s="119">
        <v>3.8</v>
      </c>
      <c r="T81" s="120">
        <v>13</v>
      </c>
    </row>
    <row r="82" spans="2:20" ht="11.25" customHeight="1">
      <c r="B82" s="58">
        <v>14</v>
      </c>
      <c r="C82" s="32"/>
      <c r="D82" s="129">
        <v>2004</v>
      </c>
      <c r="E82" s="121">
        <v>0.6</v>
      </c>
      <c r="F82" s="122">
        <v>79.8</v>
      </c>
      <c r="G82" s="121">
        <v>4.4</v>
      </c>
      <c r="H82" s="121">
        <v>6.3</v>
      </c>
      <c r="I82" s="122">
        <v>72.4</v>
      </c>
      <c r="J82" s="121">
        <v>45.8</v>
      </c>
      <c r="K82" s="121">
        <v>0.4</v>
      </c>
      <c r="L82" s="122">
        <v>54.5</v>
      </c>
      <c r="M82" s="121">
        <v>2</v>
      </c>
      <c r="N82" s="121">
        <v>0.6</v>
      </c>
      <c r="O82" s="122">
        <v>66</v>
      </c>
      <c r="P82" s="121">
        <v>3.9</v>
      </c>
      <c r="Q82" s="121">
        <v>0.5</v>
      </c>
      <c r="R82" s="122">
        <v>66.6</v>
      </c>
      <c r="S82" s="121">
        <v>3.4</v>
      </c>
      <c r="T82" s="120">
        <v>14</v>
      </c>
    </row>
    <row r="83" spans="2:20" ht="15" customHeight="1">
      <c r="B83" s="58">
        <v>15</v>
      </c>
      <c r="C83" s="32" t="s">
        <v>67</v>
      </c>
      <c r="D83" s="118">
        <v>2003</v>
      </c>
      <c r="E83" s="119">
        <v>0.7</v>
      </c>
      <c r="F83" s="42">
        <v>59.9</v>
      </c>
      <c r="G83" s="119">
        <v>4.4</v>
      </c>
      <c r="H83" s="119">
        <v>2.9</v>
      </c>
      <c r="I83" s="42">
        <v>51.5</v>
      </c>
      <c r="J83" s="119">
        <v>14.8</v>
      </c>
      <c r="K83" s="119">
        <v>2.5</v>
      </c>
      <c r="L83" s="42">
        <v>51.7</v>
      </c>
      <c r="M83" s="119">
        <v>13.1</v>
      </c>
      <c r="N83" s="119">
        <v>0.7</v>
      </c>
      <c r="O83" s="42">
        <v>61.8</v>
      </c>
      <c r="P83" s="119">
        <v>4.5</v>
      </c>
      <c r="Q83" s="119">
        <v>0.4</v>
      </c>
      <c r="R83" s="42">
        <v>51.3</v>
      </c>
      <c r="S83" s="119">
        <v>2.2</v>
      </c>
      <c r="T83" s="120">
        <v>15</v>
      </c>
    </row>
    <row r="84" spans="2:20" ht="11.25" customHeight="1">
      <c r="B84" s="58">
        <v>16</v>
      </c>
      <c r="C84" s="32"/>
      <c r="D84" s="129">
        <v>2004</v>
      </c>
      <c r="E84" s="121">
        <v>1</v>
      </c>
      <c r="F84" s="122">
        <v>78.5</v>
      </c>
      <c r="G84" s="121">
        <v>7.8</v>
      </c>
      <c r="H84" s="121">
        <v>3.6</v>
      </c>
      <c r="I84" s="122">
        <v>71.3</v>
      </c>
      <c r="J84" s="121">
        <v>25.8</v>
      </c>
      <c r="K84" s="121">
        <v>1</v>
      </c>
      <c r="L84" s="122">
        <v>50</v>
      </c>
      <c r="M84" s="121">
        <v>5.2</v>
      </c>
      <c r="N84" s="121">
        <v>0.9</v>
      </c>
      <c r="O84" s="122">
        <v>81.5</v>
      </c>
      <c r="P84" s="121">
        <v>7.1</v>
      </c>
      <c r="Q84" s="121">
        <v>0.2</v>
      </c>
      <c r="R84" s="122">
        <v>54.6</v>
      </c>
      <c r="S84" s="121">
        <v>1.2</v>
      </c>
      <c r="T84" s="120">
        <v>16</v>
      </c>
    </row>
    <row r="85" spans="2:20" ht="15" customHeight="1">
      <c r="B85" s="58">
        <v>17</v>
      </c>
      <c r="C85" s="32" t="s">
        <v>68</v>
      </c>
      <c r="D85" s="118">
        <v>2003</v>
      </c>
      <c r="E85" s="119">
        <v>1.1</v>
      </c>
      <c r="F85" s="42">
        <v>60.3</v>
      </c>
      <c r="G85" s="119">
        <v>6.4</v>
      </c>
      <c r="H85" s="119">
        <v>2.8</v>
      </c>
      <c r="I85" s="42">
        <v>43.4</v>
      </c>
      <c r="J85" s="119">
        <v>12.1</v>
      </c>
      <c r="K85" s="119">
        <v>1.6</v>
      </c>
      <c r="L85" s="42">
        <v>44.3</v>
      </c>
      <c r="M85" s="119">
        <v>7.1</v>
      </c>
      <c r="N85" s="119">
        <v>1.7</v>
      </c>
      <c r="O85" s="42">
        <v>52.1</v>
      </c>
      <c r="P85" s="119">
        <v>8.7</v>
      </c>
      <c r="Q85" s="119">
        <v>1</v>
      </c>
      <c r="R85" s="42">
        <v>53.6</v>
      </c>
      <c r="S85" s="119">
        <v>5.3</v>
      </c>
      <c r="T85" s="120">
        <v>17</v>
      </c>
    </row>
    <row r="86" spans="2:20" ht="11.25" customHeight="1">
      <c r="B86" s="58">
        <v>18</v>
      </c>
      <c r="C86" s="32"/>
      <c r="D86" s="129">
        <v>2004</v>
      </c>
      <c r="E86" s="121">
        <v>1.4</v>
      </c>
      <c r="F86" s="122">
        <v>72.1</v>
      </c>
      <c r="G86" s="121">
        <v>10.1</v>
      </c>
      <c r="H86" s="121">
        <v>3.2</v>
      </c>
      <c r="I86" s="122">
        <v>67.5</v>
      </c>
      <c r="J86" s="121">
        <v>21.6</v>
      </c>
      <c r="K86" s="121">
        <v>1</v>
      </c>
      <c r="L86" s="122">
        <v>53.1</v>
      </c>
      <c r="M86" s="121">
        <v>5.4</v>
      </c>
      <c r="N86" s="121">
        <v>1.5</v>
      </c>
      <c r="O86" s="122">
        <v>73.9</v>
      </c>
      <c r="P86" s="121">
        <v>11.4</v>
      </c>
      <c r="Q86" s="121">
        <v>0.7</v>
      </c>
      <c r="R86" s="122">
        <v>66.2</v>
      </c>
      <c r="S86" s="121">
        <v>4.8</v>
      </c>
      <c r="T86" s="120">
        <v>18</v>
      </c>
    </row>
    <row r="87" spans="2:20" ht="15" customHeight="1">
      <c r="B87" s="58">
        <v>19</v>
      </c>
      <c r="C87" s="32" t="s">
        <v>69</v>
      </c>
      <c r="D87" s="118">
        <v>2003</v>
      </c>
      <c r="E87" s="119">
        <v>1</v>
      </c>
      <c r="F87" s="42">
        <v>61.9</v>
      </c>
      <c r="G87" s="119">
        <v>6.2</v>
      </c>
      <c r="H87" s="119">
        <v>2.8</v>
      </c>
      <c r="I87" s="42">
        <v>53.7</v>
      </c>
      <c r="J87" s="119">
        <v>15</v>
      </c>
      <c r="K87" s="119">
        <v>9.6</v>
      </c>
      <c r="L87" s="42">
        <v>54.6</v>
      </c>
      <c r="M87" s="119">
        <v>52.5</v>
      </c>
      <c r="N87" s="119">
        <v>0.5</v>
      </c>
      <c r="O87" s="42">
        <v>56.1</v>
      </c>
      <c r="P87" s="119">
        <v>3</v>
      </c>
      <c r="Q87" s="119">
        <v>0.4</v>
      </c>
      <c r="R87" s="42">
        <v>58.5</v>
      </c>
      <c r="S87" s="119">
        <v>2.5</v>
      </c>
      <c r="T87" s="120">
        <v>19</v>
      </c>
    </row>
    <row r="88" spans="2:20" ht="11.25" customHeight="1">
      <c r="B88" s="58">
        <v>20</v>
      </c>
      <c r="C88" s="32"/>
      <c r="D88" s="129">
        <v>2004</v>
      </c>
      <c r="E88" s="121">
        <v>1.3</v>
      </c>
      <c r="F88" s="122">
        <v>86</v>
      </c>
      <c r="G88" s="121">
        <v>11.3</v>
      </c>
      <c r="H88" s="121">
        <v>3.3</v>
      </c>
      <c r="I88" s="122">
        <v>72.2</v>
      </c>
      <c r="J88" s="121">
        <v>23.8</v>
      </c>
      <c r="K88" s="121">
        <v>8</v>
      </c>
      <c r="L88" s="122">
        <v>62.3</v>
      </c>
      <c r="M88" s="121">
        <v>49.7</v>
      </c>
      <c r="N88" s="121">
        <v>0.5</v>
      </c>
      <c r="O88" s="122">
        <v>74.1</v>
      </c>
      <c r="P88" s="121">
        <v>3.8</v>
      </c>
      <c r="Q88" s="121">
        <v>0.4</v>
      </c>
      <c r="R88" s="122">
        <v>74</v>
      </c>
      <c r="S88" s="121">
        <v>2.8</v>
      </c>
      <c r="T88" s="120">
        <v>20</v>
      </c>
    </row>
    <row r="89" spans="2:20" ht="15" customHeight="1">
      <c r="B89" s="58">
        <v>21</v>
      </c>
      <c r="C89" s="32" t="s">
        <v>70</v>
      </c>
      <c r="D89" s="118">
        <v>2003</v>
      </c>
      <c r="E89" s="119">
        <v>0.9</v>
      </c>
      <c r="F89" s="42">
        <v>49.6</v>
      </c>
      <c r="G89" s="119">
        <v>4.3</v>
      </c>
      <c r="H89" s="119">
        <v>4.9</v>
      </c>
      <c r="I89" s="42">
        <v>56.1</v>
      </c>
      <c r="J89" s="119">
        <v>27.4</v>
      </c>
      <c r="K89" s="119">
        <v>7</v>
      </c>
      <c r="L89" s="42">
        <v>53.2</v>
      </c>
      <c r="M89" s="119">
        <v>37.3</v>
      </c>
      <c r="N89" s="119">
        <v>1.3</v>
      </c>
      <c r="O89" s="42">
        <v>55.7</v>
      </c>
      <c r="P89" s="119">
        <v>7.2</v>
      </c>
      <c r="Q89" s="119">
        <v>0.9</v>
      </c>
      <c r="R89" s="42">
        <v>51</v>
      </c>
      <c r="S89" s="119">
        <v>4.4</v>
      </c>
      <c r="T89" s="120">
        <v>21</v>
      </c>
    </row>
    <row r="90" spans="2:20" ht="11.25" customHeight="1">
      <c r="B90" s="58">
        <v>22</v>
      </c>
      <c r="C90" s="32"/>
      <c r="D90" s="129">
        <v>2004</v>
      </c>
      <c r="E90" s="121">
        <v>0.9</v>
      </c>
      <c r="F90" s="122">
        <v>61.5</v>
      </c>
      <c r="G90" s="121">
        <v>5.6</v>
      </c>
      <c r="H90" s="121">
        <v>6.3</v>
      </c>
      <c r="I90" s="122">
        <v>73.1</v>
      </c>
      <c r="J90" s="121">
        <v>45.8</v>
      </c>
      <c r="K90" s="121">
        <v>4.7</v>
      </c>
      <c r="L90" s="122">
        <v>59.4</v>
      </c>
      <c r="M90" s="121">
        <v>27.7</v>
      </c>
      <c r="N90" s="121">
        <v>1.7</v>
      </c>
      <c r="O90" s="122">
        <v>63.1</v>
      </c>
      <c r="P90" s="121">
        <v>10.5</v>
      </c>
      <c r="Q90" s="121">
        <v>0.6</v>
      </c>
      <c r="R90" s="122" t="s">
        <v>54</v>
      </c>
      <c r="S90" s="121" t="s">
        <v>54</v>
      </c>
      <c r="T90" s="120">
        <v>22</v>
      </c>
    </row>
    <row r="91" spans="2:20" ht="15" customHeight="1">
      <c r="B91" s="58">
        <v>23</v>
      </c>
      <c r="C91" s="32" t="s">
        <v>71</v>
      </c>
      <c r="D91" s="118">
        <v>2003</v>
      </c>
      <c r="E91" s="119">
        <v>0.9</v>
      </c>
      <c r="F91" s="42">
        <v>44.3</v>
      </c>
      <c r="G91" s="119">
        <v>4</v>
      </c>
      <c r="H91" s="119">
        <v>2</v>
      </c>
      <c r="I91" s="42">
        <v>38.4</v>
      </c>
      <c r="J91" s="119">
        <v>7.5</v>
      </c>
      <c r="K91" s="119">
        <v>1.9</v>
      </c>
      <c r="L91" s="42">
        <v>36.3</v>
      </c>
      <c r="M91" s="119">
        <v>7.1</v>
      </c>
      <c r="N91" s="119">
        <v>1.9</v>
      </c>
      <c r="O91" s="42">
        <v>40.3</v>
      </c>
      <c r="P91" s="119">
        <v>7.8</v>
      </c>
      <c r="Q91" s="119">
        <v>0.9</v>
      </c>
      <c r="R91" s="42">
        <v>33.5</v>
      </c>
      <c r="S91" s="119">
        <v>3</v>
      </c>
      <c r="T91" s="120">
        <v>23</v>
      </c>
    </row>
    <row r="92" spans="2:20" ht="11.25" customHeight="1">
      <c r="B92" s="58">
        <v>24</v>
      </c>
      <c r="C92" s="32"/>
      <c r="D92" s="129">
        <v>2004</v>
      </c>
      <c r="E92" s="121">
        <v>1.2</v>
      </c>
      <c r="F92" s="122">
        <v>64</v>
      </c>
      <c r="G92" s="121">
        <v>7.6</v>
      </c>
      <c r="H92" s="121">
        <v>2.2</v>
      </c>
      <c r="I92" s="122">
        <v>57.9</v>
      </c>
      <c r="J92" s="121">
        <v>12.5</v>
      </c>
      <c r="K92" s="121">
        <v>1.6</v>
      </c>
      <c r="L92" s="122">
        <v>44.7</v>
      </c>
      <c r="M92" s="121">
        <v>7.3</v>
      </c>
      <c r="N92" s="121">
        <v>1.9</v>
      </c>
      <c r="O92" s="122">
        <v>59.1</v>
      </c>
      <c r="P92" s="121">
        <v>11.3</v>
      </c>
      <c r="Q92" s="121">
        <v>0.9</v>
      </c>
      <c r="R92" s="122">
        <v>56</v>
      </c>
      <c r="S92" s="121">
        <v>4.9</v>
      </c>
      <c r="T92" s="120">
        <v>24</v>
      </c>
    </row>
    <row r="93" spans="2:20" ht="15" customHeight="1">
      <c r="B93" s="58">
        <v>25</v>
      </c>
      <c r="C93" s="32" t="s">
        <v>72</v>
      </c>
      <c r="D93" s="118">
        <v>2003</v>
      </c>
      <c r="E93" s="119">
        <v>1</v>
      </c>
      <c r="F93" s="42">
        <v>59.3</v>
      </c>
      <c r="G93" s="119">
        <v>5.8</v>
      </c>
      <c r="H93" s="119">
        <v>3.2</v>
      </c>
      <c r="I93" s="42">
        <v>61.8</v>
      </c>
      <c r="J93" s="119">
        <v>19.9</v>
      </c>
      <c r="K93" s="119">
        <v>3.2</v>
      </c>
      <c r="L93" s="42">
        <v>54.2</v>
      </c>
      <c r="M93" s="119">
        <v>17.3</v>
      </c>
      <c r="N93" s="119">
        <v>1.1</v>
      </c>
      <c r="O93" s="42">
        <v>53.5</v>
      </c>
      <c r="P93" s="119">
        <v>5.7</v>
      </c>
      <c r="Q93" s="119">
        <v>0.6</v>
      </c>
      <c r="R93" s="42">
        <v>36.6</v>
      </c>
      <c r="S93" s="119">
        <v>2</v>
      </c>
      <c r="T93" s="120">
        <v>25</v>
      </c>
    </row>
    <row r="94" spans="2:20" ht="11.25" customHeight="1">
      <c r="B94" s="58">
        <v>26</v>
      </c>
      <c r="C94" s="32"/>
      <c r="D94" s="129">
        <v>2004</v>
      </c>
      <c r="E94" s="121">
        <v>1.1</v>
      </c>
      <c r="F94" s="122">
        <v>82.9</v>
      </c>
      <c r="G94" s="121">
        <v>9.4</v>
      </c>
      <c r="H94" s="121">
        <v>3.4</v>
      </c>
      <c r="I94" s="122">
        <v>74.7</v>
      </c>
      <c r="J94" s="121">
        <v>25.2</v>
      </c>
      <c r="K94" s="121">
        <v>2.3</v>
      </c>
      <c r="L94" s="122">
        <v>59.8</v>
      </c>
      <c r="M94" s="121">
        <v>13.5</v>
      </c>
      <c r="N94" s="121">
        <v>1</v>
      </c>
      <c r="O94" s="122">
        <v>77.3</v>
      </c>
      <c r="P94" s="121">
        <v>7.8</v>
      </c>
      <c r="Q94" s="121">
        <v>0.6</v>
      </c>
      <c r="R94" s="122">
        <v>49.1</v>
      </c>
      <c r="S94" s="121">
        <v>2.8</v>
      </c>
      <c r="T94" s="120">
        <v>26</v>
      </c>
    </row>
    <row r="95" spans="2:20" ht="15" customHeight="1">
      <c r="B95" s="58">
        <v>27</v>
      </c>
      <c r="C95" s="32" t="s">
        <v>73</v>
      </c>
      <c r="D95" s="118">
        <v>2003</v>
      </c>
      <c r="E95" s="119">
        <v>0</v>
      </c>
      <c r="F95" s="42">
        <v>68.6</v>
      </c>
      <c r="G95" s="119">
        <v>0.2</v>
      </c>
      <c r="H95" s="119">
        <v>1.8</v>
      </c>
      <c r="I95" s="42">
        <v>60.2</v>
      </c>
      <c r="J95" s="119">
        <v>10.9</v>
      </c>
      <c r="K95" s="119">
        <v>8.5</v>
      </c>
      <c r="L95" s="42">
        <v>54.4</v>
      </c>
      <c r="M95" s="119">
        <v>46.3</v>
      </c>
      <c r="N95" s="119">
        <v>0.5</v>
      </c>
      <c r="O95" s="42">
        <v>61.3</v>
      </c>
      <c r="P95" s="119">
        <v>3</v>
      </c>
      <c r="Q95" s="119">
        <v>0.2</v>
      </c>
      <c r="R95" s="148" t="s">
        <v>290</v>
      </c>
      <c r="S95" s="147" t="s">
        <v>291</v>
      </c>
      <c r="T95" s="120">
        <v>27</v>
      </c>
    </row>
    <row r="96" spans="2:20" ht="11.25" customHeight="1">
      <c r="B96" s="58">
        <v>28</v>
      </c>
      <c r="C96" s="32"/>
      <c r="D96" s="129">
        <v>2004</v>
      </c>
      <c r="E96" s="121">
        <v>0.1</v>
      </c>
      <c r="F96" s="122">
        <v>84.1</v>
      </c>
      <c r="G96" s="121">
        <v>0.9</v>
      </c>
      <c r="H96" s="121">
        <v>2.8</v>
      </c>
      <c r="I96" s="122">
        <v>74.9</v>
      </c>
      <c r="J96" s="121">
        <v>21.3</v>
      </c>
      <c r="K96" s="121">
        <v>6.8</v>
      </c>
      <c r="L96" s="122">
        <v>58.9</v>
      </c>
      <c r="M96" s="121">
        <v>39.9</v>
      </c>
      <c r="N96" s="121">
        <v>0.5</v>
      </c>
      <c r="O96" s="122">
        <v>78.8</v>
      </c>
      <c r="P96" s="121">
        <v>4</v>
      </c>
      <c r="Q96" s="121">
        <v>0.1</v>
      </c>
      <c r="R96" s="122">
        <v>62.1</v>
      </c>
      <c r="S96" s="121">
        <v>0.9</v>
      </c>
      <c r="T96" s="120">
        <v>28</v>
      </c>
    </row>
    <row r="97" spans="2:20" ht="15" customHeight="1">
      <c r="B97" s="58">
        <v>29</v>
      </c>
      <c r="C97" s="32" t="s">
        <v>74</v>
      </c>
      <c r="D97" s="118">
        <v>2003</v>
      </c>
      <c r="E97" s="119">
        <v>0.2</v>
      </c>
      <c r="F97" s="42">
        <v>44.1</v>
      </c>
      <c r="G97" s="119">
        <v>0.8</v>
      </c>
      <c r="H97" s="119">
        <v>2.2</v>
      </c>
      <c r="I97" s="42">
        <v>35.8</v>
      </c>
      <c r="J97" s="119">
        <v>7.9</v>
      </c>
      <c r="K97" s="119">
        <v>1.6</v>
      </c>
      <c r="L97" s="42">
        <v>30.8</v>
      </c>
      <c r="M97" s="119">
        <v>5</v>
      </c>
      <c r="N97" s="119">
        <v>2.4</v>
      </c>
      <c r="O97" s="42">
        <v>38.3</v>
      </c>
      <c r="P97" s="119">
        <v>9.1</v>
      </c>
      <c r="Q97" s="119">
        <v>0.5</v>
      </c>
      <c r="R97" s="42">
        <v>17.8</v>
      </c>
      <c r="S97" s="119">
        <v>1</v>
      </c>
      <c r="T97" s="120">
        <v>29</v>
      </c>
    </row>
    <row r="98" spans="2:20" ht="11.25" customHeight="1">
      <c r="B98" s="58">
        <v>30</v>
      </c>
      <c r="C98" s="32"/>
      <c r="D98" s="129">
        <v>2004</v>
      </c>
      <c r="E98" s="121">
        <v>0.2</v>
      </c>
      <c r="F98" s="122">
        <v>65.7</v>
      </c>
      <c r="G98" s="121">
        <v>1.3</v>
      </c>
      <c r="H98" s="121">
        <v>2.3</v>
      </c>
      <c r="I98" s="122">
        <v>56.1</v>
      </c>
      <c r="J98" s="121">
        <v>13</v>
      </c>
      <c r="K98" s="121">
        <v>1.3</v>
      </c>
      <c r="L98" s="122">
        <v>46.9</v>
      </c>
      <c r="M98" s="121">
        <v>6.2</v>
      </c>
      <c r="N98" s="121">
        <v>2</v>
      </c>
      <c r="O98" s="122">
        <v>67.5</v>
      </c>
      <c r="P98" s="121">
        <v>13.8</v>
      </c>
      <c r="Q98" s="121">
        <v>0.4</v>
      </c>
      <c r="R98" s="122">
        <v>40.2</v>
      </c>
      <c r="S98" s="121">
        <v>1.8</v>
      </c>
      <c r="T98" s="120">
        <v>30</v>
      </c>
    </row>
    <row r="99" spans="2:20" ht="15" customHeight="1">
      <c r="B99" s="58">
        <v>31</v>
      </c>
      <c r="C99" s="32" t="s">
        <v>75</v>
      </c>
      <c r="D99" s="118">
        <v>2003</v>
      </c>
      <c r="E99" s="119">
        <v>0.3</v>
      </c>
      <c r="F99" s="42">
        <v>44.1</v>
      </c>
      <c r="G99" s="119">
        <v>1.2</v>
      </c>
      <c r="H99" s="119">
        <v>2.1</v>
      </c>
      <c r="I99" s="42">
        <v>46.4</v>
      </c>
      <c r="J99" s="119">
        <v>9.5</v>
      </c>
      <c r="K99" s="119">
        <v>2.2</v>
      </c>
      <c r="L99" s="42">
        <v>45.8</v>
      </c>
      <c r="M99" s="119">
        <v>9.9</v>
      </c>
      <c r="N99" s="119">
        <v>0.8</v>
      </c>
      <c r="O99" s="42">
        <v>47.7</v>
      </c>
      <c r="P99" s="119">
        <v>3.7</v>
      </c>
      <c r="Q99" s="119">
        <v>0.6</v>
      </c>
      <c r="R99" s="42">
        <v>51.1</v>
      </c>
      <c r="S99" s="119">
        <v>2.8</v>
      </c>
      <c r="T99" s="120">
        <v>31</v>
      </c>
    </row>
    <row r="100" spans="2:20" ht="11.25" customHeight="1">
      <c r="B100" s="58">
        <v>32</v>
      </c>
      <c r="C100" s="32"/>
      <c r="D100" s="129">
        <v>2004</v>
      </c>
      <c r="E100" s="121">
        <v>0.6</v>
      </c>
      <c r="F100" s="122">
        <v>77.6</v>
      </c>
      <c r="G100" s="121">
        <v>4.3</v>
      </c>
      <c r="H100" s="121">
        <v>1.5</v>
      </c>
      <c r="I100" s="122">
        <v>64</v>
      </c>
      <c r="J100" s="121">
        <v>9.8</v>
      </c>
      <c r="K100" s="121">
        <v>1.9</v>
      </c>
      <c r="L100" s="122">
        <v>54</v>
      </c>
      <c r="M100" s="121">
        <v>10.1</v>
      </c>
      <c r="N100" s="121">
        <v>0.6</v>
      </c>
      <c r="O100" s="122">
        <v>69.2</v>
      </c>
      <c r="P100" s="121">
        <v>4.4</v>
      </c>
      <c r="Q100" s="121">
        <v>0.2</v>
      </c>
      <c r="R100" s="122">
        <v>54.2</v>
      </c>
      <c r="S100" s="121">
        <v>1.2</v>
      </c>
      <c r="T100" s="120">
        <v>32</v>
      </c>
    </row>
    <row r="101" spans="2:20" ht="15" customHeight="1">
      <c r="B101" s="58">
        <v>33</v>
      </c>
      <c r="C101" s="32" t="s">
        <v>76</v>
      </c>
      <c r="D101" s="118">
        <v>2003</v>
      </c>
      <c r="E101" s="119">
        <v>0.2</v>
      </c>
      <c r="F101" s="42">
        <v>62.5</v>
      </c>
      <c r="G101" s="119">
        <v>1.2</v>
      </c>
      <c r="H101" s="119">
        <v>3.2</v>
      </c>
      <c r="I101" s="42">
        <v>65.3</v>
      </c>
      <c r="J101" s="119">
        <v>20.8</v>
      </c>
      <c r="K101" s="119">
        <v>9.2</v>
      </c>
      <c r="L101" s="42">
        <v>57</v>
      </c>
      <c r="M101" s="119">
        <v>52.3</v>
      </c>
      <c r="N101" s="119">
        <v>0.1</v>
      </c>
      <c r="O101" s="42" t="s">
        <v>54</v>
      </c>
      <c r="P101" s="119" t="s">
        <v>54</v>
      </c>
      <c r="Q101" s="119">
        <v>0.4</v>
      </c>
      <c r="R101" s="42">
        <v>52.2</v>
      </c>
      <c r="S101" s="119">
        <v>2</v>
      </c>
      <c r="T101" s="120">
        <v>33</v>
      </c>
    </row>
    <row r="102" spans="2:20" ht="11.25" customHeight="1">
      <c r="B102" s="58">
        <v>34</v>
      </c>
      <c r="C102" s="32"/>
      <c r="D102" s="129">
        <v>2004</v>
      </c>
      <c r="E102" s="121">
        <v>0.2</v>
      </c>
      <c r="F102" s="122">
        <v>80.8</v>
      </c>
      <c r="G102" s="121">
        <v>1.6</v>
      </c>
      <c r="H102" s="121">
        <v>3.1</v>
      </c>
      <c r="I102" s="122">
        <v>75.8</v>
      </c>
      <c r="J102" s="121">
        <v>23.6</v>
      </c>
      <c r="K102" s="121">
        <v>8.2</v>
      </c>
      <c r="L102" s="122">
        <v>64.5</v>
      </c>
      <c r="M102" s="121">
        <v>53.1</v>
      </c>
      <c r="N102" s="121">
        <v>0.1</v>
      </c>
      <c r="O102" s="122">
        <v>86.2</v>
      </c>
      <c r="P102" s="121">
        <v>1</v>
      </c>
      <c r="Q102" s="121">
        <v>0.4</v>
      </c>
      <c r="R102" s="122">
        <v>58</v>
      </c>
      <c r="S102" s="121">
        <v>2.5</v>
      </c>
      <c r="T102" s="120">
        <v>34</v>
      </c>
    </row>
    <row r="103" spans="2:20" ht="15" customHeight="1">
      <c r="B103" s="58">
        <v>35</v>
      </c>
      <c r="C103" s="32" t="s">
        <v>77</v>
      </c>
      <c r="D103" s="118">
        <v>2003</v>
      </c>
      <c r="E103" s="119">
        <v>0.1</v>
      </c>
      <c r="F103" s="42">
        <v>50.3</v>
      </c>
      <c r="G103" s="119">
        <v>0.5</v>
      </c>
      <c r="H103" s="119">
        <v>0.5</v>
      </c>
      <c r="I103" s="42">
        <v>51.2</v>
      </c>
      <c r="J103" s="119">
        <v>2.6</v>
      </c>
      <c r="K103" s="119">
        <v>0.4</v>
      </c>
      <c r="L103" s="42">
        <v>38.3</v>
      </c>
      <c r="M103" s="119">
        <v>1.6</v>
      </c>
      <c r="N103" s="119">
        <v>0.2</v>
      </c>
      <c r="O103" s="42">
        <v>50.1</v>
      </c>
      <c r="P103" s="119">
        <v>1.2</v>
      </c>
      <c r="Q103" s="119">
        <v>0.1</v>
      </c>
      <c r="R103" s="42">
        <v>40.1</v>
      </c>
      <c r="S103" s="119">
        <v>0.4</v>
      </c>
      <c r="T103" s="120">
        <v>35</v>
      </c>
    </row>
    <row r="104" spans="2:20" ht="11.25" customHeight="1">
      <c r="B104" s="58">
        <v>36</v>
      </c>
      <c r="C104" s="32"/>
      <c r="D104" s="129">
        <v>2004</v>
      </c>
      <c r="E104" s="121">
        <v>0.1</v>
      </c>
      <c r="F104" s="122">
        <v>66.3</v>
      </c>
      <c r="G104" s="121">
        <v>0.4</v>
      </c>
      <c r="H104" s="121">
        <v>0.5</v>
      </c>
      <c r="I104" s="122">
        <v>60</v>
      </c>
      <c r="J104" s="121">
        <v>3.1</v>
      </c>
      <c r="K104" s="121">
        <v>0.4</v>
      </c>
      <c r="L104" s="122">
        <v>43.1</v>
      </c>
      <c r="M104" s="121">
        <v>1.7</v>
      </c>
      <c r="N104" s="121">
        <v>0.2</v>
      </c>
      <c r="O104" s="122">
        <v>56.6</v>
      </c>
      <c r="P104" s="121">
        <v>1.3</v>
      </c>
      <c r="Q104" s="121">
        <v>0.1</v>
      </c>
      <c r="R104" s="122">
        <v>52.6</v>
      </c>
      <c r="S104" s="121">
        <v>0.7</v>
      </c>
      <c r="T104" s="120">
        <v>36</v>
      </c>
    </row>
    <row r="105" spans="2:20" ht="15" customHeight="1">
      <c r="B105" s="58">
        <v>37</v>
      </c>
      <c r="C105" s="32" t="s">
        <v>78</v>
      </c>
      <c r="D105" s="118">
        <v>2003</v>
      </c>
      <c r="E105" s="119">
        <v>0.4</v>
      </c>
      <c r="F105" s="42">
        <v>54.8</v>
      </c>
      <c r="G105" s="119">
        <v>1.9</v>
      </c>
      <c r="H105" s="119">
        <v>2.4</v>
      </c>
      <c r="I105" s="42">
        <v>47.7</v>
      </c>
      <c r="J105" s="119">
        <v>11.4</v>
      </c>
      <c r="K105" s="119">
        <v>2.8</v>
      </c>
      <c r="L105" s="42">
        <v>42.5</v>
      </c>
      <c r="M105" s="119">
        <v>12.1</v>
      </c>
      <c r="N105" s="119">
        <v>1.3</v>
      </c>
      <c r="O105" s="42">
        <v>45.6</v>
      </c>
      <c r="P105" s="119">
        <v>5.9</v>
      </c>
      <c r="Q105" s="119">
        <v>0.4</v>
      </c>
      <c r="R105" s="42">
        <v>50.8</v>
      </c>
      <c r="S105" s="119">
        <v>2</v>
      </c>
      <c r="T105" s="120">
        <v>37</v>
      </c>
    </row>
    <row r="106" spans="2:20" ht="11.25" customHeight="1">
      <c r="B106" s="58">
        <v>38</v>
      </c>
      <c r="C106" s="32"/>
      <c r="D106" s="129">
        <v>2004</v>
      </c>
      <c r="E106" s="121">
        <v>0.7</v>
      </c>
      <c r="F106" s="122">
        <v>66.6</v>
      </c>
      <c r="G106" s="121">
        <v>4.4</v>
      </c>
      <c r="H106" s="121">
        <v>2.5</v>
      </c>
      <c r="I106" s="122">
        <v>62.4</v>
      </c>
      <c r="J106" s="121">
        <v>15.5</v>
      </c>
      <c r="K106" s="121">
        <v>2.1</v>
      </c>
      <c r="L106" s="122">
        <v>51.8</v>
      </c>
      <c r="M106" s="121">
        <v>10.9</v>
      </c>
      <c r="N106" s="121">
        <v>1.4</v>
      </c>
      <c r="O106" s="122">
        <v>69.1</v>
      </c>
      <c r="P106" s="121">
        <v>9.5</v>
      </c>
      <c r="Q106" s="121">
        <v>0.3</v>
      </c>
      <c r="R106" s="122" t="s">
        <v>54</v>
      </c>
      <c r="S106" s="121" t="s">
        <v>54</v>
      </c>
      <c r="T106" s="120">
        <v>38</v>
      </c>
    </row>
    <row r="107" spans="2:20" ht="15" customHeight="1">
      <c r="B107" s="58">
        <v>39</v>
      </c>
      <c r="C107" s="32" t="s">
        <v>79</v>
      </c>
      <c r="D107" s="118">
        <v>2003</v>
      </c>
      <c r="E107" s="119">
        <v>0.4</v>
      </c>
      <c r="F107" s="42">
        <v>52.7</v>
      </c>
      <c r="G107" s="119">
        <v>2</v>
      </c>
      <c r="H107" s="119">
        <v>4</v>
      </c>
      <c r="I107" s="42">
        <v>53.7</v>
      </c>
      <c r="J107" s="119">
        <v>21.2</v>
      </c>
      <c r="K107" s="119">
        <v>2.8</v>
      </c>
      <c r="L107" s="42">
        <v>48.8</v>
      </c>
      <c r="M107" s="119">
        <v>13.7</v>
      </c>
      <c r="N107" s="119">
        <v>0.9</v>
      </c>
      <c r="O107" s="42">
        <v>54.2</v>
      </c>
      <c r="P107" s="119">
        <v>5.1</v>
      </c>
      <c r="Q107" s="119">
        <v>0.4</v>
      </c>
      <c r="R107" s="42">
        <v>43.5</v>
      </c>
      <c r="S107" s="119">
        <v>1.6</v>
      </c>
      <c r="T107" s="120">
        <v>39</v>
      </c>
    </row>
    <row r="108" spans="2:20" ht="11.25" customHeight="1">
      <c r="B108" s="58">
        <v>40</v>
      </c>
      <c r="C108" s="32"/>
      <c r="D108" s="129">
        <v>2004</v>
      </c>
      <c r="E108" s="121">
        <v>0.4</v>
      </c>
      <c r="F108" s="122">
        <v>71.2</v>
      </c>
      <c r="G108" s="121">
        <v>2.7</v>
      </c>
      <c r="H108" s="121">
        <v>4.3</v>
      </c>
      <c r="I108" s="122">
        <v>64</v>
      </c>
      <c r="J108" s="121">
        <v>27.3</v>
      </c>
      <c r="K108" s="121">
        <v>2.2</v>
      </c>
      <c r="L108" s="122">
        <v>57.9</v>
      </c>
      <c r="M108" s="121">
        <v>12.5</v>
      </c>
      <c r="N108" s="121">
        <v>1</v>
      </c>
      <c r="O108" s="122">
        <v>69.1</v>
      </c>
      <c r="P108" s="121">
        <v>7.1</v>
      </c>
      <c r="Q108" s="121">
        <v>0.2</v>
      </c>
      <c r="R108" s="122">
        <v>57.9</v>
      </c>
      <c r="S108" s="121">
        <v>1.4</v>
      </c>
      <c r="T108" s="120">
        <v>40</v>
      </c>
    </row>
    <row r="109" spans="2:20" ht="15" customHeight="1">
      <c r="B109" s="58">
        <v>41</v>
      </c>
      <c r="C109" s="32" t="s">
        <v>80</v>
      </c>
      <c r="D109" s="118">
        <v>2003</v>
      </c>
      <c r="E109" s="119">
        <v>0.4</v>
      </c>
      <c r="F109" s="42">
        <v>53.1</v>
      </c>
      <c r="G109" s="119">
        <v>2.2</v>
      </c>
      <c r="H109" s="119">
        <v>4.2</v>
      </c>
      <c r="I109" s="42">
        <v>45.7</v>
      </c>
      <c r="J109" s="119">
        <v>19.1</v>
      </c>
      <c r="K109" s="119">
        <v>7.1</v>
      </c>
      <c r="L109" s="42">
        <v>46.1</v>
      </c>
      <c r="M109" s="119">
        <v>32.9</v>
      </c>
      <c r="N109" s="119">
        <v>1.3</v>
      </c>
      <c r="O109" s="42">
        <v>55.8</v>
      </c>
      <c r="P109" s="119">
        <v>7</v>
      </c>
      <c r="Q109" s="119">
        <v>0.3</v>
      </c>
      <c r="R109" s="42">
        <v>46.3</v>
      </c>
      <c r="S109" s="119">
        <v>1.5</v>
      </c>
      <c r="T109" s="120">
        <v>41</v>
      </c>
    </row>
    <row r="110" spans="2:20" ht="11.25" customHeight="1">
      <c r="B110" s="58">
        <v>42</v>
      </c>
      <c r="C110" s="32"/>
      <c r="D110" s="129">
        <v>2004</v>
      </c>
      <c r="E110" s="121">
        <v>0.8</v>
      </c>
      <c r="F110" s="122">
        <v>75.1</v>
      </c>
      <c r="G110" s="121">
        <v>5.7</v>
      </c>
      <c r="H110" s="121">
        <v>4.5</v>
      </c>
      <c r="I110" s="122">
        <v>71.5</v>
      </c>
      <c r="J110" s="121">
        <v>32.2</v>
      </c>
      <c r="K110" s="121">
        <v>5.9</v>
      </c>
      <c r="L110" s="122">
        <v>57.6</v>
      </c>
      <c r="M110" s="121">
        <v>34.2</v>
      </c>
      <c r="N110" s="121">
        <v>0.9</v>
      </c>
      <c r="O110" s="122">
        <v>74.8</v>
      </c>
      <c r="P110" s="121">
        <v>7</v>
      </c>
      <c r="Q110" s="121">
        <v>0.2</v>
      </c>
      <c r="R110" s="148" t="s">
        <v>261</v>
      </c>
      <c r="S110" s="147" t="s">
        <v>262</v>
      </c>
      <c r="T110" s="120">
        <v>42</v>
      </c>
    </row>
    <row r="111" spans="2:20" ht="15" customHeight="1">
      <c r="B111" s="58">
        <v>43</v>
      </c>
      <c r="C111" s="32" t="s">
        <v>81</v>
      </c>
      <c r="D111" s="118">
        <v>2003</v>
      </c>
      <c r="E111" s="119">
        <v>0.3</v>
      </c>
      <c r="F111" s="42">
        <v>66.7</v>
      </c>
      <c r="G111" s="119">
        <v>2.1</v>
      </c>
      <c r="H111" s="119">
        <v>3.4</v>
      </c>
      <c r="I111" s="42">
        <v>46.1</v>
      </c>
      <c r="J111" s="119">
        <v>15.6</v>
      </c>
      <c r="K111" s="119">
        <v>5.2</v>
      </c>
      <c r="L111" s="42">
        <v>48.9</v>
      </c>
      <c r="M111" s="119">
        <v>25.5</v>
      </c>
      <c r="N111" s="119">
        <v>1.3</v>
      </c>
      <c r="O111" s="42">
        <v>53.8</v>
      </c>
      <c r="P111" s="119">
        <v>7.1</v>
      </c>
      <c r="Q111" s="119">
        <v>0.3</v>
      </c>
      <c r="R111" s="42">
        <v>49.5</v>
      </c>
      <c r="S111" s="119">
        <v>1.7</v>
      </c>
      <c r="T111" s="120">
        <v>43</v>
      </c>
    </row>
    <row r="112" spans="2:20" ht="11.25" customHeight="1">
      <c r="B112" s="58">
        <v>44</v>
      </c>
      <c r="C112" s="32"/>
      <c r="D112" s="129">
        <v>2004</v>
      </c>
      <c r="E112" s="121">
        <v>0.5</v>
      </c>
      <c r="F112" s="122">
        <v>81</v>
      </c>
      <c r="G112" s="121">
        <v>3.8</v>
      </c>
      <c r="H112" s="121">
        <v>4.5</v>
      </c>
      <c r="I112" s="122">
        <v>74.6</v>
      </c>
      <c r="J112" s="121">
        <v>33.3</v>
      </c>
      <c r="K112" s="121">
        <v>3.7</v>
      </c>
      <c r="L112" s="122">
        <v>62.7</v>
      </c>
      <c r="M112" s="121">
        <v>22.9</v>
      </c>
      <c r="N112" s="121">
        <v>1.3</v>
      </c>
      <c r="O112" s="122">
        <v>84.1</v>
      </c>
      <c r="P112" s="121">
        <v>11</v>
      </c>
      <c r="Q112" s="121">
        <v>0.5</v>
      </c>
      <c r="R112" s="122" t="s">
        <v>54</v>
      </c>
      <c r="S112" s="121" t="s">
        <v>54</v>
      </c>
      <c r="T112" s="120">
        <v>44</v>
      </c>
    </row>
    <row r="113" spans="2:20" ht="15" customHeight="1">
      <c r="B113" s="58">
        <v>45</v>
      </c>
      <c r="C113" s="32" t="s">
        <v>82</v>
      </c>
      <c r="D113" s="118">
        <v>2003</v>
      </c>
      <c r="E113" s="119">
        <v>0.5</v>
      </c>
      <c r="F113" s="42">
        <v>65.8</v>
      </c>
      <c r="G113" s="119">
        <v>3.2</v>
      </c>
      <c r="H113" s="119">
        <v>3.8</v>
      </c>
      <c r="I113" s="42">
        <v>52.1</v>
      </c>
      <c r="J113" s="119">
        <v>20</v>
      </c>
      <c r="K113" s="119">
        <v>1.7</v>
      </c>
      <c r="L113" s="42">
        <v>50.6</v>
      </c>
      <c r="M113" s="119">
        <v>8.6</v>
      </c>
      <c r="N113" s="119">
        <v>0.3</v>
      </c>
      <c r="O113" s="42">
        <v>58.1</v>
      </c>
      <c r="P113" s="119">
        <v>1.6</v>
      </c>
      <c r="Q113" s="119">
        <v>0.1</v>
      </c>
      <c r="R113" s="148" t="s">
        <v>191</v>
      </c>
      <c r="S113" s="147" t="s">
        <v>190</v>
      </c>
      <c r="T113" s="120">
        <v>45</v>
      </c>
    </row>
    <row r="114" spans="2:20" ht="11.25" customHeight="1">
      <c r="B114" s="58">
        <v>46</v>
      </c>
      <c r="C114" s="32"/>
      <c r="D114" s="129">
        <v>2004</v>
      </c>
      <c r="E114" s="121">
        <v>0.6</v>
      </c>
      <c r="F114" s="122">
        <v>88.4</v>
      </c>
      <c r="G114" s="121">
        <v>5.4</v>
      </c>
      <c r="H114" s="121">
        <v>3.9</v>
      </c>
      <c r="I114" s="122">
        <v>75.9</v>
      </c>
      <c r="J114" s="121">
        <v>29.8</v>
      </c>
      <c r="K114" s="121">
        <v>1.3</v>
      </c>
      <c r="L114" s="122">
        <v>62.7</v>
      </c>
      <c r="M114" s="121">
        <v>8.3</v>
      </c>
      <c r="N114" s="121">
        <v>0.3</v>
      </c>
      <c r="O114" s="122">
        <v>74.2</v>
      </c>
      <c r="P114" s="121">
        <v>2</v>
      </c>
      <c r="Q114" s="121">
        <v>0.1</v>
      </c>
      <c r="R114" s="122" t="s">
        <v>54</v>
      </c>
      <c r="S114" s="121" t="s">
        <v>54</v>
      </c>
      <c r="T114" s="120">
        <v>46</v>
      </c>
    </row>
    <row r="115" spans="2:20" ht="18" customHeight="1">
      <c r="B115" s="59">
        <v>47</v>
      </c>
      <c r="C115" s="4" t="s">
        <v>83</v>
      </c>
      <c r="D115" s="128">
        <v>2003</v>
      </c>
      <c r="E115" s="65">
        <v>9.1</v>
      </c>
      <c r="F115" s="66">
        <v>56.9</v>
      </c>
      <c r="G115" s="65">
        <v>51.9</v>
      </c>
      <c r="H115" s="65">
        <v>52.2</v>
      </c>
      <c r="I115" s="66">
        <v>51.8</v>
      </c>
      <c r="J115" s="65">
        <v>270.7</v>
      </c>
      <c r="K115" s="65">
        <v>72.2</v>
      </c>
      <c r="L115" s="66">
        <v>50.9</v>
      </c>
      <c r="M115" s="65">
        <v>367.1</v>
      </c>
      <c r="N115" s="65">
        <v>17.2</v>
      </c>
      <c r="O115" s="66">
        <v>50.6</v>
      </c>
      <c r="P115" s="65">
        <v>86.9</v>
      </c>
      <c r="Q115" s="65">
        <v>8.6</v>
      </c>
      <c r="R115" s="132">
        <v>46.9</v>
      </c>
      <c r="S115" s="133">
        <v>40.6</v>
      </c>
      <c r="T115" s="123">
        <v>47</v>
      </c>
    </row>
    <row r="116" spans="2:21" ht="11.25" customHeight="1">
      <c r="B116" s="124">
        <v>48</v>
      </c>
      <c r="C116" s="40"/>
      <c r="D116" s="128">
        <v>2004</v>
      </c>
      <c r="E116" s="65">
        <v>12.1</v>
      </c>
      <c r="F116" s="66">
        <v>75.8</v>
      </c>
      <c r="G116" s="65">
        <v>91.6</v>
      </c>
      <c r="H116" s="65">
        <v>59.8</v>
      </c>
      <c r="I116" s="66">
        <v>70.5</v>
      </c>
      <c r="J116" s="65">
        <v>421.7</v>
      </c>
      <c r="K116" s="65">
        <v>54.8</v>
      </c>
      <c r="L116" s="66">
        <v>59</v>
      </c>
      <c r="M116" s="65">
        <v>323.3</v>
      </c>
      <c r="N116" s="65">
        <v>16.8</v>
      </c>
      <c r="O116" s="66">
        <v>70.8</v>
      </c>
      <c r="P116" s="65">
        <v>119.1</v>
      </c>
      <c r="Q116" s="65">
        <v>6.8</v>
      </c>
      <c r="R116" s="132">
        <v>58.7</v>
      </c>
      <c r="S116" s="133">
        <v>39.7</v>
      </c>
      <c r="T116" s="125">
        <v>48</v>
      </c>
      <c r="U116" s="39"/>
    </row>
    <row r="117" spans="2:21" ht="11.25" customHeight="1">
      <c r="B117" s="126"/>
      <c r="C117" s="40"/>
      <c r="D117" s="45"/>
      <c r="E117" s="41"/>
      <c r="F117" s="43"/>
      <c r="G117" s="41"/>
      <c r="H117" s="41"/>
      <c r="I117" s="43"/>
      <c r="J117" s="41"/>
      <c r="K117" s="41"/>
      <c r="L117" s="43"/>
      <c r="M117" s="41"/>
      <c r="N117" s="41"/>
      <c r="O117" s="43"/>
      <c r="P117" s="41"/>
      <c r="Q117" s="41"/>
      <c r="R117" s="43"/>
      <c r="S117" s="41"/>
      <c r="T117" s="127"/>
      <c r="U117" s="39"/>
    </row>
    <row r="118" spans="2:21" ht="11.25" customHeight="1">
      <c r="B118" s="126"/>
      <c r="C118" s="40"/>
      <c r="D118" s="45"/>
      <c r="E118" s="41"/>
      <c r="F118" s="43"/>
      <c r="G118" s="41"/>
      <c r="H118" s="41"/>
      <c r="I118" s="43"/>
      <c r="J118" s="41"/>
      <c r="K118" s="41"/>
      <c r="L118" s="43"/>
      <c r="M118" s="41"/>
      <c r="N118" s="41"/>
      <c r="O118" s="43"/>
      <c r="P118" s="41"/>
      <c r="Q118" s="41"/>
      <c r="R118" s="43"/>
      <c r="S118" s="41"/>
      <c r="T118" s="127"/>
      <c r="U118" s="39"/>
    </row>
    <row r="119" spans="2:21" ht="11.25" customHeight="1">
      <c r="B119" s="126"/>
      <c r="C119" s="40"/>
      <c r="D119" s="45"/>
      <c r="E119" s="41"/>
      <c r="F119" s="43"/>
      <c r="G119" s="41"/>
      <c r="H119" s="41"/>
      <c r="I119" s="43"/>
      <c r="J119" s="41"/>
      <c r="K119" s="41"/>
      <c r="L119" s="43"/>
      <c r="M119" s="41"/>
      <c r="N119" s="41"/>
      <c r="O119" s="43"/>
      <c r="P119" s="41"/>
      <c r="Q119" s="41"/>
      <c r="R119" s="43"/>
      <c r="S119" s="41"/>
      <c r="T119" s="127"/>
      <c r="U119" s="39"/>
    </row>
    <row r="120" spans="1:21" ht="12.75">
      <c r="A120" s="202" t="s">
        <v>55</v>
      </c>
      <c r="B120" s="202"/>
      <c r="C120" s="202"/>
      <c r="D120" s="202"/>
      <c r="E120" s="202"/>
      <c r="F120" s="202"/>
      <c r="G120" s="202"/>
      <c r="H120" s="202"/>
      <c r="I120" s="202"/>
      <c r="J120" s="202"/>
      <c r="K120" s="202" t="s">
        <v>56</v>
      </c>
      <c r="L120" s="190"/>
      <c r="M120" s="190"/>
      <c r="N120" s="190"/>
      <c r="O120" s="190"/>
      <c r="P120" s="190"/>
      <c r="Q120" s="190"/>
      <c r="R120" s="190"/>
      <c r="S120" s="190"/>
      <c r="T120" s="190"/>
      <c r="U120" s="190"/>
    </row>
    <row r="121" spans="6:19" ht="12.75">
      <c r="F121" s="33"/>
      <c r="G121" s="33"/>
      <c r="I121" s="33"/>
      <c r="J121" s="33"/>
      <c r="L121" s="33"/>
      <c r="M121" s="33"/>
      <c r="O121" s="33"/>
      <c r="P121" s="33"/>
      <c r="R121" s="33"/>
      <c r="S121" s="33"/>
    </row>
    <row r="122" spans="6:19" ht="12.75">
      <c r="F122" s="33"/>
      <c r="G122" s="33"/>
      <c r="I122" s="33"/>
      <c r="J122" s="56" t="s">
        <v>185</v>
      </c>
      <c r="K122" s="57" t="s">
        <v>187</v>
      </c>
      <c r="L122" s="33"/>
      <c r="M122" s="33"/>
      <c r="O122" s="33"/>
      <c r="P122" s="33"/>
      <c r="R122" s="33"/>
      <c r="S122" s="33"/>
    </row>
    <row r="123" spans="6:19" ht="12.75">
      <c r="F123" s="33"/>
      <c r="G123" s="33"/>
      <c r="I123" s="33"/>
      <c r="J123" s="33"/>
      <c r="L123" s="33"/>
      <c r="M123" s="33"/>
      <c r="O123" s="33"/>
      <c r="P123" s="33"/>
      <c r="R123" s="33"/>
      <c r="S123" s="33"/>
    </row>
    <row r="124" spans="2:20" ht="12" customHeight="1">
      <c r="B124" s="18"/>
      <c r="C124" s="191" t="s">
        <v>94</v>
      </c>
      <c r="D124" s="207" t="s">
        <v>182</v>
      </c>
      <c r="E124" s="205" t="s">
        <v>86</v>
      </c>
      <c r="F124" s="197"/>
      <c r="G124" s="198"/>
      <c r="H124" s="211" t="s">
        <v>213</v>
      </c>
      <c r="I124" s="209"/>
      <c r="J124" s="209"/>
      <c r="K124" s="209"/>
      <c r="L124" s="209"/>
      <c r="M124" s="209"/>
      <c r="N124" s="209"/>
      <c r="O124" s="209"/>
      <c r="P124" s="209"/>
      <c r="Q124" s="209"/>
      <c r="R124" s="209"/>
      <c r="S124" s="210"/>
      <c r="T124" s="21"/>
    </row>
    <row r="125" spans="2:20" ht="12.75" customHeight="1">
      <c r="B125" s="22" t="s">
        <v>46</v>
      </c>
      <c r="C125" s="192"/>
      <c r="D125" s="195"/>
      <c r="E125" s="206"/>
      <c r="F125" s="199"/>
      <c r="G125" s="200"/>
      <c r="H125" s="71" t="s">
        <v>145</v>
      </c>
      <c r="I125" s="23"/>
      <c r="J125" s="63"/>
      <c r="K125" s="23" t="s">
        <v>214</v>
      </c>
      <c r="L125" s="23"/>
      <c r="M125" s="60"/>
      <c r="N125" s="23" t="s">
        <v>260</v>
      </c>
      <c r="O125" s="23"/>
      <c r="P125" s="60"/>
      <c r="Q125" s="71" t="s">
        <v>215</v>
      </c>
      <c r="R125" s="63"/>
      <c r="S125" s="60"/>
      <c r="T125" s="25" t="s">
        <v>46</v>
      </c>
    </row>
    <row r="126" spans="2:20" ht="24.75" customHeight="1">
      <c r="B126" s="26" t="s">
        <v>47</v>
      </c>
      <c r="C126" s="192"/>
      <c r="D126" s="195"/>
      <c r="E126" s="35" t="s">
        <v>59</v>
      </c>
      <c r="F126" s="35" t="s">
        <v>60</v>
      </c>
      <c r="G126" s="35" t="s">
        <v>87</v>
      </c>
      <c r="H126" s="35" t="s">
        <v>59</v>
      </c>
      <c r="I126" s="35" t="s">
        <v>60</v>
      </c>
      <c r="J126" s="38" t="s">
        <v>87</v>
      </c>
      <c r="K126" s="35" t="s">
        <v>59</v>
      </c>
      <c r="L126" s="35" t="s">
        <v>60</v>
      </c>
      <c r="M126" s="35" t="s">
        <v>87</v>
      </c>
      <c r="N126" s="35" t="s">
        <v>59</v>
      </c>
      <c r="O126" s="35" t="s">
        <v>60</v>
      </c>
      <c r="P126" s="35" t="s">
        <v>87</v>
      </c>
      <c r="Q126" s="35" t="s">
        <v>59</v>
      </c>
      <c r="R126" s="35" t="s">
        <v>60</v>
      </c>
      <c r="S126" s="35" t="s">
        <v>87</v>
      </c>
      <c r="T126" s="28" t="s">
        <v>47</v>
      </c>
    </row>
    <row r="127" spans="2:20" ht="12.75">
      <c r="B127" s="29"/>
      <c r="C127" s="193"/>
      <c r="D127" s="196"/>
      <c r="E127" s="30" t="s">
        <v>183</v>
      </c>
      <c r="F127" s="30" t="s">
        <v>6</v>
      </c>
      <c r="G127" s="30" t="s">
        <v>184</v>
      </c>
      <c r="H127" s="69" t="s">
        <v>183</v>
      </c>
      <c r="I127" s="30" t="s">
        <v>6</v>
      </c>
      <c r="J127" s="70" t="s">
        <v>184</v>
      </c>
      <c r="K127" s="30" t="s">
        <v>183</v>
      </c>
      <c r="L127" s="30" t="s">
        <v>6</v>
      </c>
      <c r="M127" s="30" t="s">
        <v>184</v>
      </c>
      <c r="N127" s="30" t="s">
        <v>183</v>
      </c>
      <c r="O127" s="30" t="s">
        <v>6</v>
      </c>
      <c r="P127" s="30" t="s">
        <v>184</v>
      </c>
      <c r="Q127" s="30" t="s">
        <v>183</v>
      </c>
      <c r="R127" s="30" t="s">
        <v>6</v>
      </c>
      <c r="S127" s="30" t="s">
        <v>184</v>
      </c>
      <c r="T127" s="31"/>
    </row>
    <row r="128" spans="2:20" ht="15" customHeight="1">
      <c r="B128" s="58">
        <v>1</v>
      </c>
      <c r="C128" s="32" t="s">
        <v>61</v>
      </c>
      <c r="D128" s="129">
        <v>2003</v>
      </c>
      <c r="E128" s="121" t="s">
        <v>54</v>
      </c>
      <c r="F128" s="122">
        <v>26.6</v>
      </c>
      <c r="G128" s="121" t="s">
        <v>54</v>
      </c>
      <c r="H128" s="121">
        <v>2</v>
      </c>
      <c r="I128" s="122">
        <v>28.9</v>
      </c>
      <c r="J128" s="121">
        <v>5.7</v>
      </c>
      <c r="K128" s="121" t="s">
        <v>54</v>
      </c>
      <c r="L128" s="122" t="s">
        <v>54</v>
      </c>
      <c r="M128" s="121" t="s">
        <v>54</v>
      </c>
      <c r="N128" s="121">
        <v>0.1</v>
      </c>
      <c r="O128" s="122" t="s">
        <v>54</v>
      </c>
      <c r="P128" s="121" t="s">
        <v>54</v>
      </c>
      <c r="Q128" s="121">
        <v>0.4</v>
      </c>
      <c r="R128" s="122" t="s">
        <v>54</v>
      </c>
      <c r="S128" s="121" t="s">
        <v>54</v>
      </c>
      <c r="T128" s="120">
        <v>1</v>
      </c>
    </row>
    <row r="129" spans="2:20" ht="11.25" customHeight="1">
      <c r="B129" s="58">
        <v>2</v>
      </c>
      <c r="C129" s="32"/>
      <c r="D129" s="129">
        <v>2004</v>
      </c>
      <c r="E129" s="121">
        <v>2.5</v>
      </c>
      <c r="F129" s="122">
        <v>36.7</v>
      </c>
      <c r="G129" s="121">
        <v>9.3</v>
      </c>
      <c r="H129" s="121">
        <v>2.3</v>
      </c>
      <c r="I129" s="122">
        <v>38.9</v>
      </c>
      <c r="J129" s="121">
        <v>8.8</v>
      </c>
      <c r="K129" s="121" t="s">
        <v>54</v>
      </c>
      <c r="L129" s="122" t="s">
        <v>54</v>
      </c>
      <c r="M129" s="121" t="s">
        <v>54</v>
      </c>
      <c r="N129" s="121">
        <v>0.1</v>
      </c>
      <c r="O129" s="122" t="s">
        <v>54</v>
      </c>
      <c r="P129" s="121" t="s">
        <v>54</v>
      </c>
      <c r="Q129" s="121">
        <v>0.2</v>
      </c>
      <c r="R129" s="122" t="s">
        <v>54</v>
      </c>
      <c r="S129" s="121" t="s">
        <v>54</v>
      </c>
      <c r="T129" s="120">
        <v>2</v>
      </c>
    </row>
    <row r="130" spans="2:20" ht="15" customHeight="1">
      <c r="B130" s="58">
        <v>3</v>
      </c>
      <c r="C130" s="32" t="s">
        <v>62</v>
      </c>
      <c r="D130" s="129">
        <v>2003</v>
      </c>
      <c r="E130" s="121" t="s">
        <v>54</v>
      </c>
      <c r="F130" s="122">
        <v>31.1</v>
      </c>
      <c r="G130" s="121" t="s">
        <v>54</v>
      </c>
      <c r="H130" s="121" t="s">
        <v>54</v>
      </c>
      <c r="I130" s="122">
        <v>31.1</v>
      </c>
      <c r="J130" s="121" t="s">
        <v>54</v>
      </c>
      <c r="K130" s="121" t="s">
        <v>84</v>
      </c>
      <c r="L130" s="122" t="s">
        <v>84</v>
      </c>
      <c r="M130" s="121" t="s">
        <v>84</v>
      </c>
      <c r="N130" s="121" t="s">
        <v>84</v>
      </c>
      <c r="O130" s="122" t="s">
        <v>84</v>
      </c>
      <c r="P130" s="121" t="s">
        <v>84</v>
      </c>
      <c r="Q130" s="121" t="s">
        <v>84</v>
      </c>
      <c r="R130" s="122" t="s">
        <v>84</v>
      </c>
      <c r="S130" s="121" t="s">
        <v>84</v>
      </c>
      <c r="T130" s="120">
        <v>3</v>
      </c>
    </row>
    <row r="131" spans="2:20" ht="11.25" customHeight="1">
      <c r="B131" s="58">
        <v>4</v>
      </c>
      <c r="C131" s="32"/>
      <c r="D131" s="129">
        <v>2004</v>
      </c>
      <c r="E131" s="121">
        <v>0.7</v>
      </c>
      <c r="F131" s="122">
        <v>42.7</v>
      </c>
      <c r="G131" s="121">
        <v>3</v>
      </c>
      <c r="H131" s="121">
        <v>0.7</v>
      </c>
      <c r="I131" s="122">
        <v>42.9</v>
      </c>
      <c r="J131" s="121">
        <v>3</v>
      </c>
      <c r="K131" s="121" t="s">
        <v>54</v>
      </c>
      <c r="L131" s="122" t="s">
        <v>54</v>
      </c>
      <c r="M131" s="121" t="s">
        <v>54</v>
      </c>
      <c r="N131" s="121" t="s">
        <v>54</v>
      </c>
      <c r="O131" s="122" t="s">
        <v>54</v>
      </c>
      <c r="P131" s="121" t="s">
        <v>54</v>
      </c>
      <c r="Q131" s="121">
        <v>0</v>
      </c>
      <c r="R131" s="122" t="s">
        <v>54</v>
      </c>
      <c r="S131" s="121" t="s">
        <v>54</v>
      </c>
      <c r="T131" s="120">
        <v>4</v>
      </c>
    </row>
    <row r="132" spans="2:20" ht="15" customHeight="1">
      <c r="B132" s="58">
        <v>5</v>
      </c>
      <c r="C132" s="32" t="s">
        <v>63</v>
      </c>
      <c r="D132" s="129">
        <v>2003</v>
      </c>
      <c r="E132" s="121" t="s">
        <v>84</v>
      </c>
      <c r="F132" s="122" t="s">
        <v>84</v>
      </c>
      <c r="G132" s="121" t="s">
        <v>84</v>
      </c>
      <c r="H132" s="121" t="s">
        <v>84</v>
      </c>
      <c r="I132" s="122" t="s">
        <v>84</v>
      </c>
      <c r="J132" s="121" t="s">
        <v>84</v>
      </c>
      <c r="K132" s="121" t="s">
        <v>84</v>
      </c>
      <c r="L132" s="122" t="s">
        <v>84</v>
      </c>
      <c r="M132" s="121" t="s">
        <v>84</v>
      </c>
      <c r="N132" s="121" t="s">
        <v>84</v>
      </c>
      <c r="O132" s="122" t="s">
        <v>84</v>
      </c>
      <c r="P132" s="121" t="s">
        <v>84</v>
      </c>
      <c r="Q132" s="121" t="s">
        <v>84</v>
      </c>
      <c r="R132" s="122" t="s">
        <v>84</v>
      </c>
      <c r="S132" s="121" t="s">
        <v>84</v>
      </c>
      <c r="T132" s="120">
        <v>5</v>
      </c>
    </row>
    <row r="133" spans="2:20" ht="11.25" customHeight="1">
      <c r="B133" s="58">
        <v>6</v>
      </c>
      <c r="C133" s="32"/>
      <c r="D133" s="129">
        <v>2004</v>
      </c>
      <c r="E133" s="121">
        <v>0</v>
      </c>
      <c r="F133" s="122" t="s">
        <v>54</v>
      </c>
      <c r="G133" s="121" t="s">
        <v>54</v>
      </c>
      <c r="H133" s="121">
        <v>0</v>
      </c>
      <c r="I133" s="122" t="s">
        <v>54</v>
      </c>
      <c r="J133" s="121" t="s">
        <v>54</v>
      </c>
      <c r="K133" s="121" t="s">
        <v>54</v>
      </c>
      <c r="L133" s="122" t="s">
        <v>54</v>
      </c>
      <c r="M133" s="121" t="s">
        <v>54</v>
      </c>
      <c r="N133" s="121" t="s">
        <v>54</v>
      </c>
      <c r="O133" s="122" t="s">
        <v>54</v>
      </c>
      <c r="P133" s="121" t="s">
        <v>54</v>
      </c>
      <c r="Q133" s="121" t="s">
        <v>54</v>
      </c>
      <c r="R133" s="122" t="s">
        <v>54</v>
      </c>
      <c r="S133" s="121" t="s">
        <v>54</v>
      </c>
      <c r="T133" s="120">
        <v>6</v>
      </c>
    </row>
    <row r="134" spans="2:20" ht="15" customHeight="1">
      <c r="B134" s="58">
        <v>7</v>
      </c>
      <c r="C134" s="32" t="s">
        <v>64</v>
      </c>
      <c r="D134" s="129">
        <v>2003</v>
      </c>
      <c r="E134" s="121" t="s">
        <v>84</v>
      </c>
      <c r="F134" s="122" t="s">
        <v>84</v>
      </c>
      <c r="G134" s="121" t="s">
        <v>84</v>
      </c>
      <c r="H134" s="121" t="s">
        <v>84</v>
      </c>
      <c r="I134" s="122" t="s">
        <v>84</v>
      </c>
      <c r="J134" s="121" t="s">
        <v>84</v>
      </c>
      <c r="K134" s="121" t="s">
        <v>84</v>
      </c>
      <c r="L134" s="122" t="s">
        <v>84</v>
      </c>
      <c r="M134" s="121" t="s">
        <v>84</v>
      </c>
      <c r="N134" s="121" t="s">
        <v>84</v>
      </c>
      <c r="O134" s="122" t="s">
        <v>84</v>
      </c>
      <c r="P134" s="121" t="s">
        <v>84</v>
      </c>
      <c r="Q134" s="121" t="s">
        <v>84</v>
      </c>
      <c r="R134" s="122" t="s">
        <v>84</v>
      </c>
      <c r="S134" s="121" t="s">
        <v>84</v>
      </c>
      <c r="T134" s="120">
        <v>7</v>
      </c>
    </row>
    <row r="135" spans="2:20" ht="11.25" customHeight="1">
      <c r="B135" s="58">
        <v>8</v>
      </c>
      <c r="C135" s="32"/>
      <c r="D135" s="129">
        <v>2004</v>
      </c>
      <c r="E135" s="121" t="s">
        <v>54</v>
      </c>
      <c r="F135" s="122" t="s">
        <v>54</v>
      </c>
      <c r="G135" s="121" t="s">
        <v>54</v>
      </c>
      <c r="H135" s="121" t="s">
        <v>54</v>
      </c>
      <c r="I135" s="122" t="s">
        <v>54</v>
      </c>
      <c r="J135" s="121" t="s">
        <v>54</v>
      </c>
      <c r="K135" s="121" t="s">
        <v>54</v>
      </c>
      <c r="L135" s="122" t="s">
        <v>54</v>
      </c>
      <c r="M135" s="121" t="s">
        <v>54</v>
      </c>
      <c r="N135" s="121" t="s">
        <v>54</v>
      </c>
      <c r="O135" s="122" t="s">
        <v>54</v>
      </c>
      <c r="P135" s="121" t="s">
        <v>54</v>
      </c>
      <c r="Q135" s="121" t="s">
        <v>54</v>
      </c>
      <c r="R135" s="122" t="s">
        <v>54</v>
      </c>
      <c r="S135" s="121" t="s">
        <v>54</v>
      </c>
      <c r="T135" s="120">
        <v>8</v>
      </c>
    </row>
    <row r="136" spans="2:20" ht="15" customHeight="1">
      <c r="B136" s="58">
        <v>9</v>
      </c>
      <c r="C136" s="32" t="s">
        <v>65</v>
      </c>
      <c r="D136" s="129">
        <v>2003</v>
      </c>
      <c r="E136" s="121">
        <v>0.4</v>
      </c>
      <c r="F136" s="122">
        <v>35.5</v>
      </c>
      <c r="G136" s="121">
        <v>1.4</v>
      </c>
      <c r="H136" s="121">
        <v>0.4</v>
      </c>
      <c r="I136" s="122">
        <v>35.5</v>
      </c>
      <c r="J136" s="121">
        <v>1.4</v>
      </c>
      <c r="K136" s="121" t="s">
        <v>84</v>
      </c>
      <c r="L136" s="122" t="s">
        <v>84</v>
      </c>
      <c r="M136" s="121" t="s">
        <v>84</v>
      </c>
      <c r="N136" s="121" t="s">
        <v>84</v>
      </c>
      <c r="O136" s="122" t="s">
        <v>84</v>
      </c>
      <c r="P136" s="121" t="s">
        <v>84</v>
      </c>
      <c r="Q136" s="121" t="s">
        <v>84</v>
      </c>
      <c r="R136" s="122" t="s">
        <v>84</v>
      </c>
      <c r="S136" s="121" t="s">
        <v>84</v>
      </c>
      <c r="T136" s="120">
        <v>9</v>
      </c>
    </row>
    <row r="137" spans="2:20" ht="11.25" customHeight="1">
      <c r="B137" s="58">
        <v>10</v>
      </c>
      <c r="C137" s="32"/>
      <c r="D137" s="129">
        <v>2004</v>
      </c>
      <c r="E137" s="121">
        <v>0.3</v>
      </c>
      <c r="F137" s="122">
        <v>42.8</v>
      </c>
      <c r="G137" s="121">
        <v>1.4</v>
      </c>
      <c r="H137" s="121">
        <v>0.3</v>
      </c>
      <c r="I137" s="122">
        <v>42.8</v>
      </c>
      <c r="J137" s="121">
        <v>1.4</v>
      </c>
      <c r="K137" s="121" t="s">
        <v>54</v>
      </c>
      <c r="L137" s="122" t="s">
        <v>54</v>
      </c>
      <c r="M137" s="121" t="s">
        <v>54</v>
      </c>
      <c r="N137" s="121" t="s">
        <v>54</v>
      </c>
      <c r="O137" s="122" t="s">
        <v>54</v>
      </c>
      <c r="P137" s="121" t="s">
        <v>54</v>
      </c>
      <c r="Q137" s="121" t="s">
        <v>54</v>
      </c>
      <c r="R137" s="122" t="s">
        <v>54</v>
      </c>
      <c r="S137" s="121" t="s">
        <v>54</v>
      </c>
      <c r="T137" s="120">
        <v>10</v>
      </c>
    </row>
    <row r="138" spans="2:20" ht="15" customHeight="1">
      <c r="B138" s="58">
        <v>11</v>
      </c>
      <c r="C138" s="32" t="s">
        <v>98</v>
      </c>
      <c r="D138" s="129">
        <v>2003</v>
      </c>
      <c r="E138" s="121">
        <v>0.8</v>
      </c>
      <c r="F138" s="122">
        <v>29.3</v>
      </c>
      <c r="G138" s="121">
        <v>2.4</v>
      </c>
      <c r="H138" s="121">
        <v>0.8</v>
      </c>
      <c r="I138" s="122">
        <v>29.9</v>
      </c>
      <c r="J138" s="121">
        <v>2.3</v>
      </c>
      <c r="K138" s="121" t="s">
        <v>54</v>
      </c>
      <c r="L138" s="122" t="s">
        <v>54</v>
      </c>
      <c r="M138" s="121" t="s">
        <v>54</v>
      </c>
      <c r="N138" s="121" t="s">
        <v>54</v>
      </c>
      <c r="O138" s="122" t="s">
        <v>54</v>
      </c>
      <c r="P138" s="121" t="s">
        <v>54</v>
      </c>
      <c r="Q138" s="121" t="s">
        <v>84</v>
      </c>
      <c r="R138" s="122" t="s">
        <v>84</v>
      </c>
      <c r="S138" s="121" t="s">
        <v>84</v>
      </c>
      <c r="T138" s="120">
        <v>11</v>
      </c>
    </row>
    <row r="139" spans="2:20" ht="11.25" customHeight="1">
      <c r="B139" s="58">
        <v>12</v>
      </c>
      <c r="C139" s="32"/>
      <c r="D139" s="129">
        <v>2004</v>
      </c>
      <c r="E139" s="121">
        <v>0.9</v>
      </c>
      <c r="F139" s="122">
        <v>35.8</v>
      </c>
      <c r="G139" s="121">
        <v>3.1</v>
      </c>
      <c r="H139" s="121">
        <v>0.8</v>
      </c>
      <c r="I139" s="122">
        <v>36.3</v>
      </c>
      <c r="J139" s="121">
        <v>3.1</v>
      </c>
      <c r="K139" s="121">
        <v>0</v>
      </c>
      <c r="L139" s="122" t="s">
        <v>54</v>
      </c>
      <c r="M139" s="121" t="s">
        <v>54</v>
      </c>
      <c r="N139" s="121">
        <v>0</v>
      </c>
      <c r="O139" s="122" t="s">
        <v>54</v>
      </c>
      <c r="P139" s="121" t="s">
        <v>54</v>
      </c>
      <c r="Q139" s="121" t="s">
        <v>54</v>
      </c>
      <c r="R139" s="122" t="s">
        <v>54</v>
      </c>
      <c r="S139" s="121" t="s">
        <v>54</v>
      </c>
      <c r="T139" s="120">
        <v>12</v>
      </c>
    </row>
    <row r="140" spans="2:20" ht="15" customHeight="1">
      <c r="B140" s="58">
        <v>13</v>
      </c>
      <c r="C140" s="32" t="s">
        <v>66</v>
      </c>
      <c r="D140" s="129">
        <v>2003</v>
      </c>
      <c r="E140" s="121">
        <v>8.3</v>
      </c>
      <c r="F140" s="122">
        <v>33.8</v>
      </c>
      <c r="G140" s="121">
        <v>28</v>
      </c>
      <c r="H140" s="121">
        <v>7.9</v>
      </c>
      <c r="I140" s="122">
        <v>34.3</v>
      </c>
      <c r="J140" s="121">
        <v>27.1</v>
      </c>
      <c r="K140" s="121">
        <v>0.3</v>
      </c>
      <c r="L140" s="122">
        <v>25.4</v>
      </c>
      <c r="M140" s="121">
        <v>0.9</v>
      </c>
      <c r="N140" s="121" t="s">
        <v>54</v>
      </c>
      <c r="O140" s="122" t="s">
        <v>54</v>
      </c>
      <c r="P140" s="121" t="s">
        <v>54</v>
      </c>
      <c r="Q140" s="121" t="s">
        <v>84</v>
      </c>
      <c r="R140" s="122" t="s">
        <v>84</v>
      </c>
      <c r="S140" s="121" t="s">
        <v>84</v>
      </c>
      <c r="T140" s="120">
        <v>13</v>
      </c>
    </row>
    <row r="141" spans="2:20" ht="11.25" customHeight="1">
      <c r="B141" s="58">
        <v>14</v>
      </c>
      <c r="C141" s="32"/>
      <c r="D141" s="129">
        <v>2004</v>
      </c>
      <c r="E141" s="121">
        <v>8.5</v>
      </c>
      <c r="F141" s="122">
        <v>41.1</v>
      </c>
      <c r="G141" s="121">
        <v>35</v>
      </c>
      <c r="H141" s="121">
        <v>8.5</v>
      </c>
      <c r="I141" s="122">
        <v>41.1</v>
      </c>
      <c r="J141" s="121">
        <v>35</v>
      </c>
      <c r="K141" s="121">
        <v>0</v>
      </c>
      <c r="L141" s="122">
        <v>25</v>
      </c>
      <c r="M141" s="121">
        <v>0</v>
      </c>
      <c r="N141" s="121" t="s">
        <v>54</v>
      </c>
      <c r="O141" s="122" t="s">
        <v>54</v>
      </c>
      <c r="P141" s="121" t="s">
        <v>54</v>
      </c>
      <c r="Q141" s="121" t="s">
        <v>54</v>
      </c>
      <c r="R141" s="122" t="s">
        <v>54</v>
      </c>
      <c r="S141" s="121" t="s">
        <v>54</v>
      </c>
      <c r="T141" s="120">
        <v>14</v>
      </c>
    </row>
    <row r="142" spans="2:20" ht="15" customHeight="1">
      <c r="B142" s="58">
        <v>15</v>
      </c>
      <c r="C142" s="32" t="s">
        <v>67</v>
      </c>
      <c r="D142" s="129">
        <v>2003</v>
      </c>
      <c r="E142" s="121">
        <v>6.3</v>
      </c>
      <c r="F142" s="122">
        <v>31</v>
      </c>
      <c r="G142" s="121">
        <v>19.6</v>
      </c>
      <c r="H142" s="121">
        <v>5.5</v>
      </c>
      <c r="I142" s="122">
        <v>32.4</v>
      </c>
      <c r="J142" s="121">
        <v>18</v>
      </c>
      <c r="K142" s="121" t="s">
        <v>54</v>
      </c>
      <c r="L142" s="122">
        <v>21.2</v>
      </c>
      <c r="M142" s="121" t="s">
        <v>54</v>
      </c>
      <c r="N142" s="121" t="s">
        <v>54</v>
      </c>
      <c r="O142" s="122" t="s">
        <v>54</v>
      </c>
      <c r="P142" s="121" t="s">
        <v>54</v>
      </c>
      <c r="Q142" s="121" t="s">
        <v>84</v>
      </c>
      <c r="R142" s="122" t="s">
        <v>84</v>
      </c>
      <c r="S142" s="121" t="s">
        <v>84</v>
      </c>
      <c r="T142" s="120">
        <v>15</v>
      </c>
    </row>
    <row r="143" spans="2:20" ht="11.25" customHeight="1">
      <c r="B143" s="58">
        <v>16</v>
      </c>
      <c r="C143" s="32"/>
      <c r="D143" s="129">
        <v>2004</v>
      </c>
      <c r="E143" s="121">
        <v>6.7</v>
      </c>
      <c r="F143" s="122">
        <v>38</v>
      </c>
      <c r="G143" s="121">
        <v>25.3</v>
      </c>
      <c r="H143" s="121">
        <v>6.6</v>
      </c>
      <c r="I143" s="122">
        <v>38.3</v>
      </c>
      <c r="J143" s="121">
        <v>25.1</v>
      </c>
      <c r="K143" s="121">
        <v>0.1</v>
      </c>
      <c r="L143" s="122">
        <v>16.3</v>
      </c>
      <c r="M143" s="121">
        <v>0.2</v>
      </c>
      <c r="N143" s="121" t="s">
        <v>54</v>
      </c>
      <c r="O143" s="122" t="s">
        <v>54</v>
      </c>
      <c r="P143" s="121" t="s">
        <v>54</v>
      </c>
      <c r="Q143" s="121" t="s">
        <v>54</v>
      </c>
      <c r="R143" s="122" t="s">
        <v>54</v>
      </c>
      <c r="S143" s="121" t="s">
        <v>54</v>
      </c>
      <c r="T143" s="120">
        <v>16</v>
      </c>
    </row>
    <row r="144" spans="2:20" ht="15" customHeight="1">
      <c r="B144" s="58">
        <v>17</v>
      </c>
      <c r="C144" s="32" t="s">
        <v>68</v>
      </c>
      <c r="D144" s="129">
        <v>2003</v>
      </c>
      <c r="E144" s="121" t="s">
        <v>54</v>
      </c>
      <c r="F144" s="122">
        <v>28.3</v>
      </c>
      <c r="G144" s="121" t="s">
        <v>54</v>
      </c>
      <c r="H144" s="121">
        <v>4.1</v>
      </c>
      <c r="I144" s="122">
        <v>28.4</v>
      </c>
      <c r="J144" s="121">
        <v>11.7</v>
      </c>
      <c r="K144" s="121">
        <v>0.2</v>
      </c>
      <c r="L144" s="122" t="s">
        <v>54</v>
      </c>
      <c r="M144" s="121" t="s">
        <v>54</v>
      </c>
      <c r="N144" s="121" t="s">
        <v>54</v>
      </c>
      <c r="O144" s="122" t="s">
        <v>54</v>
      </c>
      <c r="P144" s="121" t="s">
        <v>54</v>
      </c>
      <c r="Q144" s="121" t="s">
        <v>54</v>
      </c>
      <c r="R144" s="122" t="s">
        <v>54</v>
      </c>
      <c r="S144" s="121" t="s">
        <v>54</v>
      </c>
      <c r="T144" s="120">
        <v>17</v>
      </c>
    </row>
    <row r="145" spans="2:20" ht="11.25" customHeight="1">
      <c r="B145" s="58">
        <v>18</v>
      </c>
      <c r="C145" s="32"/>
      <c r="D145" s="129">
        <v>2004</v>
      </c>
      <c r="E145" s="121">
        <v>4.3</v>
      </c>
      <c r="F145" s="122">
        <v>37.1</v>
      </c>
      <c r="G145" s="121">
        <v>16</v>
      </c>
      <c r="H145" s="121">
        <v>4.3</v>
      </c>
      <c r="I145" s="122">
        <v>37.4</v>
      </c>
      <c r="J145" s="121">
        <v>15.9</v>
      </c>
      <c r="K145" s="121">
        <v>0.1</v>
      </c>
      <c r="L145" s="122">
        <v>18.6</v>
      </c>
      <c r="M145" s="121">
        <v>0.1</v>
      </c>
      <c r="N145" s="121" t="s">
        <v>54</v>
      </c>
      <c r="O145" s="122" t="s">
        <v>54</v>
      </c>
      <c r="P145" s="121" t="s">
        <v>54</v>
      </c>
      <c r="Q145" s="121">
        <v>0</v>
      </c>
      <c r="R145" s="122" t="s">
        <v>54</v>
      </c>
      <c r="S145" s="121" t="s">
        <v>54</v>
      </c>
      <c r="T145" s="120">
        <v>18</v>
      </c>
    </row>
    <row r="146" spans="2:20" ht="15" customHeight="1">
      <c r="B146" s="58">
        <v>19</v>
      </c>
      <c r="C146" s="32" t="s">
        <v>69</v>
      </c>
      <c r="D146" s="129">
        <v>2003</v>
      </c>
      <c r="E146" s="121">
        <v>11.6</v>
      </c>
      <c r="F146" s="122">
        <v>27.5</v>
      </c>
      <c r="G146" s="121">
        <v>32.1</v>
      </c>
      <c r="H146" s="121">
        <v>10.4</v>
      </c>
      <c r="I146" s="122">
        <v>28.7</v>
      </c>
      <c r="J146" s="121">
        <v>29.8</v>
      </c>
      <c r="K146" s="121">
        <v>1.1</v>
      </c>
      <c r="L146" s="122">
        <v>17.6</v>
      </c>
      <c r="M146" s="121">
        <v>2</v>
      </c>
      <c r="N146" s="121">
        <v>0</v>
      </c>
      <c r="O146" s="122">
        <v>20</v>
      </c>
      <c r="P146" s="121">
        <v>0.1</v>
      </c>
      <c r="Q146" s="121" t="s">
        <v>54</v>
      </c>
      <c r="R146" s="122" t="s">
        <v>54</v>
      </c>
      <c r="S146" s="121" t="s">
        <v>54</v>
      </c>
      <c r="T146" s="120">
        <v>19</v>
      </c>
    </row>
    <row r="147" spans="2:20" ht="11.25" customHeight="1">
      <c r="B147" s="58">
        <v>20</v>
      </c>
      <c r="C147" s="32"/>
      <c r="D147" s="129">
        <v>2004</v>
      </c>
      <c r="E147" s="121">
        <v>11.8</v>
      </c>
      <c r="F147" s="122">
        <v>38.7</v>
      </c>
      <c r="G147" s="121">
        <v>45.8</v>
      </c>
      <c r="H147" s="121">
        <v>11.6</v>
      </c>
      <c r="I147" s="122">
        <v>39</v>
      </c>
      <c r="J147" s="121">
        <v>45.3</v>
      </c>
      <c r="K147" s="121">
        <v>0.2</v>
      </c>
      <c r="L147" s="122">
        <v>20.3</v>
      </c>
      <c r="M147" s="121">
        <v>0.3</v>
      </c>
      <c r="N147" s="121">
        <v>0</v>
      </c>
      <c r="O147" s="122" t="s">
        <v>54</v>
      </c>
      <c r="P147" s="121" t="s">
        <v>54</v>
      </c>
      <c r="Q147" s="121" t="s">
        <v>54</v>
      </c>
      <c r="R147" s="122" t="s">
        <v>54</v>
      </c>
      <c r="S147" s="121" t="s">
        <v>54</v>
      </c>
      <c r="T147" s="120">
        <v>20</v>
      </c>
    </row>
    <row r="148" spans="2:20" ht="15" customHeight="1">
      <c r="B148" s="58">
        <v>21</v>
      </c>
      <c r="C148" s="32" t="s">
        <v>70</v>
      </c>
      <c r="D148" s="129">
        <v>2003</v>
      </c>
      <c r="E148" s="121">
        <v>11.4</v>
      </c>
      <c r="F148" s="122">
        <v>27.3</v>
      </c>
      <c r="G148" s="121">
        <v>31.1</v>
      </c>
      <c r="H148" s="121">
        <v>9</v>
      </c>
      <c r="I148" s="122">
        <v>29.5</v>
      </c>
      <c r="J148" s="121">
        <v>26.7</v>
      </c>
      <c r="K148" s="121">
        <v>1.8</v>
      </c>
      <c r="L148" s="122">
        <v>17.7</v>
      </c>
      <c r="M148" s="121">
        <v>3.1</v>
      </c>
      <c r="N148" s="121">
        <v>0.1</v>
      </c>
      <c r="O148" s="122" t="s">
        <v>54</v>
      </c>
      <c r="P148" s="121" t="s">
        <v>54</v>
      </c>
      <c r="Q148" s="121">
        <v>0.5</v>
      </c>
      <c r="R148" s="122">
        <v>22.5</v>
      </c>
      <c r="S148" s="121">
        <v>1.2</v>
      </c>
      <c r="T148" s="120">
        <v>21</v>
      </c>
    </row>
    <row r="149" spans="2:20" ht="11.25" customHeight="1">
      <c r="B149" s="58">
        <v>22</v>
      </c>
      <c r="C149" s="32"/>
      <c r="D149" s="129">
        <v>2004</v>
      </c>
      <c r="E149" s="121">
        <v>11.2</v>
      </c>
      <c r="F149" s="122">
        <v>38.8</v>
      </c>
      <c r="G149" s="121">
        <v>43.6</v>
      </c>
      <c r="H149" s="121">
        <v>10.7</v>
      </c>
      <c r="I149" s="122">
        <v>39.4</v>
      </c>
      <c r="J149" s="121">
        <v>42.1</v>
      </c>
      <c r="K149" s="121">
        <v>0.2</v>
      </c>
      <c r="L149" s="122">
        <v>26.2</v>
      </c>
      <c r="M149" s="121">
        <v>0.6</v>
      </c>
      <c r="N149" s="121">
        <v>0</v>
      </c>
      <c r="O149" s="122" t="s">
        <v>54</v>
      </c>
      <c r="P149" s="121" t="s">
        <v>54</v>
      </c>
      <c r="Q149" s="121">
        <v>0.3</v>
      </c>
      <c r="R149" s="122">
        <v>28.3</v>
      </c>
      <c r="S149" s="121">
        <v>0.8</v>
      </c>
      <c r="T149" s="120">
        <v>22</v>
      </c>
    </row>
    <row r="150" spans="2:20" ht="15" customHeight="1">
      <c r="B150" s="58">
        <v>23</v>
      </c>
      <c r="C150" s="32" t="s">
        <v>71</v>
      </c>
      <c r="D150" s="129">
        <v>2003</v>
      </c>
      <c r="E150" s="121">
        <v>3.2</v>
      </c>
      <c r="F150" s="122">
        <v>21.4</v>
      </c>
      <c r="G150" s="121">
        <v>6.8</v>
      </c>
      <c r="H150" s="121">
        <v>2.9</v>
      </c>
      <c r="I150" s="122">
        <v>22.5</v>
      </c>
      <c r="J150" s="121">
        <v>6.6</v>
      </c>
      <c r="K150" s="121" t="s">
        <v>54</v>
      </c>
      <c r="L150" s="122">
        <v>8.6</v>
      </c>
      <c r="M150" s="121" t="s">
        <v>54</v>
      </c>
      <c r="N150" s="121" t="s">
        <v>54</v>
      </c>
      <c r="O150" s="122" t="s">
        <v>54</v>
      </c>
      <c r="P150" s="121" t="s">
        <v>54</v>
      </c>
      <c r="Q150" s="121" t="s">
        <v>84</v>
      </c>
      <c r="R150" s="122" t="s">
        <v>84</v>
      </c>
      <c r="S150" s="121" t="s">
        <v>84</v>
      </c>
      <c r="T150" s="120">
        <v>23</v>
      </c>
    </row>
    <row r="151" spans="2:20" ht="11.25" customHeight="1">
      <c r="B151" s="58">
        <v>24</v>
      </c>
      <c r="C151" s="32"/>
      <c r="D151" s="129">
        <v>2004</v>
      </c>
      <c r="E151" s="121">
        <v>2.9</v>
      </c>
      <c r="F151" s="122">
        <v>34.8</v>
      </c>
      <c r="G151" s="121">
        <v>10.3</v>
      </c>
      <c r="H151" s="121">
        <v>2.9</v>
      </c>
      <c r="I151" s="122">
        <v>35.2</v>
      </c>
      <c r="J151" s="121">
        <v>10.1</v>
      </c>
      <c r="K151" s="121">
        <v>0</v>
      </c>
      <c r="L151" s="122">
        <v>15.3</v>
      </c>
      <c r="M151" s="121">
        <v>0.1</v>
      </c>
      <c r="N151" s="121">
        <v>0</v>
      </c>
      <c r="O151" s="122" t="s">
        <v>54</v>
      </c>
      <c r="P151" s="121" t="s">
        <v>54</v>
      </c>
      <c r="Q151" s="121" t="s">
        <v>54</v>
      </c>
      <c r="R151" s="122" t="s">
        <v>54</v>
      </c>
      <c r="S151" s="121" t="s">
        <v>54</v>
      </c>
      <c r="T151" s="120">
        <v>24</v>
      </c>
    </row>
    <row r="152" spans="2:20" ht="15" customHeight="1">
      <c r="B152" s="58">
        <v>25</v>
      </c>
      <c r="C152" s="32" t="s">
        <v>72</v>
      </c>
      <c r="D152" s="129">
        <v>2003</v>
      </c>
      <c r="E152" s="121">
        <v>7</v>
      </c>
      <c r="F152" s="122">
        <v>28.5</v>
      </c>
      <c r="G152" s="121">
        <v>20</v>
      </c>
      <c r="H152" s="121">
        <v>6.5</v>
      </c>
      <c r="I152" s="122">
        <v>29.5</v>
      </c>
      <c r="J152" s="121">
        <v>19.2</v>
      </c>
      <c r="K152" s="121">
        <v>0.3</v>
      </c>
      <c r="L152" s="122">
        <v>16.2</v>
      </c>
      <c r="M152" s="121">
        <v>0.5</v>
      </c>
      <c r="N152" s="121">
        <v>0.1</v>
      </c>
      <c r="O152" s="122">
        <v>9.8</v>
      </c>
      <c r="P152" s="121">
        <v>0.1</v>
      </c>
      <c r="Q152" s="121" t="s">
        <v>54</v>
      </c>
      <c r="R152" s="122" t="s">
        <v>54</v>
      </c>
      <c r="S152" s="121" t="s">
        <v>54</v>
      </c>
      <c r="T152" s="120">
        <v>25</v>
      </c>
    </row>
    <row r="153" spans="2:20" ht="11.25" customHeight="1">
      <c r="B153" s="58">
        <v>26</v>
      </c>
      <c r="C153" s="32"/>
      <c r="D153" s="129">
        <v>2004</v>
      </c>
      <c r="E153" s="121">
        <v>6.6</v>
      </c>
      <c r="F153" s="122">
        <v>37.2</v>
      </c>
      <c r="G153" s="121">
        <v>24.7</v>
      </c>
      <c r="H153" s="121">
        <v>6.4</v>
      </c>
      <c r="I153" s="122">
        <v>37.8</v>
      </c>
      <c r="J153" s="121">
        <v>24.2</v>
      </c>
      <c r="K153" s="121">
        <v>0.1</v>
      </c>
      <c r="L153" s="122">
        <v>18.4</v>
      </c>
      <c r="M153" s="121">
        <v>0.1</v>
      </c>
      <c r="N153" s="121">
        <v>0</v>
      </c>
      <c r="O153" s="122" t="s">
        <v>54</v>
      </c>
      <c r="P153" s="121" t="s">
        <v>54</v>
      </c>
      <c r="Q153" s="121">
        <v>0.1</v>
      </c>
      <c r="R153" s="122" t="s">
        <v>54</v>
      </c>
      <c r="S153" s="121" t="s">
        <v>54</v>
      </c>
      <c r="T153" s="120">
        <v>26</v>
      </c>
    </row>
    <row r="154" spans="2:20" ht="15" customHeight="1">
      <c r="B154" s="58">
        <v>27</v>
      </c>
      <c r="C154" s="32" t="s">
        <v>73</v>
      </c>
      <c r="D154" s="129">
        <v>2003</v>
      </c>
      <c r="E154" s="121">
        <v>9.6</v>
      </c>
      <c r="F154" s="122">
        <v>23.7</v>
      </c>
      <c r="G154" s="121">
        <v>22.7</v>
      </c>
      <c r="H154" s="121">
        <v>6</v>
      </c>
      <c r="I154" s="122">
        <v>26.5</v>
      </c>
      <c r="J154" s="121">
        <v>16</v>
      </c>
      <c r="K154" s="121">
        <v>2</v>
      </c>
      <c r="L154" s="122">
        <v>16.9</v>
      </c>
      <c r="M154" s="121">
        <v>3.4</v>
      </c>
      <c r="N154" s="121" t="s">
        <v>54</v>
      </c>
      <c r="O154" s="122">
        <v>20</v>
      </c>
      <c r="P154" s="121" t="s">
        <v>54</v>
      </c>
      <c r="Q154" s="121">
        <v>1.1</v>
      </c>
      <c r="R154" s="122">
        <v>22.7</v>
      </c>
      <c r="S154" s="121">
        <v>2.4</v>
      </c>
      <c r="T154" s="120">
        <v>27</v>
      </c>
    </row>
    <row r="155" spans="2:20" ht="11.25" customHeight="1">
      <c r="B155" s="58">
        <v>28</v>
      </c>
      <c r="C155" s="32"/>
      <c r="D155" s="129">
        <v>2004</v>
      </c>
      <c r="E155" s="121">
        <v>9.2</v>
      </c>
      <c r="F155" s="122">
        <v>33.3</v>
      </c>
      <c r="G155" s="121">
        <v>30.8</v>
      </c>
      <c r="H155" s="121">
        <v>7.9</v>
      </c>
      <c r="I155" s="122">
        <v>34.9</v>
      </c>
      <c r="J155" s="121">
        <v>27.6</v>
      </c>
      <c r="K155" s="121">
        <v>0.3</v>
      </c>
      <c r="L155" s="122" t="s">
        <v>54</v>
      </c>
      <c r="M155" s="121" t="s">
        <v>54</v>
      </c>
      <c r="N155" s="121">
        <v>0.3</v>
      </c>
      <c r="O155" s="122">
        <v>21.2</v>
      </c>
      <c r="P155" s="121">
        <v>0.6</v>
      </c>
      <c r="Q155" s="121">
        <v>0.8</v>
      </c>
      <c r="R155" s="122">
        <v>25.9</v>
      </c>
      <c r="S155" s="121">
        <v>2.1</v>
      </c>
      <c r="T155" s="120">
        <v>28</v>
      </c>
    </row>
    <row r="156" spans="2:20" ht="15" customHeight="1">
      <c r="B156" s="58">
        <v>29</v>
      </c>
      <c r="C156" s="32" t="s">
        <v>74</v>
      </c>
      <c r="D156" s="129">
        <v>2003</v>
      </c>
      <c r="E156" s="121">
        <v>2.1</v>
      </c>
      <c r="F156" s="122">
        <v>19.5</v>
      </c>
      <c r="G156" s="121">
        <v>4.1</v>
      </c>
      <c r="H156" s="121">
        <v>2</v>
      </c>
      <c r="I156" s="122">
        <v>20.5</v>
      </c>
      <c r="J156" s="121">
        <v>4</v>
      </c>
      <c r="K156" s="121">
        <v>0.1</v>
      </c>
      <c r="L156" s="122">
        <v>2.6</v>
      </c>
      <c r="M156" s="121">
        <v>0</v>
      </c>
      <c r="N156" s="121" t="s">
        <v>54</v>
      </c>
      <c r="O156" s="122" t="s">
        <v>54</v>
      </c>
      <c r="P156" s="121" t="s">
        <v>54</v>
      </c>
      <c r="Q156" s="121" t="s">
        <v>84</v>
      </c>
      <c r="R156" s="122" t="s">
        <v>84</v>
      </c>
      <c r="S156" s="121" t="s">
        <v>84</v>
      </c>
      <c r="T156" s="120">
        <v>29</v>
      </c>
    </row>
    <row r="157" spans="2:20" ht="11.25" customHeight="1">
      <c r="B157" s="58">
        <v>30</v>
      </c>
      <c r="C157" s="32"/>
      <c r="D157" s="129">
        <v>2004</v>
      </c>
      <c r="E157" s="121">
        <v>2.7</v>
      </c>
      <c r="F157" s="122">
        <v>36.5</v>
      </c>
      <c r="G157" s="121">
        <v>9.7</v>
      </c>
      <c r="H157" s="121">
        <v>2.6</v>
      </c>
      <c r="I157" s="122">
        <v>36.9</v>
      </c>
      <c r="J157" s="121">
        <v>9.6</v>
      </c>
      <c r="K157" s="121">
        <v>0</v>
      </c>
      <c r="L157" s="122">
        <v>13.3</v>
      </c>
      <c r="M157" s="121">
        <v>0.1</v>
      </c>
      <c r="N157" s="121">
        <v>0</v>
      </c>
      <c r="O157" s="122" t="s">
        <v>54</v>
      </c>
      <c r="P157" s="121" t="s">
        <v>54</v>
      </c>
      <c r="Q157" s="121" t="s">
        <v>54</v>
      </c>
      <c r="R157" s="122" t="s">
        <v>54</v>
      </c>
      <c r="S157" s="121" t="s">
        <v>54</v>
      </c>
      <c r="T157" s="120">
        <v>30</v>
      </c>
    </row>
    <row r="158" spans="2:20" ht="15" customHeight="1">
      <c r="B158" s="58">
        <v>31</v>
      </c>
      <c r="C158" s="32" t="s">
        <v>75</v>
      </c>
      <c r="D158" s="129">
        <v>2003</v>
      </c>
      <c r="E158" s="121">
        <v>4.8</v>
      </c>
      <c r="F158" s="122">
        <v>23.7</v>
      </c>
      <c r="G158" s="121">
        <v>11.3</v>
      </c>
      <c r="H158" s="121">
        <v>4</v>
      </c>
      <c r="I158" s="122">
        <v>25.5</v>
      </c>
      <c r="J158" s="121">
        <v>10.1</v>
      </c>
      <c r="K158" s="121">
        <v>0.3</v>
      </c>
      <c r="L158" s="122">
        <v>12</v>
      </c>
      <c r="M158" s="121">
        <v>0.4</v>
      </c>
      <c r="N158" s="121">
        <v>0.5</v>
      </c>
      <c r="O158" s="122">
        <v>16.3</v>
      </c>
      <c r="P158" s="121">
        <v>0.8</v>
      </c>
      <c r="Q158" s="121" t="s">
        <v>84</v>
      </c>
      <c r="R158" s="122" t="s">
        <v>84</v>
      </c>
      <c r="S158" s="121" t="s">
        <v>84</v>
      </c>
      <c r="T158" s="120">
        <v>31</v>
      </c>
    </row>
    <row r="159" spans="2:20" ht="11.25" customHeight="1">
      <c r="B159" s="58">
        <v>32</v>
      </c>
      <c r="C159" s="32"/>
      <c r="D159" s="129">
        <v>2004</v>
      </c>
      <c r="E159" s="121">
        <v>4.4</v>
      </c>
      <c r="F159" s="122">
        <v>33.5</v>
      </c>
      <c r="G159" s="121">
        <v>14.6</v>
      </c>
      <c r="H159" s="121">
        <v>4.1</v>
      </c>
      <c r="I159" s="122">
        <v>34.3</v>
      </c>
      <c r="J159" s="121">
        <v>14</v>
      </c>
      <c r="K159" s="121">
        <v>0</v>
      </c>
      <c r="L159" s="122" t="s">
        <v>54</v>
      </c>
      <c r="M159" s="121" t="s">
        <v>54</v>
      </c>
      <c r="N159" s="121">
        <v>0.2</v>
      </c>
      <c r="O159" s="122">
        <v>23.5</v>
      </c>
      <c r="P159" s="121">
        <v>0.6</v>
      </c>
      <c r="Q159" s="121" t="s">
        <v>54</v>
      </c>
      <c r="R159" s="122" t="s">
        <v>54</v>
      </c>
      <c r="S159" s="121" t="s">
        <v>54</v>
      </c>
      <c r="T159" s="120">
        <v>32</v>
      </c>
    </row>
    <row r="160" spans="2:20" ht="15" customHeight="1">
      <c r="B160" s="58">
        <v>33</v>
      </c>
      <c r="C160" s="32" t="s">
        <v>76</v>
      </c>
      <c r="D160" s="129">
        <v>2003</v>
      </c>
      <c r="E160" s="121">
        <v>8.7</v>
      </c>
      <c r="F160" s="122">
        <v>31.7</v>
      </c>
      <c r="G160" s="121">
        <v>27.4</v>
      </c>
      <c r="H160" s="121">
        <v>8.3</v>
      </c>
      <c r="I160" s="122">
        <v>32.3</v>
      </c>
      <c r="J160" s="121">
        <v>26.9</v>
      </c>
      <c r="K160" s="121">
        <v>0.2</v>
      </c>
      <c r="L160" s="122">
        <v>14.9</v>
      </c>
      <c r="M160" s="121">
        <v>0.3</v>
      </c>
      <c r="N160" s="121">
        <v>0.1</v>
      </c>
      <c r="O160" s="122">
        <v>16.1</v>
      </c>
      <c r="P160" s="121">
        <v>0.1</v>
      </c>
      <c r="Q160" s="121">
        <v>0</v>
      </c>
      <c r="R160" s="122" t="s">
        <v>54</v>
      </c>
      <c r="S160" s="121" t="s">
        <v>54</v>
      </c>
      <c r="T160" s="120">
        <v>33</v>
      </c>
    </row>
    <row r="161" spans="2:20" ht="11.25" customHeight="1">
      <c r="B161" s="58">
        <v>34</v>
      </c>
      <c r="C161" s="32"/>
      <c r="D161" s="129">
        <v>2004</v>
      </c>
      <c r="E161" s="121">
        <v>9.6</v>
      </c>
      <c r="F161" s="122">
        <v>40.9</v>
      </c>
      <c r="G161" s="121">
        <v>39.2</v>
      </c>
      <c r="H161" s="121">
        <v>9.4</v>
      </c>
      <c r="I161" s="122">
        <v>41.3</v>
      </c>
      <c r="J161" s="121">
        <v>38.7</v>
      </c>
      <c r="K161" s="121" t="s">
        <v>54</v>
      </c>
      <c r="L161" s="122" t="s">
        <v>54</v>
      </c>
      <c r="M161" s="121" t="s">
        <v>54</v>
      </c>
      <c r="N161" s="121">
        <v>0</v>
      </c>
      <c r="O161" s="122" t="s">
        <v>54</v>
      </c>
      <c r="P161" s="121" t="s">
        <v>54</v>
      </c>
      <c r="Q161" s="121">
        <v>0.1</v>
      </c>
      <c r="R161" s="122">
        <v>27.7</v>
      </c>
      <c r="S161" s="121">
        <v>0.4</v>
      </c>
      <c r="T161" s="120">
        <v>34</v>
      </c>
    </row>
    <row r="162" spans="2:20" ht="15" customHeight="1">
      <c r="B162" s="58">
        <v>35</v>
      </c>
      <c r="C162" s="32" t="s">
        <v>77</v>
      </c>
      <c r="D162" s="129">
        <v>2003</v>
      </c>
      <c r="E162" s="121">
        <v>0.5</v>
      </c>
      <c r="F162" s="122">
        <v>27</v>
      </c>
      <c r="G162" s="121">
        <v>1.2</v>
      </c>
      <c r="H162" s="121" t="s">
        <v>54</v>
      </c>
      <c r="I162" s="122">
        <v>27.6</v>
      </c>
      <c r="J162" s="121" t="s">
        <v>54</v>
      </c>
      <c r="K162" s="121" t="s">
        <v>54</v>
      </c>
      <c r="L162" s="122" t="s">
        <v>54</v>
      </c>
      <c r="M162" s="121" t="s">
        <v>54</v>
      </c>
      <c r="N162" s="121" t="s">
        <v>84</v>
      </c>
      <c r="O162" s="122" t="s">
        <v>84</v>
      </c>
      <c r="P162" s="121" t="s">
        <v>84</v>
      </c>
      <c r="Q162" s="121" t="s">
        <v>84</v>
      </c>
      <c r="R162" s="122" t="s">
        <v>84</v>
      </c>
      <c r="S162" s="121" t="s">
        <v>84</v>
      </c>
      <c r="T162" s="120">
        <v>35</v>
      </c>
    </row>
    <row r="163" spans="2:20" ht="11.25" customHeight="1">
      <c r="B163" s="58">
        <v>36</v>
      </c>
      <c r="C163" s="32"/>
      <c r="D163" s="129">
        <v>2004</v>
      </c>
      <c r="E163" s="121">
        <v>0.5</v>
      </c>
      <c r="F163" s="122">
        <v>41.2</v>
      </c>
      <c r="G163" s="121">
        <v>2.1</v>
      </c>
      <c r="H163" s="121">
        <v>0.5</v>
      </c>
      <c r="I163" s="122">
        <v>41.2</v>
      </c>
      <c r="J163" s="121">
        <v>2.1</v>
      </c>
      <c r="K163" s="121" t="s">
        <v>54</v>
      </c>
      <c r="L163" s="122" t="s">
        <v>54</v>
      </c>
      <c r="M163" s="121" t="s">
        <v>54</v>
      </c>
      <c r="N163" s="121" t="s">
        <v>54</v>
      </c>
      <c r="O163" s="122" t="s">
        <v>54</v>
      </c>
      <c r="P163" s="121" t="s">
        <v>54</v>
      </c>
      <c r="Q163" s="121" t="s">
        <v>54</v>
      </c>
      <c r="R163" s="122" t="s">
        <v>54</v>
      </c>
      <c r="S163" s="121" t="s">
        <v>54</v>
      </c>
      <c r="T163" s="120">
        <v>36</v>
      </c>
    </row>
    <row r="164" spans="2:20" ht="15" customHeight="1">
      <c r="B164" s="58">
        <v>37</v>
      </c>
      <c r="C164" s="32" t="s">
        <v>78</v>
      </c>
      <c r="D164" s="129">
        <v>2003</v>
      </c>
      <c r="E164" s="121" t="s">
        <v>54</v>
      </c>
      <c r="F164" s="122">
        <v>27.7</v>
      </c>
      <c r="G164" s="121" t="s">
        <v>54</v>
      </c>
      <c r="H164" s="121">
        <v>2.9</v>
      </c>
      <c r="I164" s="122">
        <v>27.9</v>
      </c>
      <c r="J164" s="121">
        <v>8.1</v>
      </c>
      <c r="K164" s="121" t="s">
        <v>54</v>
      </c>
      <c r="L164" s="122" t="s">
        <v>54</v>
      </c>
      <c r="M164" s="121" t="s">
        <v>54</v>
      </c>
      <c r="N164" s="121" t="s">
        <v>54</v>
      </c>
      <c r="O164" s="122" t="s">
        <v>54</v>
      </c>
      <c r="P164" s="121" t="s">
        <v>54</v>
      </c>
      <c r="Q164" s="121" t="s">
        <v>54</v>
      </c>
      <c r="R164" s="122" t="s">
        <v>54</v>
      </c>
      <c r="S164" s="121" t="s">
        <v>54</v>
      </c>
      <c r="T164" s="120">
        <v>37</v>
      </c>
    </row>
    <row r="165" spans="2:20" ht="11.25" customHeight="1">
      <c r="B165" s="58">
        <v>38</v>
      </c>
      <c r="C165" s="32"/>
      <c r="D165" s="129">
        <v>2004</v>
      </c>
      <c r="E165" s="121">
        <v>3.1</v>
      </c>
      <c r="F165" s="122">
        <v>38</v>
      </c>
      <c r="G165" s="121">
        <v>11.7</v>
      </c>
      <c r="H165" s="121">
        <v>3.1</v>
      </c>
      <c r="I165" s="122">
        <v>38.1</v>
      </c>
      <c r="J165" s="121">
        <v>11.7</v>
      </c>
      <c r="K165" s="121">
        <v>0</v>
      </c>
      <c r="L165" s="122" t="s">
        <v>54</v>
      </c>
      <c r="M165" s="121" t="s">
        <v>54</v>
      </c>
      <c r="N165" s="121" t="s">
        <v>54</v>
      </c>
      <c r="O165" s="122" t="s">
        <v>54</v>
      </c>
      <c r="P165" s="121" t="s">
        <v>54</v>
      </c>
      <c r="Q165" s="121">
        <v>0</v>
      </c>
      <c r="R165" s="122" t="s">
        <v>54</v>
      </c>
      <c r="S165" s="121" t="s">
        <v>54</v>
      </c>
      <c r="T165" s="120">
        <v>38</v>
      </c>
    </row>
    <row r="166" spans="2:20" ht="15" customHeight="1">
      <c r="B166" s="58">
        <v>39</v>
      </c>
      <c r="C166" s="32" t="s">
        <v>79</v>
      </c>
      <c r="D166" s="129">
        <v>2003</v>
      </c>
      <c r="E166" s="121">
        <v>5.8</v>
      </c>
      <c r="F166" s="122">
        <v>28.7</v>
      </c>
      <c r="G166" s="121">
        <v>16.7</v>
      </c>
      <c r="H166" s="121">
        <v>5.2</v>
      </c>
      <c r="I166" s="122">
        <v>29.9</v>
      </c>
      <c r="J166" s="121">
        <v>15.6</v>
      </c>
      <c r="K166" s="121">
        <v>0.3</v>
      </c>
      <c r="L166" s="122">
        <v>14</v>
      </c>
      <c r="M166" s="121">
        <v>0.4</v>
      </c>
      <c r="N166" s="121" t="s">
        <v>54</v>
      </c>
      <c r="O166" s="122" t="s">
        <v>54</v>
      </c>
      <c r="P166" s="121" t="s">
        <v>54</v>
      </c>
      <c r="Q166" s="121">
        <v>0.2</v>
      </c>
      <c r="R166" s="148" t="s">
        <v>292</v>
      </c>
      <c r="S166" s="147" t="s">
        <v>293</v>
      </c>
      <c r="T166" s="120">
        <v>39</v>
      </c>
    </row>
    <row r="167" spans="2:20" ht="11.25" customHeight="1">
      <c r="B167" s="58">
        <v>40</v>
      </c>
      <c r="C167" s="32"/>
      <c r="D167" s="129">
        <v>2004</v>
      </c>
      <c r="E167" s="121">
        <v>5.8</v>
      </c>
      <c r="F167" s="122">
        <v>40.6</v>
      </c>
      <c r="G167" s="121">
        <v>23.4</v>
      </c>
      <c r="H167" s="121">
        <v>5.6</v>
      </c>
      <c r="I167" s="122">
        <v>41.1</v>
      </c>
      <c r="J167" s="121">
        <v>22.8</v>
      </c>
      <c r="K167" s="121" t="s">
        <v>54</v>
      </c>
      <c r="L167" s="122" t="s">
        <v>54</v>
      </c>
      <c r="M167" s="121" t="s">
        <v>54</v>
      </c>
      <c r="N167" s="121" t="s">
        <v>54</v>
      </c>
      <c r="O167" s="122" t="s">
        <v>54</v>
      </c>
      <c r="P167" s="121" t="s">
        <v>54</v>
      </c>
      <c r="Q167" s="121">
        <v>0.2</v>
      </c>
      <c r="R167" s="122">
        <v>28.5</v>
      </c>
      <c r="S167" s="121">
        <v>0.5</v>
      </c>
      <c r="T167" s="120">
        <v>40</v>
      </c>
    </row>
    <row r="168" spans="2:20" ht="15" customHeight="1">
      <c r="B168" s="58">
        <v>41</v>
      </c>
      <c r="C168" s="32" t="s">
        <v>80</v>
      </c>
      <c r="D168" s="129">
        <v>2003</v>
      </c>
      <c r="E168" s="121">
        <v>8</v>
      </c>
      <c r="F168" s="122">
        <v>28.9</v>
      </c>
      <c r="G168" s="121">
        <v>23</v>
      </c>
      <c r="H168" s="121">
        <v>7.8</v>
      </c>
      <c r="I168" s="122">
        <v>29.2</v>
      </c>
      <c r="J168" s="121">
        <v>22.7</v>
      </c>
      <c r="K168" s="121">
        <v>0.1</v>
      </c>
      <c r="L168" s="122">
        <v>17</v>
      </c>
      <c r="M168" s="121">
        <v>0.1</v>
      </c>
      <c r="N168" s="121">
        <v>0.1</v>
      </c>
      <c r="O168" s="122">
        <v>15.1</v>
      </c>
      <c r="P168" s="121">
        <v>0.1</v>
      </c>
      <c r="Q168" s="121" t="s">
        <v>84</v>
      </c>
      <c r="R168" s="122" t="s">
        <v>84</v>
      </c>
      <c r="S168" s="121" t="s">
        <v>84</v>
      </c>
      <c r="T168" s="120">
        <v>41</v>
      </c>
    </row>
    <row r="169" spans="2:20" ht="11.25" customHeight="1">
      <c r="B169" s="58">
        <v>42</v>
      </c>
      <c r="C169" s="32"/>
      <c r="D169" s="129">
        <v>2004</v>
      </c>
      <c r="E169" s="121">
        <v>7.9</v>
      </c>
      <c r="F169" s="122">
        <v>42.8</v>
      </c>
      <c r="G169" s="121">
        <v>34</v>
      </c>
      <c r="H169" s="121">
        <v>7.8</v>
      </c>
      <c r="I169" s="122">
        <v>43.1</v>
      </c>
      <c r="J169" s="121">
        <v>33.8</v>
      </c>
      <c r="K169" s="121">
        <v>0</v>
      </c>
      <c r="L169" s="122" t="s">
        <v>54</v>
      </c>
      <c r="M169" s="121" t="s">
        <v>54</v>
      </c>
      <c r="N169" s="121">
        <v>0.1</v>
      </c>
      <c r="O169" s="122">
        <v>18.9</v>
      </c>
      <c r="P169" s="121">
        <v>0.2</v>
      </c>
      <c r="Q169" s="121">
        <v>0</v>
      </c>
      <c r="R169" s="122" t="s">
        <v>54</v>
      </c>
      <c r="S169" s="121" t="s">
        <v>54</v>
      </c>
      <c r="T169" s="120">
        <v>42</v>
      </c>
    </row>
    <row r="170" spans="2:20" ht="15" customHeight="1">
      <c r="B170" s="58">
        <v>43</v>
      </c>
      <c r="C170" s="32" t="s">
        <v>81</v>
      </c>
      <c r="D170" s="129">
        <v>2003</v>
      </c>
      <c r="E170" s="121">
        <v>7.3</v>
      </c>
      <c r="F170" s="122">
        <v>31.8</v>
      </c>
      <c r="G170" s="121">
        <v>23.3</v>
      </c>
      <c r="H170" s="121">
        <v>7.2</v>
      </c>
      <c r="I170" s="122">
        <v>32.2</v>
      </c>
      <c r="J170" s="121">
        <v>23.1</v>
      </c>
      <c r="K170" s="121">
        <v>0</v>
      </c>
      <c r="L170" s="122">
        <v>19.6</v>
      </c>
      <c r="M170" s="121">
        <v>0.1</v>
      </c>
      <c r="N170" s="121">
        <v>0.1</v>
      </c>
      <c r="O170" s="122">
        <v>10.1</v>
      </c>
      <c r="P170" s="121">
        <v>0.1</v>
      </c>
      <c r="Q170" s="121">
        <v>0</v>
      </c>
      <c r="R170" s="122" t="s">
        <v>54</v>
      </c>
      <c r="S170" s="121" t="s">
        <v>54</v>
      </c>
      <c r="T170" s="120">
        <v>43</v>
      </c>
    </row>
    <row r="171" spans="2:20" ht="11.25" customHeight="1">
      <c r="B171" s="58">
        <v>44</v>
      </c>
      <c r="C171" s="32"/>
      <c r="D171" s="129">
        <v>2004</v>
      </c>
      <c r="E171" s="121">
        <v>6.9</v>
      </c>
      <c r="F171" s="122">
        <v>44.3</v>
      </c>
      <c r="G171" s="121">
        <v>30.7</v>
      </c>
      <c r="H171" s="121">
        <v>6.9</v>
      </c>
      <c r="I171" s="122">
        <v>44.5</v>
      </c>
      <c r="J171" s="121">
        <v>30.7</v>
      </c>
      <c r="K171" s="121">
        <v>0</v>
      </c>
      <c r="L171" s="122" t="s">
        <v>54</v>
      </c>
      <c r="M171" s="121" t="s">
        <v>54</v>
      </c>
      <c r="N171" s="121">
        <v>0</v>
      </c>
      <c r="O171" s="122" t="s">
        <v>54</v>
      </c>
      <c r="P171" s="121" t="s">
        <v>54</v>
      </c>
      <c r="Q171" s="121">
        <v>0</v>
      </c>
      <c r="R171" s="122" t="s">
        <v>54</v>
      </c>
      <c r="S171" s="121" t="s">
        <v>54</v>
      </c>
      <c r="T171" s="120">
        <v>44</v>
      </c>
    </row>
    <row r="172" spans="2:20" ht="15" customHeight="1">
      <c r="B172" s="58">
        <v>45</v>
      </c>
      <c r="C172" s="32" t="s">
        <v>82</v>
      </c>
      <c r="D172" s="129">
        <v>2003</v>
      </c>
      <c r="E172" s="121">
        <v>6.2</v>
      </c>
      <c r="F172" s="122">
        <v>32.6</v>
      </c>
      <c r="G172" s="121">
        <v>20.2</v>
      </c>
      <c r="H172" s="121">
        <v>6</v>
      </c>
      <c r="I172" s="122">
        <v>32.8</v>
      </c>
      <c r="J172" s="121">
        <v>19.6</v>
      </c>
      <c r="K172" s="121" t="s">
        <v>54</v>
      </c>
      <c r="L172" s="122" t="s">
        <v>54</v>
      </c>
      <c r="M172" s="121" t="s">
        <v>54</v>
      </c>
      <c r="N172" s="121" t="s">
        <v>84</v>
      </c>
      <c r="O172" s="122" t="s">
        <v>84</v>
      </c>
      <c r="P172" s="121" t="s">
        <v>84</v>
      </c>
      <c r="Q172" s="121">
        <v>0.2</v>
      </c>
      <c r="R172" s="122">
        <v>31.5</v>
      </c>
      <c r="S172" s="121">
        <v>0.5</v>
      </c>
      <c r="T172" s="120">
        <v>45</v>
      </c>
    </row>
    <row r="173" spans="2:20" ht="11.25" customHeight="1">
      <c r="B173" s="58">
        <v>46</v>
      </c>
      <c r="C173" s="32"/>
      <c r="D173" s="129">
        <v>2004</v>
      </c>
      <c r="E173" s="121">
        <v>6.2</v>
      </c>
      <c r="F173" s="122">
        <v>43.2</v>
      </c>
      <c r="G173" s="121">
        <v>27</v>
      </c>
      <c r="H173" s="121">
        <v>6</v>
      </c>
      <c r="I173" s="122">
        <v>43.9</v>
      </c>
      <c r="J173" s="121">
        <v>26.4</v>
      </c>
      <c r="K173" s="121">
        <v>0</v>
      </c>
      <c r="L173" s="122">
        <v>11</v>
      </c>
      <c r="M173" s="121">
        <v>0</v>
      </c>
      <c r="N173" s="121">
        <v>0</v>
      </c>
      <c r="O173" s="122" t="s">
        <v>54</v>
      </c>
      <c r="P173" s="121" t="s">
        <v>54</v>
      </c>
      <c r="Q173" s="121">
        <v>0.2</v>
      </c>
      <c r="R173" s="122">
        <v>26.7</v>
      </c>
      <c r="S173" s="121">
        <v>0.6</v>
      </c>
      <c r="T173" s="120">
        <v>46</v>
      </c>
    </row>
    <row r="174" spans="2:20" ht="18" customHeight="1">
      <c r="B174" s="59">
        <v>47</v>
      </c>
      <c r="C174" s="4" t="s">
        <v>83</v>
      </c>
      <c r="D174" s="128">
        <v>2003</v>
      </c>
      <c r="E174" s="65">
        <v>112.7</v>
      </c>
      <c r="F174" s="66">
        <v>28.5</v>
      </c>
      <c r="G174" s="65">
        <v>321.5</v>
      </c>
      <c r="H174" s="65">
        <v>100.5</v>
      </c>
      <c r="I174" s="66">
        <v>29.8</v>
      </c>
      <c r="J174" s="65">
        <v>299.3</v>
      </c>
      <c r="K174" s="65">
        <v>7.8</v>
      </c>
      <c r="L174" s="66">
        <v>17.4</v>
      </c>
      <c r="M174" s="65">
        <v>13.7</v>
      </c>
      <c r="N174" s="65">
        <v>1.7</v>
      </c>
      <c r="O174" s="66">
        <v>15.8</v>
      </c>
      <c r="P174" s="65">
        <v>2.7</v>
      </c>
      <c r="Q174" s="65">
        <v>2.5</v>
      </c>
      <c r="R174" s="66">
        <v>22.8</v>
      </c>
      <c r="S174" s="65">
        <v>5.8</v>
      </c>
      <c r="T174" s="123">
        <v>47</v>
      </c>
    </row>
    <row r="175" spans="2:21" ht="11.25" customHeight="1">
      <c r="B175" s="124">
        <v>48</v>
      </c>
      <c r="C175" s="40"/>
      <c r="D175" s="128">
        <v>2004</v>
      </c>
      <c r="E175" s="65">
        <v>112.9</v>
      </c>
      <c r="F175" s="66">
        <v>39</v>
      </c>
      <c r="G175" s="65">
        <v>440.6</v>
      </c>
      <c r="H175" s="65">
        <v>108.9</v>
      </c>
      <c r="I175" s="66">
        <v>39.6</v>
      </c>
      <c r="J175" s="65">
        <v>431.4</v>
      </c>
      <c r="K175" s="65">
        <v>1</v>
      </c>
      <c r="L175" s="66">
        <v>20.3</v>
      </c>
      <c r="M175" s="65">
        <v>2.1</v>
      </c>
      <c r="N175" s="65">
        <v>0.9</v>
      </c>
      <c r="O175" s="66">
        <v>21.1</v>
      </c>
      <c r="P175" s="65">
        <v>1.9</v>
      </c>
      <c r="Q175" s="65">
        <v>1.9</v>
      </c>
      <c r="R175" s="66">
        <v>25.8</v>
      </c>
      <c r="S175" s="65">
        <v>5</v>
      </c>
      <c r="T175" s="125">
        <v>48</v>
      </c>
      <c r="U175" s="39"/>
    </row>
    <row r="176" spans="2:21" ht="11.25" customHeight="1">
      <c r="B176" s="126"/>
      <c r="C176" s="40"/>
      <c r="D176" s="45"/>
      <c r="E176" s="41"/>
      <c r="F176" s="43"/>
      <c r="G176" s="41"/>
      <c r="H176" s="41"/>
      <c r="I176" s="43"/>
      <c r="J176" s="41"/>
      <c r="K176" s="41"/>
      <c r="L176" s="43"/>
      <c r="M176" s="41"/>
      <c r="N176" s="41"/>
      <c r="O176" s="43"/>
      <c r="P176" s="41"/>
      <c r="Q176" s="41"/>
      <c r="R176" s="43"/>
      <c r="S176" s="41"/>
      <c r="T176" s="127"/>
      <c r="U176" s="39"/>
    </row>
    <row r="177" spans="2:21" ht="11.25" customHeight="1">
      <c r="B177" s="126"/>
      <c r="C177" s="40"/>
      <c r="D177" s="45"/>
      <c r="E177" s="41"/>
      <c r="F177" s="43"/>
      <c r="G177" s="41"/>
      <c r="H177" s="41"/>
      <c r="I177" s="43"/>
      <c r="J177" s="41"/>
      <c r="K177" s="41"/>
      <c r="L177" s="43"/>
      <c r="M177" s="41"/>
      <c r="N177" s="41"/>
      <c r="O177" s="43"/>
      <c r="P177" s="41"/>
      <c r="Q177" s="41"/>
      <c r="R177" s="43"/>
      <c r="S177" s="41"/>
      <c r="T177" s="127"/>
      <c r="U177" s="39"/>
    </row>
    <row r="178" spans="2:21" ht="11.25" customHeight="1">
      <c r="B178" s="126"/>
      <c r="C178" s="40"/>
      <c r="D178" s="45"/>
      <c r="E178" s="41"/>
      <c r="F178" s="43"/>
      <c r="G178" s="41"/>
      <c r="H178" s="41"/>
      <c r="I178" s="43"/>
      <c r="J178" s="41"/>
      <c r="K178" s="41"/>
      <c r="L178" s="43"/>
      <c r="M178" s="41"/>
      <c r="N178" s="41"/>
      <c r="O178" s="43"/>
      <c r="P178" s="41"/>
      <c r="Q178" s="41"/>
      <c r="R178" s="43"/>
      <c r="S178" s="41"/>
      <c r="T178" s="127"/>
      <c r="U178" s="39"/>
    </row>
    <row r="179" spans="1:21" ht="12.75">
      <c r="A179" s="202" t="s">
        <v>57</v>
      </c>
      <c r="B179" s="202"/>
      <c r="C179" s="202"/>
      <c r="D179" s="202"/>
      <c r="E179" s="202"/>
      <c r="F179" s="202"/>
      <c r="G179" s="202"/>
      <c r="H179" s="202"/>
      <c r="I179" s="202"/>
      <c r="J179" s="202"/>
      <c r="K179" s="202" t="s">
        <v>58</v>
      </c>
      <c r="L179" s="190"/>
      <c r="M179" s="190"/>
      <c r="N179" s="190"/>
      <c r="O179" s="190"/>
      <c r="P179" s="190"/>
      <c r="Q179" s="190"/>
      <c r="R179" s="190"/>
      <c r="S179" s="190"/>
      <c r="T179" s="190"/>
      <c r="U179" s="190"/>
    </row>
    <row r="180" spans="6:19" ht="12.75">
      <c r="F180" s="33"/>
      <c r="G180" s="33"/>
      <c r="I180" s="33"/>
      <c r="J180" s="33"/>
      <c r="L180" s="33"/>
      <c r="M180" s="33"/>
      <c r="O180" s="33"/>
      <c r="P180" s="33"/>
      <c r="R180" s="33"/>
      <c r="S180" s="33"/>
    </row>
    <row r="181" spans="6:19" ht="12.75">
      <c r="F181" s="33"/>
      <c r="G181" s="33"/>
      <c r="I181" s="33"/>
      <c r="J181" s="56" t="s">
        <v>185</v>
      </c>
      <c r="K181" s="57" t="s">
        <v>187</v>
      </c>
      <c r="L181" s="33"/>
      <c r="M181" s="33"/>
      <c r="O181" s="33"/>
      <c r="P181" s="33"/>
      <c r="R181" s="33"/>
      <c r="S181" s="33"/>
    </row>
    <row r="182" spans="6:19" ht="12.75">
      <c r="F182" s="33"/>
      <c r="G182" s="33"/>
      <c r="I182" s="33"/>
      <c r="J182" s="33"/>
      <c r="L182" s="33"/>
      <c r="M182" s="33"/>
      <c r="O182" s="33"/>
      <c r="P182" s="33"/>
      <c r="R182" s="33"/>
      <c r="S182" s="33"/>
    </row>
    <row r="183" spans="2:20" ht="12" customHeight="1">
      <c r="B183" s="18"/>
      <c r="C183" s="191" t="s">
        <v>94</v>
      </c>
      <c r="D183" s="207" t="s">
        <v>182</v>
      </c>
      <c r="E183" s="205" t="s">
        <v>92</v>
      </c>
      <c r="F183" s="197"/>
      <c r="G183" s="198"/>
      <c r="H183" s="216" t="s">
        <v>85</v>
      </c>
      <c r="I183" s="197"/>
      <c r="J183" s="197"/>
      <c r="K183" s="197" t="s">
        <v>218</v>
      </c>
      <c r="L183" s="197"/>
      <c r="M183" s="198"/>
      <c r="N183" s="217" t="s">
        <v>219</v>
      </c>
      <c r="O183" s="218"/>
      <c r="P183" s="218"/>
      <c r="Q183" s="218"/>
      <c r="R183" s="218"/>
      <c r="S183" s="219"/>
      <c r="T183" s="21"/>
    </row>
    <row r="184" spans="2:20" ht="12.75" customHeight="1">
      <c r="B184" s="22" t="s">
        <v>46</v>
      </c>
      <c r="C184" s="192"/>
      <c r="D184" s="195"/>
      <c r="E184" s="206"/>
      <c r="F184" s="199"/>
      <c r="G184" s="200"/>
      <c r="H184" s="204"/>
      <c r="I184" s="199"/>
      <c r="J184" s="199"/>
      <c r="K184" s="199"/>
      <c r="L184" s="199"/>
      <c r="M184" s="200"/>
      <c r="N184" s="220" t="s">
        <v>95</v>
      </c>
      <c r="O184" s="221"/>
      <c r="P184" s="222"/>
      <c r="Q184" s="220" t="s">
        <v>220</v>
      </c>
      <c r="R184" s="221"/>
      <c r="S184" s="222"/>
      <c r="T184" s="25" t="s">
        <v>46</v>
      </c>
    </row>
    <row r="185" spans="2:20" ht="24.75" customHeight="1">
      <c r="B185" s="26" t="s">
        <v>47</v>
      </c>
      <c r="C185" s="192"/>
      <c r="D185" s="195"/>
      <c r="E185" s="134" t="s">
        <v>59</v>
      </c>
      <c r="F185" s="35" t="s">
        <v>60</v>
      </c>
      <c r="G185" s="35" t="s">
        <v>87</v>
      </c>
      <c r="H185" s="35" t="s">
        <v>59</v>
      </c>
      <c r="I185" s="35" t="s">
        <v>60</v>
      </c>
      <c r="J185" s="36" t="s">
        <v>87</v>
      </c>
      <c r="K185" s="35" t="s">
        <v>59</v>
      </c>
      <c r="L185" s="35" t="s">
        <v>60</v>
      </c>
      <c r="M185" s="35" t="s">
        <v>87</v>
      </c>
      <c r="N185" s="35" t="s">
        <v>59</v>
      </c>
      <c r="O185" s="35" t="s">
        <v>60</v>
      </c>
      <c r="P185" s="35" t="s">
        <v>87</v>
      </c>
      <c r="Q185" s="35" t="s">
        <v>59</v>
      </c>
      <c r="R185" s="35" t="s">
        <v>60</v>
      </c>
      <c r="S185" s="35" t="s">
        <v>87</v>
      </c>
      <c r="T185" s="28" t="s">
        <v>47</v>
      </c>
    </row>
    <row r="186" spans="2:20" ht="12.75">
      <c r="B186" s="29"/>
      <c r="C186" s="193"/>
      <c r="D186" s="196"/>
      <c r="E186" s="135" t="s">
        <v>183</v>
      </c>
      <c r="F186" s="30" t="s">
        <v>6</v>
      </c>
      <c r="G186" s="30" t="s">
        <v>184</v>
      </c>
      <c r="H186" s="30" t="s">
        <v>183</v>
      </c>
      <c r="I186" s="30" t="s">
        <v>6</v>
      </c>
      <c r="J186" s="70" t="s">
        <v>184</v>
      </c>
      <c r="K186" s="30" t="s">
        <v>183</v>
      </c>
      <c r="L186" s="30" t="s">
        <v>6</v>
      </c>
      <c r="M186" s="30" t="s">
        <v>184</v>
      </c>
      <c r="N186" s="30" t="s">
        <v>183</v>
      </c>
      <c r="O186" s="30" t="s">
        <v>6</v>
      </c>
      <c r="P186" s="30" t="s">
        <v>184</v>
      </c>
      <c r="Q186" s="30" t="s">
        <v>183</v>
      </c>
      <c r="R186" s="30" t="s">
        <v>6</v>
      </c>
      <c r="S186" s="30" t="s">
        <v>184</v>
      </c>
      <c r="T186" s="31"/>
    </row>
    <row r="187" spans="2:20" ht="15" customHeight="1">
      <c r="B187" s="58">
        <v>1</v>
      </c>
      <c r="C187" s="32" t="s">
        <v>61</v>
      </c>
      <c r="D187" s="129">
        <v>2003</v>
      </c>
      <c r="E187" s="136">
        <v>0.1</v>
      </c>
      <c r="F187" s="137">
        <v>335.7</v>
      </c>
      <c r="G187" s="138">
        <v>3.4</v>
      </c>
      <c r="H187" s="138">
        <v>0.4</v>
      </c>
      <c r="I187" s="137">
        <v>439.8</v>
      </c>
      <c r="J187" s="138">
        <v>16</v>
      </c>
      <c r="K187" s="121">
        <v>0.7</v>
      </c>
      <c r="L187" s="148" t="s">
        <v>221</v>
      </c>
      <c r="M187" s="147" t="s">
        <v>222</v>
      </c>
      <c r="N187" s="121" t="s">
        <v>54</v>
      </c>
      <c r="O187" s="130">
        <v>37.7</v>
      </c>
      <c r="P187" s="121" t="s">
        <v>54</v>
      </c>
      <c r="Q187" s="121" t="s">
        <v>54</v>
      </c>
      <c r="R187" s="122" t="s">
        <v>54</v>
      </c>
      <c r="S187" s="121" t="s">
        <v>54</v>
      </c>
      <c r="T187" s="120">
        <v>1</v>
      </c>
    </row>
    <row r="188" spans="2:20" ht="11.25" customHeight="1">
      <c r="B188" s="58">
        <v>2</v>
      </c>
      <c r="C188" s="32"/>
      <c r="D188" s="129">
        <v>2004</v>
      </c>
      <c r="E188" s="136">
        <v>0.1</v>
      </c>
      <c r="F188" s="137">
        <v>431.3</v>
      </c>
      <c r="G188" s="138">
        <v>4</v>
      </c>
      <c r="H188" s="138">
        <v>0.4</v>
      </c>
      <c r="I188" s="137">
        <v>497.7</v>
      </c>
      <c r="J188" s="138">
        <v>17.5</v>
      </c>
      <c r="K188" s="121">
        <v>0.7</v>
      </c>
      <c r="L188" s="130">
        <v>47.9</v>
      </c>
      <c r="M188" s="121">
        <v>3.2</v>
      </c>
      <c r="N188" s="121">
        <v>0.6</v>
      </c>
      <c r="O188" s="130">
        <v>48.7</v>
      </c>
      <c r="P188" s="121">
        <v>2.9</v>
      </c>
      <c r="Q188" s="121">
        <v>0.1</v>
      </c>
      <c r="R188" s="122" t="s">
        <v>54</v>
      </c>
      <c r="S188" s="121" t="s">
        <v>54</v>
      </c>
      <c r="T188" s="120">
        <v>2</v>
      </c>
    </row>
    <row r="189" spans="2:20" ht="15" customHeight="1">
      <c r="B189" s="58">
        <v>3</v>
      </c>
      <c r="C189" s="32" t="s">
        <v>62</v>
      </c>
      <c r="D189" s="129">
        <v>2003</v>
      </c>
      <c r="E189" s="136">
        <v>0</v>
      </c>
      <c r="F189" s="137">
        <v>230</v>
      </c>
      <c r="G189" s="138">
        <v>0.3</v>
      </c>
      <c r="H189" s="138">
        <v>0.1</v>
      </c>
      <c r="I189" s="137">
        <v>555.4</v>
      </c>
      <c r="J189" s="138">
        <v>4.9</v>
      </c>
      <c r="K189" s="121">
        <v>0.2</v>
      </c>
      <c r="L189" s="130">
        <v>24.7</v>
      </c>
      <c r="M189" s="131">
        <v>0.6</v>
      </c>
      <c r="N189" s="121" t="s">
        <v>54</v>
      </c>
      <c r="O189" s="130">
        <v>34.4</v>
      </c>
      <c r="P189" s="121" t="s">
        <v>54</v>
      </c>
      <c r="Q189" s="121" t="s">
        <v>54</v>
      </c>
      <c r="R189" s="122" t="s">
        <v>54</v>
      </c>
      <c r="S189" s="121" t="s">
        <v>54</v>
      </c>
      <c r="T189" s="120">
        <v>3</v>
      </c>
    </row>
    <row r="190" spans="2:20" ht="11.25" customHeight="1">
      <c r="B190" s="58">
        <v>4</v>
      </c>
      <c r="C190" s="32"/>
      <c r="D190" s="129">
        <v>2004</v>
      </c>
      <c r="E190" s="136">
        <v>0</v>
      </c>
      <c r="F190" s="137">
        <v>422</v>
      </c>
      <c r="G190" s="138">
        <v>0.4</v>
      </c>
      <c r="H190" s="138">
        <v>0.1</v>
      </c>
      <c r="I190" s="137">
        <v>588.6</v>
      </c>
      <c r="J190" s="138">
        <v>5.5</v>
      </c>
      <c r="K190" s="121">
        <v>0.2</v>
      </c>
      <c r="L190" s="130">
        <v>39.1</v>
      </c>
      <c r="M190" s="121">
        <v>0.9</v>
      </c>
      <c r="N190" s="121">
        <v>0.2</v>
      </c>
      <c r="O190" s="130">
        <v>41.4</v>
      </c>
      <c r="P190" s="121">
        <v>0.6</v>
      </c>
      <c r="Q190" s="121">
        <v>0.1</v>
      </c>
      <c r="R190" s="122" t="s">
        <v>54</v>
      </c>
      <c r="S190" s="121" t="s">
        <v>54</v>
      </c>
      <c r="T190" s="120">
        <v>4</v>
      </c>
    </row>
    <row r="191" spans="2:20" ht="15" customHeight="1">
      <c r="B191" s="58">
        <v>5</v>
      </c>
      <c r="C191" s="32" t="s">
        <v>63</v>
      </c>
      <c r="D191" s="129">
        <v>2003</v>
      </c>
      <c r="E191" s="136" t="s">
        <v>54</v>
      </c>
      <c r="F191" s="137" t="s">
        <v>54</v>
      </c>
      <c r="G191" s="138" t="s">
        <v>54</v>
      </c>
      <c r="H191" s="138" t="s">
        <v>84</v>
      </c>
      <c r="I191" s="137" t="s">
        <v>84</v>
      </c>
      <c r="J191" s="138" t="s">
        <v>84</v>
      </c>
      <c r="K191" s="121" t="s">
        <v>54</v>
      </c>
      <c r="L191" s="130" t="s">
        <v>54</v>
      </c>
      <c r="M191" s="131" t="s">
        <v>54</v>
      </c>
      <c r="N191" s="121" t="s">
        <v>54</v>
      </c>
      <c r="O191" s="130" t="s">
        <v>54</v>
      </c>
      <c r="P191" s="121" t="s">
        <v>54</v>
      </c>
      <c r="Q191" s="121" t="s">
        <v>84</v>
      </c>
      <c r="R191" s="122" t="s">
        <v>84</v>
      </c>
      <c r="S191" s="121" t="s">
        <v>84</v>
      </c>
      <c r="T191" s="120">
        <v>5</v>
      </c>
    </row>
    <row r="192" spans="2:20" ht="11.25" customHeight="1">
      <c r="B192" s="58">
        <v>6</v>
      </c>
      <c r="C192" s="32"/>
      <c r="D192" s="129">
        <v>2004</v>
      </c>
      <c r="E192" s="136">
        <v>0</v>
      </c>
      <c r="F192" s="137" t="s">
        <v>54</v>
      </c>
      <c r="G192" s="138" t="s">
        <v>54</v>
      </c>
      <c r="H192" s="138" t="s">
        <v>54</v>
      </c>
      <c r="I192" s="137" t="s">
        <v>54</v>
      </c>
      <c r="J192" s="138" t="s">
        <v>54</v>
      </c>
      <c r="K192" s="121">
        <v>0</v>
      </c>
      <c r="L192" s="122" t="s">
        <v>54</v>
      </c>
      <c r="M192" s="121" t="s">
        <v>54</v>
      </c>
      <c r="N192" s="121">
        <v>0</v>
      </c>
      <c r="O192" s="122" t="s">
        <v>54</v>
      </c>
      <c r="P192" s="121" t="s">
        <v>54</v>
      </c>
      <c r="Q192" s="121" t="s">
        <v>54</v>
      </c>
      <c r="R192" s="122" t="s">
        <v>54</v>
      </c>
      <c r="S192" s="121" t="s">
        <v>54</v>
      </c>
      <c r="T192" s="120">
        <v>6</v>
      </c>
    </row>
    <row r="193" spans="2:20" ht="15" customHeight="1">
      <c r="B193" s="58">
        <v>7</v>
      </c>
      <c r="C193" s="32" t="s">
        <v>64</v>
      </c>
      <c r="D193" s="129">
        <v>2003</v>
      </c>
      <c r="E193" s="136" t="s">
        <v>54</v>
      </c>
      <c r="F193" s="137" t="s">
        <v>54</v>
      </c>
      <c r="G193" s="138" t="s">
        <v>54</v>
      </c>
      <c r="H193" s="138" t="s">
        <v>84</v>
      </c>
      <c r="I193" s="137" t="s">
        <v>84</v>
      </c>
      <c r="J193" s="138" t="s">
        <v>84</v>
      </c>
      <c r="K193" s="121" t="s">
        <v>84</v>
      </c>
      <c r="L193" s="122" t="s">
        <v>84</v>
      </c>
      <c r="M193" s="121" t="s">
        <v>84</v>
      </c>
      <c r="N193" s="121" t="s">
        <v>84</v>
      </c>
      <c r="O193" s="130" t="s">
        <v>84</v>
      </c>
      <c r="P193" s="121" t="s">
        <v>84</v>
      </c>
      <c r="Q193" s="121" t="s">
        <v>84</v>
      </c>
      <c r="R193" s="122" t="s">
        <v>84</v>
      </c>
      <c r="S193" s="121" t="s">
        <v>84</v>
      </c>
      <c r="T193" s="120">
        <v>7</v>
      </c>
    </row>
    <row r="194" spans="2:20" ht="11.25" customHeight="1">
      <c r="B194" s="58">
        <v>8</v>
      </c>
      <c r="C194" s="32"/>
      <c r="D194" s="129">
        <v>2004</v>
      </c>
      <c r="E194" s="136" t="s">
        <v>54</v>
      </c>
      <c r="F194" s="137" t="s">
        <v>54</v>
      </c>
      <c r="G194" s="138" t="s">
        <v>54</v>
      </c>
      <c r="H194" s="138" t="s">
        <v>54</v>
      </c>
      <c r="I194" s="137" t="s">
        <v>54</v>
      </c>
      <c r="J194" s="138" t="s">
        <v>54</v>
      </c>
      <c r="K194" s="121" t="s">
        <v>54</v>
      </c>
      <c r="L194" s="122" t="s">
        <v>54</v>
      </c>
      <c r="M194" s="121" t="s">
        <v>54</v>
      </c>
      <c r="N194" s="121" t="s">
        <v>54</v>
      </c>
      <c r="O194" s="122" t="s">
        <v>54</v>
      </c>
      <c r="P194" s="121" t="s">
        <v>54</v>
      </c>
      <c r="Q194" s="121" t="s">
        <v>54</v>
      </c>
      <c r="R194" s="122" t="s">
        <v>54</v>
      </c>
      <c r="S194" s="121" t="s">
        <v>54</v>
      </c>
      <c r="T194" s="120">
        <v>8</v>
      </c>
    </row>
    <row r="195" spans="2:20" ht="15" customHeight="1">
      <c r="B195" s="58">
        <v>9</v>
      </c>
      <c r="C195" s="32" t="s">
        <v>65</v>
      </c>
      <c r="D195" s="129">
        <v>2003</v>
      </c>
      <c r="E195" s="136" t="s">
        <v>54</v>
      </c>
      <c r="F195" s="137" t="s">
        <v>54</v>
      </c>
      <c r="G195" s="138" t="s">
        <v>54</v>
      </c>
      <c r="H195" s="138" t="s">
        <v>54</v>
      </c>
      <c r="I195" s="137">
        <v>526</v>
      </c>
      <c r="J195" s="138" t="s">
        <v>54</v>
      </c>
      <c r="K195" s="121" t="s">
        <v>54</v>
      </c>
      <c r="L195" s="122">
        <v>38.1</v>
      </c>
      <c r="M195" s="121" t="s">
        <v>54</v>
      </c>
      <c r="N195" s="121" t="s">
        <v>54</v>
      </c>
      <c r="O195" s="130">
        <v>38.1</v>
      </c>
      <c r="P195" s="121" t="s">
        <v>54</v>
      </c>
      <c r="Q195" s="121" t="s">
        <v>84</v>
      </c>
      <c r="R195" s="122" t="s">
        <v>84</v>
      </c>
      <c r="S195" s="121" t="s">
        <v>84</v>
      </c>
      <c r="T195" s="120">
        <v>9</v>
      </c>
    </row>
    <row r="196" spans="2:20" ht="11.25" customHeight="1">
      <c r="B196" s="58">
        <v>10</v>
      </c>
      <c r="C196" s="32"/>
      <c r="D196" s="129">
        <v>2004</v>
      </c>
      <c r="E196" s="136" t="s">
        <v>54</v>
      </c>
      <c r="F196" s="137" t="s">
        <v>54</v>
      </c>
      <c r="G196" s="138" t="s">
        <v>54</v>
      </c>
      <c r="H196" s="138">
        <v>0</v>
      </c>
      <c r="I196" s="137">
        <v>544.6</v>
      </c>
      <c r="J196" s="138">
        <v>2</v>
      </c>
      <c r="K196" s="121">
        <v>0.1</v>
      </c>
      <c r="L196" s="122">
        <v>43</v>
      </c>
      <c r="M196" s="121">
        <v>0.4</v>
      </c>
      <c r="N196" s="121">
        <v>0.1</v>
      </c>
      <c r="O196" s="122">
        <v>42.9</v>
      </c>
      <c r="P196" s="121">
        <v>0.4</v>
      </c>
      <c r="Q196" s="121">
        <v>0</v>
      </c>
      <c r="R196" s="122" t="s">
        <v>54</v>
      </c>
      <c r="S196" s="121" t="s">
        <v>54</v>
      </c>
      <c r="T196" s="120">
        <v>10</v>
      </c>
    </row>
    <row r="197" spans="2:20" ht="15" customHeight="1">
      <c r="B197" s="58">
        <v>11</v>
      </c>
      <c r="C197" s="32" t="s">
        <v>98</v>
      </c>
      <c r="D197" s="129">
        <v>2003</v>
      </c>
      <c r="E197" s="136" t="s">
        <v>84</v>
      </c>
      <c r="F197" s="137" t="s">
        <v>84</v>
      </c>
      <c r="G197" s="138" t="s">
        <v>84</v>
      </c>
      <c r="H197" s="138" t="s">
        <v>54</v>
      </c>
      <c r="I197" s="137" t="s">
        <v>54</v>
      </c>
      <c r="J197" s="138" t="s">
        <v>54</v>
      </c>
      <c r="K197" s="121">
        <v>0.2</v>
      </c>
      <c r="L197" s="122">
        <v>31.4</v>
      </c>
      <c r="M197" s="121">
        <v>0.6</v>
      </c>
      <c r="N197" s="121">
        <v>0.2</v>
      </c>
      <c r="O197" s="130">
        <v>33.2</v>
      </c>
      <c r="P197" s="121">
        <v>0.5</v>
      </c>
      <c r="Q197" s="121" t="s">
        <v>54</v>
      </c>
      <c r="R197" s="122" t="s">
        <v>54</v>
      </c>
      <c r="S197" s="121" t="s">
        <v>54</v>
      </c>
      <c r="T197" s="120">
        <v>11</v>
      </c>
    </row>
    <row r="198" spans="2:20" ht="11.25" customHeight="1">
      <c r="B198" s="58">
        <v>12</v>
      </c>
      <c r="C198" s="32"/>
      <c r="D198" s="129">
        <v>2004</v>
      </c>
      <c r="E198" s="136" t="s">
        <v>54</v>
      </c>
      <c r="F198" s="137" t="s">
        <v>54</v>
      </c>
      <c r="G198" s="138" t="s">
        <v>54</v>
      </c>
      <c r="H198" s="138">
        <v>0</v>
      </c>
      <c r="I198" s="137" t="s">
        <v>54</v>
      </c>
      <c r="J198" s="138" t="s">
        <v>54</v>
      </c>
      <c r="K198" s="121">
        <v>0.2</v>
      </c>
      <c r="L198" s="122">
        <v>38.3</v>
      </c>
      <c r="M198" s="121">
        <v>0.8</v>
      </c>
      <c r="N198" s="121">
        <v>0.2</v>
      </c>
      <c r="O198" s="122">
        <v>38.9</v>
      </c>
      <c r="P198" s="121">
        <v>0.6</v>
      </c>
      <c r="Q198" s="121">
        <v>0</v>
      </c>
      <c r="R198" s="122" t="s">
        <v>54</v>
      </c>
      <c r="S198" s="121" t="s">
        <v>54</v>
      </c>
      <c r="T198" s="120">
        <v>12</v>
      </c>
    </row>
    <row r="199" spans="2:20" ht="15" customHeight="1">
      <c r="B199" s="58">
        <v>13</v>
      </c>
      <c r="C199" s="32" t="s">
        <v>66</v>
      </c>
      <c r="D199" s="129">
        <v>2003</v>
      </c>
      <c r="E199" s="136">
        <v>0</v>
      </c>
      <c r="F199" s="137">
        <v>254.6</v>
      </c>
      <c r="G199" s="138">
        <v>0.7</v>
      </c>
      <c r="H199" s="138" t="s">
        <v>54</v>
      </c>
      <c r="I199" s="137">
        <v>544.4</v>
      </c>
      <c r="J199" s="138" t="s">
        <v>54</v>
      </c>
      <c r="K199" s="121">
        <v>0.7</v>
      </c>
      <c r="L199" s="122">
        <v>32</v>
      </c>
      <c r="M199" s="121">
        <v>2.2</v>
      </c>
      <c r="N199" s="121" t="s">
        <v>54</v>
      </c>
      <c r="O199" s="130">
        <v>33</v>
      </c>
      <c r="P199" s="121" t="s">
        <v>54</v>
      </c>
      <c r="Q199" s="121" t="s">
        <v>54</v>
      </c>
      <c r="R199" s="122" t="s">
        <v>54</v>
      </c>
      <c r="S199" s="121" t="s">
        <v>54</v>
      </c>
      <c r="T199" s="120">
        <v>13</v>
      </c>
    </row>
    <row r="200" spans="2:20" ht="11.25" customHeight="1">
      <c r="B200" s="58">
        <v>14</v>
      </c>
      <c r="C200" s="32"/>
      <c r="D200" s="129">
        <v>2004</v>
      </c>
      <c r="E200" s="136">
        <v>0.1</v>
      </c>
      <c r="F200" s="137" t="s">
        <v>54</v>
      </c>
      <c r="G200" s="138" t="s">
        <v>54</v>
      </c>
      <c r="H200" s="138">
        <v>0</v>
      </c>
      <c r="I200" s="137">
        <v>540.9</v>
      </c>
      <c r="J200" s="138">
        <v>1.2</v>
      </c>
      <c r="K200" s="121">
        <v>0.7</v>
      </c>
      <c r="L200" s="122">
        <v>43</v>
      </c>
      <c r="M200" s="121">
        <v>3.1</v>
      </c>
      <c r="N200" s="121">
        <v>0.7</v>
      </c>
      <c r="O200" s="122">
        <v>43.1</v>
      </c>
      <c r="P200" s="121">
        <v>3</v>
      </c>
      <c r="Q200" s="121">
        <v>0</v>
      </c>
      <c r="R200" s="122" t="s">
        <v>54</v>
      </c>
      <c r="S200" s="121" t="s">
        <v>54</v>
      </c>
      <c r="T200" s="120">
        <v>14</v>
      </c>
    </row>
    <row r="201" spans="2:20" ht="15" customHeight="1">
      <c r="B201" s="58">
        <v>15</v>
      </c>
      <c r="C201" s="32" t="s">
        <v>67</v>
      </c>
      <c r="D201" s="129">
        <v>2003</v>
      </c>
      <c r="E201" s="136">
        <v>0.1</v>
      </c>
      <c r="F201" s="137">
        <v>232.5</v>
      </c>
      <c r="G201" s="138">
        <v>1.4</v>
      </c>
      <c r="H201" s="138">
        <v>0.5</v>
      </c>
      <c r="I201" s="137">
        <v>500.2</v>
      </c>
      <c r="J201" s="138">
        <v>23.8</v>
      </c>
      <c r="K201" s="121">
        <v>0.7</v>
      </c>
      <c r="L201" s="122">
        <v>28.9</v>
      </c>
      <c r="M201" s="121">
        <v>2.1</v>
      </c>
      <c r="N201" s="121">
        <v>0.5</v>
      </c>
      <c r="O201" s="130">
        <v>31.8</v>
      </c>
      <c r="P201" s="121">
        <v>1.7</v>
      </c>
      <c r="Q201" s="121" t="s">
        <v>54</v>
      </c>
      <c r="R201" s="122">
        <v>20.7</v>
      </c>
      <c r="S201" s="121" t="s">
        <v>54</v>
      </c>
      <c r="T201" s="120">
        <v>15</v>
      </c>
    </row>
    <row r="202" spans="2:20" ht="11.25" customHeight="1">
      <c r="B202" s="58">
        <v>16</v>
      </c>
      <c r="C202" s="32"/>
      <c r="D202" s="129">
        <v>2004</v>
      </c>
      <c r="E202" s="136">
        <v>0.1</v>
      </c>
      <c r="F202" s="137">
        <v>381.3</v>
      </c>
      <c r="G202" s="138">
        <v>2</v>
      </c>
      <c r="H202" s="138">
        <v>0.5</v>
      </c>
      <c r="I202" s="137">
        <v>538.8</v>
      </c>
      <c r="J202" s="138">
        <v>25.3</v>
      </c>
      <c r="K202" s="121">
        <v>0.5</v>
      </c>
      <c r="L202" s="122">
        <v>38.7</v>
      </c>
      <c r="M202" s="121">
        <v>1.8</v>
      </c>
      <c r="N202" s="121">
        <v>0.4</v>
      </c>
      <c r="O202" s="122">
        <v>40.1</v>
      </c>
      <c r="P202" s="121">
        <v>1.6</v>
      </c>
      <c r="Q202" s="121">
        <v>0</v>
      </c>
      <c r="R202" s="122">
        <v>31.5</v>
      </c>
      <c r="S202" s="121">
        <v>0.1</v>
      </c>
      <c r="T202" s="120">
        <v>16</v>
      </c>
    </row>
    <row r="203" spans="2:20" ht="15" customHeight="1">
      <c r="B203" s="58">
        <v>17</v>
      </c>
      <c r="C203" s="32" t="s">
        <v>68</v>
      </c>
      <c r="D203" s="129">
        <v>2003</v>
      </c>
      <c r="E203" s="136" t="s">
        <v>54</v>
      </c>
      <c r="F203" s="137" t="s">
        <v>54</v>
      </c>
      <c r="G203" s="138" t="s">
        <v>54</v>
      </c>
      <c r="H203" s="138" t="s">
        <v>54</v>
      </c>
      <c r="I203" s="137" t="s">
        <v>54</v>
      </c>
      <c r="J203" s="138" t="s">
        <v>54</v>
      </c>
      <c r="K203" s="121">
        <v>0.5</v>
      </c>
      <c r="L203" s="122">
        <v>28.9</v>
      </c>
      <c r="M203" s="121">
        <v>1.5</v>
      </c>
      <c r="N203" s="121">
        <v>0.3</v>
      </c>
      <c r="O203" s="130">
        <v>32.7</v>
      </c>
      <c r="P203" s="121">
        <v>0.9</v>
      </c>
      <c r="Q203" s="121">
        <v>0.2</v>
      </c>
      <c r="R203" s="122">
        <v>26.1</v>
      </c>
      <c r="S203" s="121">
        <v>0.5</v>
      </c>
      <c r="T203" s="120">
        <v>17</v>
      </c>
    </row>
    <row r="204" spans="2:20" ht="11.25" customHeight="1">
      <c r="B204" s="58">
        <v>18</v>
      </c>
      <c r="C204" s="32"/>
      <c r="D204" s="129">
        <v>2004</v>
      </c>
      <c r="E204" s="136">
        <v>0</v>
      </c>
      <c r="F204" s="148" t="s">
        <v>263</v>
      </c>
      <c r="G204" s="147" t="s">
        <v>264</v>
      </c>
      <c r="H204" s="138" t="s">
        <v>54</v>
      </c>
      <c r="I204" s="137" t="s">
        <v>54</v>
      </c>
      <c r="J204" s="138" t="s">
        <v>54</v>
      </c>
      <c r="K204" s="121">
        <v>0.6</v>
      </c>
      <c r="L204" s="122">
        <v>36.3</v>
      </c>
      <c r="M204" s="121">
        <v>2.3</v>
      </c>
      <c r="N204" s="121">
        <v>0.4</v>
      </c>
      <c r="O204" s="122">
        <v>33.7</v>
      </c>
      <c r="P204" s="121">
        <v>1.2</v>
      </c>
      <c r="Q204" s="121">
        <v>0.2</v>
      </c>
      <c r="R204" s="122">
        <v>41.5</v>
      </c>
      <c r="S204" s="121">
        <v>1</v>
      </c>
      <c r="T204" s="120">
        <v>18</v>
      </c>
    </row>
    <row r="205" spans="2:20" ht="15" customHeight="1">
      <c r="B205" s="58">
        <v>19</v>
      </c>
      <c r="C205" s="32" t="s">
        <v>69</v>
      </c>
      <c r="D205" s="129">
        <v>2003</v>
      </c>
      <c r="E205" s="136">
        <v>0.5</v>
      </c>
      <c r="F205" s="137">
        <v>340.3</v>
      </c>
      <c r="G205" s="138">
        <v>15.7</v>
      </c>
      <c r="H205" s="138">
        <v>1.4</v>
      </c>
      <c r="I205" s="137">
        <v>523.6</v>
      </c>
      <c r="J205" s="138">
        <v>72.1</v>
      </c>
      <c r="K205" s="121">
        <v>2.1</v>
      </c>
      <c r="L205" s="122">
        <v>35.3</v>
      </c>
      <c r="M205" s="121">
        <v>7.5</v>
      </c>
      <c r="N205" s="121">
        <v>1.6</v>
      </c>
      <c r="O205" s="130">
        <v>38.1</v>
      </c>
      <c r="P205" s="121">
        <v>6.1</v>
      </c>
      <c r="Q205" s="121">
        <v>0.5</v>
      </c>
      <c r="R205" s="122">
        <v>26.6</v>
      </c>
      <c r="S205" s="121">
        <v>1.4</v>
      </c>
      <c r="T205" s="120">
        <v>19</v>
      </c>
    </row>
    <row r="206" spans="2:20" ht="11.25" customHeight="1">
      <c r="B206" s="58">
        <v>20</v>
      </c>
      <c r="C206" s="32"/>
      <c r="D206" s="129">
        <v>2004</v>
      </c>
      <c r="E206" s="136">
        <v>0.5</v>
      </c>
      <c r="F206" s="139">
        <v>388.9</v>
      </c>
      <c r="G206" s="140">
        <v>19.1</v>
      </c>
      <c r="H206" s="138">
        <v>1.4</v>
      </c>
      <c r="I206" s="137">
        <v>545.6</v>
      </c>
      <c r="J206" s="138">
        <v>78.8</v>
      </c>
      <c r="K206" s="121">
        <v>2.2</v>
      </c>
      <c r="L206" s="122">
        <v>45.4</v>
      </c>
      <c r="M206" s="121">
        <v>10.1</v>
      </c>
      <c r="N206" s="121">
        <v>1.8</v>
      </c>
      <c r="O206" s="122">
        <v>45.2</v>
      </c>
      <c r="P206" s="121">
        <v>8.2</v>
      </c>
      <c r="Q206" s="121">
        <v>0.4</v>
      </c>
      <c r="R206" s="122">
        <v>46.1</v>
      </c>
      <c r="S206" s="121">
        <v>1.9</v>
      </c>
      <c r="T206" s="120">
        <v>20</v>
      </c>
    </row>
    <row r="207" spans="2:20" ht="15" customHeight="1">
      <c r="B207" s="58">
        <v>21</v>
      </c>
      <c r="C207" s="32" t="s">
        <v>70</v>
      </c>
      <c r="D207" s="129">
        <v>2003</v>
      </c>
      <c r="E207" s="136">
        <v>0.2</v>
      </c>
      <c r="F207" s="137">
        <v>305.3</v>
      </c>
      <c r="G207" s="138">
        <v>4.8</v>
      </c>
      <c r="H207" s="138">
        <v>1.8</v>
      </c>
      <c r="I207" s="137">
        <v>495.7</v>
      </c>
      <c r="J207" s="138">
        <v>88.7</v>
      </c>
      <c r="K207" s="121">
        <v>1.9</v>
      </c>
      <c r="L207" s="122">
        <v>34.2</v>
      </c>
      <c r="M207" s="121">
        <v>6.5</v>
      </c>
      <c r="N207" s="121">
        <v>1.6</v>
      </c>
      <c r="O207" s="130">
        <v>34.1</v>
      </c>
      <c r="P207" s="121">
        <v>5.5</v>
      </c>
      <c r="Q207" s="121" t="s">
        <v>54</v>
      </c>
      <c r="R207" s="122">
        <v>34.9</v>
      </c>
      <c r="S207" s="121" t="s">
        <v>54</v>
      </c>
      <c r="T207" s="120">
        <v>21</v>
      </c>
    </row>
    <row r="208" spans="2:20" ht="11.25" customHeight="1">
      <c r="B208" s="58">
        <v>22</v>
      </c>
      <c r="C208" s="32"/>
      <c r="D208" s="129">
        <v>2004</v>
      </c>
      <c r="E208" s="136">
        <v>0.2</v>
      </c>
      <c r="F208" s="139">
        <v>387.3</v>
      </c>
      <c r="G208" s="140">
        <v>7.3</v>
      </c>
      <c r="H208" s="138">
        <v>1.7</v>
      </c>
      <c r="I208" s="137">
        <v>512.7</v>
      </c>
      <c r="J208" s="138">
        <v>88.3</v>
      </c>
      <c r="K208" s="121">
        <v>2.1</v>
      </c>
      <c r="L208" s="122">
        <v>35.5</v>
      </c>
      <c r="M208" s="121">
        <v>7.5</v>
      </c>
      <c r="N208" s="121">
        <v>1.5</v>
      </c>
      <c r="O208" s="122">
        <v>35.1</v>
      </c>
      <c r="P208" s="121">
        <v>5.4</v>
      </c>
      <c r="Q208" s="121">
        <v>0.6</v>
      </c>
      <c r="R208" s="122">
        <v>36.9</v>
      </c>
      <c r="S208" s="121">
        <v>2.1</v>
      </c>
      <c r="T208" s="120">
        <v>22</v>
      </c>
    </row>
    <row r="209" spans="2:20" ht="15" customHeight="1">
      <c r="B209" s="58">
        <v>23</v>
      </c>
      <c r="C209" s="32" t="s">
        <v>71</v>
      </c>
      <c r="D209" s="129">
        <v>2003</v>
      </c>
      <c r="E209" s="136">
        <v>0</v>
      </c>
      <c r="F209" s="137">
        <v>232.5</v>
      </c>
      <c r="G209" s="138">
        <v>0.9</v>
      </c>
      <c r="H209" s="138">
        <v>0.1</v>
      </c>
      <c r="I209" s="137">
        <v>418.2</v>
      </c>
      <c r="J209" s="138">
        <v>2.9</v>
      </c>
      <c r="K209" s="121">
        <v>0.7</v>
      </c>
      <c r="L209" s="122">
        <v>16</v>
      </c>
      <c r="M209" s="121">
        <v>1.1</v>
      </c>
      <c r="N209" s="121">
        <v>0.4</v>
      </c>
      <c r="O209" s="130">
        <v>19.8</v>
      </c>
      <c r="P209" s="121">
        <v>0.8</v>
      </c>
      <c r="Q209" s="121">
        <v>0.2</v>
      </c>
      <c r="R209" s="122">
        <v>9.5</v>
      </c>
      <c r="S209" s="121">
        <v>0.2</v>
      </c>
      <c r="T209" s="120">
        <v>23</v>
      </c>
    </row>
    <row r="210" spans="2:20" ht="11.25" customHeight="1">
      <c r="B210" s="58">
        <v>24</v>
      </c>
      <c r="C210" s="32"/>
      <c r="D210" s="129">
        <v>2004</v>
      </c>
      <c r="E210" s="136">
        <v>0.1</v>
      </c>
      <c r="F210" s="137" t="s">
        <v>54</v>
      </c>
      <c r="G210" s="138" t="s">
        <v>54</v>
      </c>
      <c r="H210" s="138">
        <v>0.1</v>
      </c>
      <c r="I210" s="137">
        <v>555.9</v>
      </c>
      <c r="J210" s="138">
        <v>4.4</v>
      </c>
      <c r="K210" s="121">
        <v>0.9</v>
      </c>
      <c r="L210" s="122">
        <v>32.4</v>
      </c>
      <c r="M210" s="121">
        <v>2.8</v>
      </c>
      <c r="N210" s="121">
        <v>0.7</v>
      </c>
      <c r="O210" s="122">
        <v>30.3</v>
      </c>
      <c r="P210" s="121">
        <v>2.1</v>
      </c>
      <c r="Q210" s="121">
        <v>0.2</v>
      </c>
      <c r="R210" s="122">
        <v>40.3</v>
      </c>
      <c r="S210" s="121">
        <v>0.7</v>
      </c>
      <c r="T210" s="120">
        <v>24</v>
      </c>
    </row>
    <row r="211" spans="2:20" ht="15" customHeight="1">
      <c r="B211" s="58">
        <v>25</v>
      </c>
      <c r="C211" s="32" t="s">
        <v>72</v>
      </c>
      <c r="D211" s="129">
        <v>2003</v>
      </c>
      <c r="E211" s="136">
        <v>0.5</v>
      </c>
      <c r="F211" s="137">
        <v>292.6</v>
      </c>
      <c r="G211" s="138">
        <v>13.9</v>
      </c>
      <c r="H211" s="138">
        <v>0.8</v>
      </c>
      <c r="I211" s="137">
        <v>482.5</v>
      </c>
      <c r="J211" s="138">
        <v>37.3</v>
      </c>
      <c r="K211" s="121">
        <v>1.6</v>
      </c>
      <c r="L211" s="122">
        <v>33</v>
      </c>
      <c r="M211" s="121">
        <v>5.4</v>
      </c>
      <c r="N211" s="121">
        <v>1.3</v>
      </c>
      <c r="O211" s="130">
        <v>35.2</v>
      </c>
      <c r="P211" s="121">
        <v>4.6</v>
      </c>
      <c r="Q211" s="121">
        <v>0.3</v>
      </c>
      <c r="R211" s="122">
        <v>24.9</v>
      </c>
      <c r="S211" s="121">
        <v>0.8</v>
      </c>
      <c r="T211" s="120">
        <v>25</v>
      </c>
    </row>
    <row r="212" spans="2:20" ht="11.25" customHeight="1">
      <c r="B212" s="58">
        <v>26</v>
      </c>
      <c r="C212" s="32"/>
      <c r="D212" s="129">
        <v>2004</v>
      </c>
      <c r="E212" s="136">
        <v>0.6</v>
      </c>
      <c r="F212" s="137">
        <v>402.3</v>
      </c>
      <c r="G212" s="138">
        <v>22.5</v>
      </c>
      <c r="H212" s="138">
        <v>0.8</v>
      </c>
      <c r="I212" s="137">
        <v>514.7</v>
      </c>
      <c r="J212" s="138">
        <v>42.5</v>
      </c>
      <c r="K212" s="121">
        <v>1.3</v>
      </c>
      <c r="L212" s="122">
        <v>43.3</v>
      </c>
      <c r="M212" s="121">
        <v>5.7</v>
      </c>
      <c r="N212" s="121">
        <v>1.1</v>
      </c>
      <c r="O212" s="122">
        <v>45.3</v>
      </c>
      <c r="P212" s="121">
        <v>4.8</v>
      </c>
      <c r="Q212" s="121">
        <v>0.2</v>
      </c>
      <c r="R212" s="122">
        <v>37.1</v>
      </c>
      <c r="S212" s="121">
        <v>0.8</v>
      </c>
      <c r="T212" s="120">
        <v>26</v>
      </c>
    </row>
    <row r="213" spans="2:20" ht="15" customHeight="1">
      <c r="B213" s="58">
        <v>27</v>
      </c>
      <c r="C213" s="32" t="s">
        <v>73</v>
      </c>
      <c r="D213" s="129">
        <v>2003</v>
      </c>
      <c r="E213" s="136">
        <v>0.2</v>
      </c>
      <c r="F213" s="148" t="s">
        <v>192</v>
      </c>
      <c r="G213" s="147" t="s">
        <v>193</v>
      </c>
      <c r="H213" s="138">
        <v>1.9</v>
      </c>
      <c r="I213" s="137">
        <v>465.9</v>
      </c>
      <c r="J213" s="138">
        <v>86.9</v>
      </c>
      <c r="K213" s="121">
        <v>2</v>
      </c>
      <c r="L213" s="122">
        <v>28.6</v>
      </c>
      <c r="M213" s="121">
        <v>5.6</v>
      </c>
      <c r="N213" s="121">
        <v>1.7</v>
      </c>
      <c r="O213" s="130">
        <v>29</v>
      </c>
      <c r="P213" s="121">
        <v>4.8</v>
      </c>
      <c r="Q213" s="121">
        <v>0.3</v>
      </c>
      <c r="R213" s="148" t="s">
        <v>223</v>
      </c>
      <c r="S213" s="147" t="s">
        <v>224</v>
      </c>
      <c r="T213" s="120">
        <v>27</v>
      </c>
    </row>
    <row r="214" spans="2:20" ht="11.25" customHeight="1">
      <c r="B214" s="58">
        <v>28</v>
      </c>
      <c r="C214" s="32"/>
      <c r="D214" s="129">
        <v>2004</v>
      </c>
      <c r="E214" s="136">
        <v>0.3</v>
      </c>
      <c r="F214" s="137" t="s">
        <v>54</v>
      </c>
      <c r="G214" s="138" t="s">
        <v>54</v>
      </c>
      <c r="H214" s="138">
        <v>1.9</v>
      </c>
      <c r="I214" s="137">
        <v>522.8</v>
      </c>
      <c r="J214" s="138">
        <v>100.2</v>
      </c>
      <c r="K214" s="121">
        <v>1.7</v>
      </c>
      <c r="L214" s="122">
        <v>42.6</v>
      </c>
      <c r="M214" s="121">
        <v>7.1</v>
      </c>
      <c r="N214" s="121">
        <v>1.5</v>
      </c>
      <c r="O214" s="122">
        <v>41.8</v>
      </c>
      <c r="P214" s="121">
        <v>6.4</v>
      </c>
      <c r="Q214" s="121">
        <v>0.1</v>
      </c>
      <c r="R214" s="122" t="s">
        <v>54</v>
      </c>
      <c r="S214" s="121" t="s">
        <v>54</v>
      </c>
      <c r="T214" s="120">
        <v>28</v>
      </c>
    </row>
    <row r="215" spans="2:20" ht="15" customHeight="1">
      <c r="B215" s="58">
        <v>29</v>
      </c>
      <c r="C215" s="32" t="s">
        <v>74</v>
      </c>
      <c r="D215" s="129">
        <v>2003</v>
      </c>
      <c r="E215" s="136">
        <v>0</v>
      </c>
      <c r="F215" s="139">
        <v>237.1</v>
      </c>
      <c r="G215" s="140">
        <v>0.4</v>
      </c>
      <c r="H215" s="138">
        <v>0.1</v>
      </c>
      <c r="I215" s="137">
        <v>364.3</v>
      </c>
      <c r="J215" s="138">
        <v>1.8</v>
      </c>
      <c r="K215" s="121">
        <v>0.9</v>
      </c>
      <c r="L215" s="122">
        <v>11.4</v>
      </c>
      <c r="M215" s="121">
        <v>1</v>
      </c>
      <c r="N215" s="121">
        <v>0.7</v>
      </c>
      <c r="O215" s="130">
        <v>12.5</v>
      </c>
      <c r="P215" s="121">
        <v>0.9</v>
      </c>
      <c r="Q215" s="121">
        <v>0.2</v>
      </c>
      <c r="R215" s="130">
        <v>6.8</v>
      </c>
      <c r="S215" s="131">
        <v>0.1</v>
      </c>
      <c r="T215" s="120">
        <v>29</v>
      </c>
    </row>
    <row r="216" spans="2:20" ht="11.25" customHeight="1">
      <c r="B216" s="58">
        <v>30</v>
      </c>
      <c r="C216" s="32"/>
      <c r="D216" s="129">
        <v>2004</v>
      </c>
      <c r="E216" s="136">
        <v>0</v>
      </c>
      <c r="F216" s="137">
        <v>334.1</v>
      </c>
      <c r="G216" s="138">
        <v>0.4</v>
      </c>
      <c r="H216" s="138">
        <v>0</v>
      </c>
      <c r="I216" s="137">
        <v>541.9</v>
      </c>
      <c r="J216" s="138">
        <v>2.4</v>
      </c>
      <c r="K216" s="121">
        <v>0.9</v>
      </c>
      <c r="L216" s="122">
        <v>35.4</v>
      </c>
      <c r="M216" s="121">
        <v>3</v>
      </c>
      <c r="N216" s="121">
        <v>0.7</v>
      </c>
      <c r="O216" s="122">
        <v>36.2</v>
      </c>
      <c r="P216" s="121">
        <v>2.5</v>
      </c>
      <c r="Q216" s="121">
        <v>0.1</v>
      </c>
      <c r="R216" s="122">
        <v>38.8</v>
      </c>
      <c r="S216" s="121">
        <v>0.5</v>
      </c>
      <c r="T216" s="120">
        <v>30</v>
      </c>
    </row>
    <row r="217" spans="2:20" ht="15" customHeight="1">
      <c r="B217" s="58">
        <v>31</v>
      </c>
      <c r="C217" s="32" t="s">
        <v>75</v>
      </c>
      <c r="D217" s="129">
        <v>2003</v>
      </c>
      <c r="E217" s="136">
        <v>0</v>
      </c>
      <c r="F217" s="139">
        <v>245.7</v>
      </c>
      <c r="G217" s="140">
        <v>0.8</v>
      </c>
      <c r="H217" s="138">
        <v>0.2</v>
      </c>
      <c r="I217" s="137">
        <v>389.2</v>
      </c>
      <c r="J217" s="138">
        <v>7.7</v>
      </c>
      <c r="K217" s="121">
        <v>1.1</v>
      </c>
      <c r="L217" s="122">
        <v>31</v>
      </c>
      <c r="M217" s="121">
        <v>3.4</v>
      </c>
      <c r="N217" s="121">
        <v>1</v>
      </c>
      <c r="O217" s="130">
        <v>32.3</v>
      </c>
      <c r="P217" s="121">
        <v>3.2</v>
      </c>
      <c r="Q217" s="121">
        <v>0.1</v>
      </c>
      <c r="R217" s="122" t="s">
        <v>54</v>
      </c>
      <c r="S217" s="121" t="s">
        <v>54</v>
      </c>
      <c r="T217" s="120">
        <v>31</v>
      </c>
    </row>
    <row r="218" spans="2:20" ht="11.25" customHeight="1">
      <c r="B218" s="58">
        <v>32</v>
      </c>
      <c r="C218" s="32"/>
      <c r="D218" s="129">
        <v>2004</v>
      </c>
      <c r="E218" s="136">
        <v>0</v>
      </c>
      <c r="F218" s="137">
        <v>577.8</v>
      </c>
      <c r="G218" s="138">
        <v>2</v>
      </c>
      <c r="H218" s="138">
        <v>0.1</v>
      </c>
      <c r="I218" s="137">
        <v>501.2</v>
      </c>
      <c r="J218" s="138">
        <v>6.7</v>
      </c>
      <c r="K218" s="121">
        <v>1.2</v>
      </c>
      <c r="L218" s="122">
        <v>41.7</v>
      </c>
      <c r="M218" s="121">
        <v>5</v>
      </c>
      <c r="N218" s="121">
        <v>1.2</v>
      </c>
      <c r="O218" s="122">
        <v>41.7</v>
      </c>
      <c r="P218" s="121">
        <v>4.8</v>
      </c>
      <c r="Q218" s="121">
        <v>0</v>
      </c>
      <c r="R218" s="122" t="s">
        <v>54</v>
      </c>
      <c r="S218" s="121" t="s">
        <v>54</v>
      </c>
      <c r="T218" s="120">
        <v>32</v>
      </c>
    </row>
    <row r="219" spans="2:20" ht="15" customHeight="1">
      <c r="B219" s="58">
        <v>33</v>
      </c>
      <c r="C219" s="32" t="s">
        <v>76</v>
      </c>
      <c r="D219" s="129">
        <v>2003</v>
      </c>
      <c r="E219" s="136">
        <v>0.2</v>
      </c>
      <c r="F219" s="139">
        <v>241.9</v>
      </c>
      <c r="G219" s="140">
        <v>4.4</v>
      </c>
      <c r="H219" s="138">
        <v>1.4</v>
      </c>
      <c r="I219" s="137">
        <v>517</v>
      </c>
      <c r="J219" s="138">
        <v>71.1</v>
      </c>
      <c r="K219" s="121">
        <v>2.2</v>
      </c>
      <c r="L219" s="122">
        <v>35.2</v>
      </c>
      <c r="M219" s="121">
        <v>7.7</v>
      </c>
      <c r="N219" s="121" t="s">
        <v>54</v>
      </c>
      <c r="O219" s="130">
        <v>35.7</v>
      </c>
      <c r="P219" s="121" t="s">
        <v>54</v>
      </c>
      <c r="Q219" s="121" t="s">
        <v>54</v>
      </c>
      <c r="R219" s="122">
        <v>29</v>
      </c>
      <c r="S219" s="121" t="s">
        <v>54</v>
      </c>
      <c r="T219" s="120">
        <v>33</v>
      </c>
    </row>
    <row r="220" spans="2:20" ht="11.25" customHeight="1">
      <c r="B220" s="58">
        <v>34</v>
      </c>
      <c r="C220" s="32"/>
      <c r="D220" s="129">
        <v>2004</v>
      </c>
      <c r="E220" s="136">
        <v>0.2</v>
      </c>
      <c r="F220" s="137">
        <v>326.4</v>
      </c>
      <c r="G220" s="138">
        <v>5.3</v>
      </c>
      <c r="H220" s="138">
        <v>1.4</v>
      </c>
      <c r="I220" s="137">
        <v>561.5</v>
      </c>
      <c r="J220" s="138">
        <v>81.2</v>
      </c>
      <c r="K220" s="121">
        <v>2.1</v>
      </c>
      <c r="L220" s="122">
        <v>44.4</v>
      </c>
      <c r="M220" s="121">
        <v>9.3</v>
      </c>
      <c r="N220" s="121">
        <v>2</v>
      </c>
      <c r="O220" s="122">
        <v>44</v>
      </c>
      <c r="P220" s="121">
        <v>8.7</v>
      </c>
      <c r="Q220" s="121">
        <v>0.1</v>
      </c>
      <c r="R220" s="122">
        <v>50.3</v>
      </c>
      <c r="S220" s="121">
        <v>0.6</v>
      </c>
      <c r="T220" s="120">
        <v>34</v>
      </c>
    </row>
    <row r="221" spans="2:20" ht="15" customHeight="1">
      <c r="B221" s="58">
        <v>35</v>
      </c>
      <c r="C221" s="32" t="s">
        <v>77</v>
      </c>
      <c r="D221" s="129">
        <v>2003</v>
      </c>
      <c r="E221" s="136">
        <v>0.1</v>
      </c>
      <c r="F221" s="139">
        <v>222.2</v>
      </c>
      <c r="G221" s="140">
        <v>1.4</v>
      </c>
      <c r="H221" s="138" t="s">
        <v>84</v>
      </c>
      <c r="I221" s="137" t="s">
        <v>84</v>
      </c>
      <c r="J221" s="138" t="s">
        <v>84</v>
      </c>
      <c r="K221" s="121">
        <v>0.1</v>
      </c>
      <c r="L221" s="122">
        <v>27.8</v>
      </c>
      <c r="M221" s="121">
        <v>0.3</v>
      </c>
      <c r="N221" s="121" t="s">
        <v>54</v>
      </c>
      <c r="O221" s="130">
        <v>28.6</v>
      </c>
      <c r="P221" s="121" t="s">
        <v>54</v>
      </c>
      <c r="Q221" s="121" t="s">
        <v>54</v>
      </c>
      <c r="R221" s="122" t="s">
        <v>54</v>
      </c>
      <c r="S221" s="121" t="s">
        <v>54</v>
      </c>
      <c r="T221" s="120">
        <v>35</v>
      </c>
    </row>
    <row r="222" spans="2:20" ht="11.25" customHeight="1">
      <c r="B222" s="58">
        <v>36</v>
      </c>
      <c r="C222" s="32"/>
      <c r="D222" s="129">
        <v>2004</v>
      </c>
      <c r="E222" s="136">
        <v>0.1</v>
      </c>
      <c r="F222" s="137">
        <v>384.2</v>
      </c>
      <c r="G222" s="138">
        <v>2.2</v>
      </c>
      <c r="H222" s="138" t="s">
        <v>54</v>
      </c>
      <c r="I222" s="137" t="s">
        <v>54</v>
      </c>
      <c r="J222" s="138" t="s">
        <v>54</v>
      </c>
      <c r="K222" s="121">
        <v>0.1</v>
      </c>
      <c r="L222" s="122">
        <v>33.6</v>
      </c>
      <c r="M222" s="121">
        <v>0.3</v>
      </c>
      <c r="N222" s="121">
        <v>0.1</v>
      </c>
      <c r="O222" s="122">
        <v>47.4</v>
      </c>
      <c r="P222" s="121">
        <v>0.3</v>
      </c>
      <c r="Q222" s="121">
        <v>0</v>
      </c>
      <c r="R222" s="122" t="s">
        <v>54</v>
      </c>
      <c r="S222" s="121" t="s">
        <v>54</v>
      </c>
      <c r="T222" s="120">
        <v>36</v>
      </c>
    </row>
    <row r="223" spans="2:20" ht="15" customHeight="1">
      <c r="B223" s="58">
        <v>37</v>
      </c>
      <c r="C223" s="32" t="s">
        <v>78</v>
      </c>
      <c r="D223" s="129">
        <v>2003</v>
      </c>
      <c r="E223" s="136">
        <v>0.1</v>
      </c>
      <c r="F223" s="139">
        <v>207.1</v>
      </c>
      <c r="G223" s="140">
        <v>1.8</v>
      </c>
      <c r="H223" s="138" t="s">
        <v>54</v>
      </c>
      <c r="I223" s="137" t="s">
        <v>54</v>
      </c>
      <c r="J223" s="138" t="s">
        <v>54</v>
      </c>
      <c r="K223" s="121">
        <v>0.2</v>
      </c>
      <c r="L223" s="122">
        <v>27.2</v>
      </c>
      <c r="M223" s="121">
        <v>0.5</v>
      </c>
      <c r="N223" s="121">
        <v>0.2</v>
      </c>
      <c r="O223" s="130">
        <v>27.5</v>
      </c>
      <c r="P223" s="121">
        <v>0.5</v>
      </c>
      <c r="Q223" s="121" t="s">
        <v>54</v>
      </c>
      <c r="R223" s="122" t="s">
        <v>54</v>
      </c>
      <c r="S223" s="121" t="s">
        <v>54</v>
      </c>
      <c r="T223" s="120">
        <v>37</v>
      </c>
    </row>
    <row r="224" spans="2:20" ht="11.25" customHeight="1">
      <c r="B224" s="58">
        <v>38</v>
      </c>
      <c r="C224" s="32"/>
      <c r="D224" s="129">
        <v>2004</v>
      </c>
      <c r="E224" s="136">
        <v>0.1</v>
      </c>
      <c r="F224" s="137">
        <v>395.3</v>
      </c>
      <c r="G224" s="138">
        <v>3.6</v>
      </c>
      <c r="H224" s="138">
        <v>0</v>
      </c>
      <c r="I224" s="137" t="s">
        <v>54</v>
      </c>
      <c r="J224" s="138" t="s">
        <v>54</v>
      </c>
      <c r="K224" s="121">
        <v>0.2</v>
      </c>
      <c r="L224" s="122">
        <v>35.8</v>
      </c>
      <c r="M224" s="121">
        <v>0.8</v>
      </c>
      <c r="N224" s="121">
        <v>0.2</v>
      </c>
      <c r="O224" s="122">
        <v>37.3</v>
      </c>
      <c r="P224" s="121">
        <v>0.8</v>
      </c>
      <c r="Q224" s="121" t="s">
        <v>54</v>
      </c>
      <c r="R224" s="122" t="s">
        <v>54</v>
      </c>
      <c r="S224" s="121" t="s">
        <v>54</v>
      </c>
      <c r="T224" s="120">
        <v>38</v>
      </c>
    </row>
    <row r="225" spans="2:20" ht="15" customHeight="1">
      <c r="B225" s="58">
        <v>39</v>
      </c>
      <c r="C225" s="32" t="s">
        <v>79</v>
      </c>
      <c r="D225" s="129">
        <v>2003</v>
      </c>
      <c r="E225" s="136">
        <v>0.1</v>
      </c>
      <c r="F225" s="139">
        <v>282.6</v>
      </c>
      <c r="G225" s="140">
        <v>2</v>
      </c>
      <c r="H225" s="138">
        <v>0.2</v>
      </c>
      <c r="I225" s="137">
        <v>490.4</v>
      </c>
      <c r="J225" s="138">
        <v>8.6</v>
      </c>
      <c r="K225" s="121">
        <v>0.7</v>
      </c>
      <c r="L225" s="122">
        <v>28.4</v>
      </c>
      <c r="M225" s="121">
        <v>2</v>
      </c>
      <c r="N225" s="121">
        <v>0.7</v>
      </c>
      <c r="O225" s="130">
        <v>28.7</v>
      </c>
      <c r="P225" s="121">
        <v>2</v>
      </c>
      <c r="Q225" s="121" t="s">
        <v>54</v>
      </c>
      <c r="R225" s="122" t="s">
        <v>54</v>
      </c>
      <c r="S225" s="121" t="s">
        <v>54</v>
      </c>
      <c r="T225" s="120">
        <v>39</v>
      </c>
    </row>
    <row r="226" spans="2:20" ht="11.25" customHeight="1">
      <c r="B226" s="58">
        <v>40</v>
      </c>
      <c r="C226" s="32"/>
      <c r="D226" s="129">
        <v>2004</v>
      </c>
      <c r="E226" s="136">
        <v>0.1</v>
      </c>
      <c r="F226" s="148" t="s">
        <v>265</v>
      </c>
      <c r="G226" s="147" t="s">
        <v>266</v>
      </c>
      <c r="H226" s="138">
        <v>0.2</v>
      </c>
      <c r="I226" s="137">
        <v>533.5</v>
      </c>
      <c r="J226" s="138">
        <v>9.2</v>
      </c>
      <c r="K226" s="121">
        <v>1</v>
      </c>
      <c r="L226" s="122">
        <v>39.9</v>
      </c>
      <c r="M226" s="121">
        <v>4.2</v>
      </c>
      <c r="N226" s="121">
        <v>1</v>
      </c>
      <c r="O226" s="122">
        <v>39.8</v>
      </c>
      <c r="P226" s="121">
        <v>4</v>
      </c>
      <c r="Q226" s="121">
        <v>0.1</v>
      </c>
      <c r="R226" s="122" t="s">
        <v>54</v>
      </c>
      <c r="S226" s="121" t="s">
        <v>54</v>
      </c>
      <c r="T226" s="120">
        <v>40</v>
      </c>
    </row>
    <row r="227" spans="2:20" ht="15" customHeight="1">
      <c r="B227" s="58">
        <v>41</v>
      </c>
      <c r="C227" s="32" t="s">
        <v>80</v>
      </c>
      <c r="D227" s="129">
        <v>2003</v>
      </c>
      <c r="E227" s="136">
        <v>0.2</v>
      </c>
      <c r="F227" s="139">
        <v>302</v>
      </c>
      <c r="G227" s="140">
        <v>5.2</v>
      </c>
      <c r="H227" s="138">
        <v>0.1</v>
      </c>
      <c r="I227" s="137">
        <v>548.9</v>
      </c>
      <c r="J227" s="138">
        <v>7.4</v>
      </c>
      <c r="K227" s="121">
        <v>0.8</v>
      </c>
      <c r="L227" s="122">
        <v>31.5</v>
      </c>
      <c r="M227" s="121">
        <v>2.4</v>
      </c>
      <c r="N227" s="121">
        <v>0.7</v>
      </c>
      <c r="O227" s="130">
        <v>31.9</v>
      </c>
      <c r="P227" s="121">
        <v>2.4</v>
      </c>
      <c r="Q227" s="121" t="s">
        <v>54</v>
      </c>
      <c r="R227" s="122" t="s">
        <v>54</v>
      </c>
      <c r="S227" s="121" t="s">
        <v>54</v>
      </c>
      <c r="T227" s="120">
        <v>41</v>
      </c>
    </row>
    <row r="228" spans="2:20" ht="11.25" customHeight="1">
      <c r="B228" s="58">
        <v>42</v>
      </c>
      <c r="C228" s="32"/>
      <c r="D228" s="129">
        <v>2004</v>
      </c>
      <c r="E228" s="136">
        <v>0.2</v>
      </c>
      <c r="F228" s="139">
        <v>359.3</v>
      </c>
      <c r="G228" s="140">
        <v>6.7</v>
      </c>
      <c r="H228" s="138">
        <v>0.1</v>
      </c>
      <c r="I228" s="137">
        <v>575.9</v>
      </c>
      <c r="J228" s="138">
        <v>7.9</v>
      </c>
      <c r="K228" s="121">
        <v>1</v>
      </c>
      <c r="L228" s="122">
        <v>44.1</v>
      </c>
      <c r="M228" s="121">
        <v>4.4</v>
      </c>
      <c r="N228" s="121">
        <v>1</v>
      </c>
      <c r="O228" s="122">
        <v>45.1</v>
      </c>
      <c r="P228" s="121">
        <v>4.3</v>
      </c>
      <c r="Q228" s="121">
        <v>0</v>
      </c>
      <c r="R228" s="122" t="s">
        <v>54</v>
      </c>
      <c r="S228" s="121" t="s">
        <v>54</v>
      </c>
      <c r="T228" s="120">
        <v>42</v>
      </c>
    </row>
    <row r="229" spans="2:20" ht="15" customHeight="1">
      <c r="B229" s="58">
        <v>43</v>
      </c>
      <c r="C229" s="32" t="s">
        <v>81</v>
      </c>
      <c r="D229" s="129">
        <v>2003</v>
      </c>
      <c r="E229" s="136">
        <v>0.2</v>
      </c>
      <c r="F229" s="148" t="s">
        <v>194</v>
      </c>
      <c r="G229" s="147" t="s">
        <v>195</v>
      </c>
      <c r="H229" s="138">
        <v>0.2</v>
      </c>
      <c r="I229" s="137">
        <v>453.5</v>
      </c>
      <c r="J229" s="138">
        <v>10.8</v>
      </c>
      <c r="K229" s="121">
        <v>1.2</v>
      </c>
      <c r="L229" s="122">
        <v>30.7</v>
      </c>
      <c r="M229" s="121">
        <v>3.7</v>
      </c>
      <c r="N229" s="121">
        <v>1.1</v>
      </c>
      <c r="O229" s="130">
        <v>31.7</v>
      </c>
      <c r="P229" s="121">
        <v>3.5</v>
      </c>
      <c r="Q229" s="121">
        <v>0.1</v>
      </c>
      <c r="R229" s="122">
        <v>17.6</v>
      </c>
      <c r="S229" s="121">
        <v>0.1</v>
      </c>
      <c r="T229" s="120">
        <v>43</v>
      </c>
    </row>
    <row r="230" spans="2:20" ht="11.25" customHeight="1">
      <c r="B230" s="58">
        <v>44</v>
      </c>
      <c r="C230" s="32"/>
      <c r="D230" s="129">
        <v>2004</v>
      </c>
      <c r="E230" s="136">
        <v>0.2</v>
      </c>
      <c r="F230" s="148" t="s">
        <v>267</v>
      </c>
      <c r="G230" s="147" t="s">
        <v>268</v>
      </c>
      <c r="H230" s="138">
        <v>0.2</v>
      </c>
      <c r="I230" s="137">
        <v>593.1</v>
      </c>
      <c r="J230" s="138">
        <v>14.6</v>
      </c>
      <c r="K230" s="121">
        <v>1.3</v>
      </c>
      <c r="L230" s="122">
        <v>44.5</v>
      </c>
      <c r="M230" s="121">
        <v>6</v>
      </c>
      <c r="N230" s="121">
        <v>1.3</v>
      </c>
      <c r="O230" s="122">
        <v>43.9</v>
      </c>
      <c r="P230" s="121">
        <v>5.5</v>
      </c>
      <c r="Q230" s="121">
        <v>0.1</v>
      </c>
      <c r="R230" s="122">
        <v>58.3</v>
      </c>
      <c r="S230" s="121">
        <v>0.4</v>
      </c>
      <c r="T230" s="120">
        <v>44</v>
      </c>
    </row>
    <row r="231" spans="2:20" ht="15" customHeight="1">
      <c r="B231" s="58">
        <v>45</v>
      </c>
      <c r="C231" s="32" t="s">
        <v>82</v>
      </c>
      <c r="D231" s="129">
        <v>2003</v>
      </c>
      <c r="E231" s="136">
        <v>0.2</v>
      </c>
      <c r="F231" s="139">
        <v>264.4</v>
      </c>
      <c r="G231" s="140">
        <v>5.4</v>
      </c>
      <c r="H231" s="138">
        <v>1.7</v>
      </c>
      <c r="I231" s="137">
        <v>548</v>
      </c>
      <c r="J231" s="138">
        <v>93.2</v>
      </c>
      <c r="K231" s="121">
        <v>0.8</v>
      </c>
      <c r="L231" s="122">
        <v>30.4</v>
      </c>
      <c r="M231" s="121">
        <v>2.5</v>
      </c>
      <c r="N231" s="121">
        <v>0.6</v>
      </c>
      <c r="O231" s="130">
        <v>33.9</v>
      </c>
      <c r="P231" s="121">
        <v>2.2</v>
      </c>
      <c r="Q231" s="121">
        <v>0.2</v>
      </c>
      <c r="R231" s="122">
        <v>18.4</v>
      </c>
      <c r="S231" s="121">
        <v>0.3</v>
      </c>
      <c r="T231" s="120">
        <v>45</v>
      </c>
    </row>
    <row r="232" spans="2:20" ht="11.25" customHeight="1">
      <c r="B232" s="58">
        <v>46</v>
      </c>
      <c r="C232" s="32"/>
      <c r="D232" s="129">
        <v>2004</v>
      </c>
      <c r="E232" s="136">
        <v>0.2</v>
      </c>
      <c r="F232" s="139">
        <v>467.2</v>
      </c>
      <c r="G232" s="140">
        <v>10.1</v>
      </c>
      <c r="H232" s="138">
        <v>1.7</v>
      </c>
      <c r="I232" s="137">
        <v>599.8</v>
      </c>
      <c r="J232" s="138">
        <v>104.7</v>
      </c>
      <c r="K232" s="121">
        <v>1</v>
      </c>
      <c r="L232" s="122">
        <v>41.5</v>
      </c>
      <c r="M232" s="121">
        <v>4.1</v>
      </c>
      <c r="N232" s="121">
        <v>0.9</v>
      </c>
      <c r="O232" s="122">
        <v>41.6</v>
      </c>
      <c r="P232" s="121">
        <v>3.6</v>
      </c>
      <c r="Q232" s="121">
        <v>0.1</v>
      </c>
      <c r="R232" s="122">
        <v>40.9</v>
      </c>
      <c r="S232" s="121">
        <v>0.5</v>
      </c>
      <c r="T232" s="120">
        <v>46</v>
      </c>
    </row>
    <row r="233" spans="2:20" ht="18" customHeight="1">
      <c r="B233" s="59">
        <v>47</v>
      </c>
      <c r="C233" s="4" t="s">
        <v>83</v>
      </c>
      <c r="D233" s="128">
        <v>2003</v>
      </c>
      <c r="E233" s="141">
        <v>2.6</v>
      </c>
      <c r="F233" s="142">
        <v>291.4</v>
      </c>
      <c r="G233" s="143">
        <v>75.3</v>
      </c>
      <c r="H233" s="144">
        <v>10.8</v>
      </c>
      <c r="I233" s="145">
        <v>499.6</v>
      </c>
      <c r="J233" s="144">
        <v>537.3</v>
      </c>
      <c r="K233" s="65">
        <v>19.5</v>
      </c>
      <c r="L233" s="66">
        <v>30.6</v>
      </c>
      <c r="M233" s="65">
        <v>59.6</v>
      </c>
      <c r="N233" s="65">
        <v>16.3</v>
      </c>
      <c r="O233" s="132">
        <v>32.2</v>
      </c>
      <c r="P233" s="65">
        <v>52.6</v>
      </c>
      <c r="Q233" s="65">
        <v>3</v>
      </c>
      <c r="R233" s="66">
        <v>22.5</v>
      </c>
      <c r="S233" s="65">
        <v>6.8</v>
      </c>
      <c r="T233" s="123">
        <v>47</v>
      </c>
    </row>
    <row r="234" spans="2:21" ht="11.25" customHeight="1">
      <c r="B234" s="124">
        <v>48</v>
      </c>
      <c r="C234" s="40"/>
      <c r="D234" s="128">
        <v>2004</v>
      </c>
      <c r="E234" s="65">
        <v>2.9</v>
      </c>
      <c r="F234" s="66">
        <v>399.1</v>
      </c>
      <c r="G234" s="65">
        <v>114</v>
      </c>
      <c r="H234" s="65">
        <v>10.9</v>
      </c>
      <c r="I234" s="66">
        <v>544.3</v>
      </c>
      <c r="J234" s="65">
        <v>593.6</v>
      </c>
      <c r="K234" s="65">
        <v>20.1</v>
      </c>
      <c r="L234" s="132">
        <v>41.3</v>
      </c>
      <c r="M234" s="133">
        <v>82.9</v>
      </c>
      <c r="N234" s="65">
        <v>17.3</v>
      </c>
      <c r="O234" s="66">
        <v>41.6</v>
      </c>
      <c r="P234" s="65">
        <v>71.8</v>
      </c>
      <c r="Q234" s="65">
        <v>2.6</v>
      </c>
      <c r="R234" s="66">
        <v>41.2</v>
      </c>
      <c r="S234" s="65">
        <v>10.5</v>
      </c>
      <c r="T234" s="125">
        <v>48</v>
      </c>
      <c r="U234" s="39"/>
    </row>
    <row r="235" spans="2:21" ht="11.25" customHeight="1">
      <c r="B235" s="61"/>
      <c r="C235" s="40"/>
      <c r="D235" s="146"/>
      <c r="E235" s="65"/>
      <c r="F235" s="66"/>
      <c r="G235" s="65"/>
      <c r="H235" s="65"/>
      <c r="I235" s="66"/>
      <c r="J235" s="65"/>
      <c r="K235" s="65"/>
      <c r="L235" s="132"/>
      <c r="M235" s="133"/>
      <c r="N235" s="65"/>
      <c r="O235" s="66"/>
      <c r="P235" s="65"/>
      <c r="Q235" s="65"/>
      <c r="R235" s="66"/>
      <c r="S235" s="65"/>
      <c r="T235" s="62"/>
      <c r="U235" s="39"/>
    </row>
    <row r="236" spans="2:21" ht="11.25" customHeight="1">
      <c r="B236" s="126"/>
      <c r="C236" s="40"/>
      <c r="D236" s="45"/>
      <c r="E236" s="41"/>
      <c r="F236" s="43"/>
      <c r="G236" s="41"/>
      <c r="H236" s="41"/>
      <c r="I236" s="43"/>
      <c r="J236" s="41"/>
      <c r="K236" s="41"/>
      <c r="L236" s="43"/>
      <c r="M236" s="41"/>
      <c r="N236" s="41"/>
      <c r="O236" s="43"/>
      <c r="P236" s="41"/>
      <c r="Q236" s="41"/>
      <c r="R236" s="43"/>
      <c r="S236" s="41"/>
      <c r="T236" s="127"/>
      <c r="U236" s="39"/>
    </row>
    <row r="237" spans="2:21" ht="11.25" customHeight="1">
      <c r="B237" s="126"/>
      <c r="C237" s="40"/>
      <c r="D237" s="45"/>
      <c r="E237" s="41"/>
      <c r="F237" s="43"/>
      <c r="G237" s="41"/>
      <c r="H237" s="41"/>
      <c r="I237" s="43"/>
      <c r="J237" s="41"/>
      <c r="K237" s="41"/>
      <c r="L237" s="43"/>
      <c r="M237" s="41"/>
      <c r="N237" s="41"/>
      <c r="O237" s="43"/>
      <c r="P237" s="41"/>
      <c r="Q237" s="41"/>
      <c r="R237" s="43"/>
      <c r="S237" s="41"/>
      <c r="T237" s="127"/>
      <c r="U237" s="39"/>
    </row>
    <row r="238" spans="1:21" ht="12.75">
      <c r="A238" s="202" t="s">
        <v>109</v>
      </c>
      <c r="B238" s="202"/>
      <c r="C238" s="202"/>
      <c r="D238" s="202"/>
      <c r="E238" s="202"/>
      <c r="F238" s="202"/>
      <c r="G238" s="202"/>
      <c r="H238" s="202"/>
      <c r="I238" s="202"/>
      <c r="J238" s="202"/>
      <c r="K238" s="202" t="s">
        <v>216</v>
      </c>
      <c r="L238" s="190"/>
      <c r="M238" s="190"/>
      <c r="N238" s="190"/>
      <c r="O238" s="190"/>
      <c r="P238" s="190"/>
      <c r="Q238" s="190"/>
      <c r="R238" s="190"/>
      <c r="S238" s="190"/>
      <c r="T238" s="190"/>
      <c r="U238" s="190"/>
    </row>
    <row r="240" spans="7:19" ht="12.75">
      <c r="G240" s="33"/>
      <c r="J240" s="56" t="s">
        <v>185</v>
      </c>
      <c r="K240" s="57" t="s">
        <v>187</v>
      </c>
      <c r="M240" s="33"/>
      <c r="P240" s="33"/>
      <c r="S240" s="33"/>
    </row>
    <row r="242" spans="2:20" ht="12" customHeight="1">
      <c r="B242" s="18"/>
      <c r="C242" s="191" t="s">
        <v>94</v>
      </c>
      <c r="D242" s="194" t="s">
        <v>182</v>
      </c>
      <c r="E242" s="203" t="s">
        <v>91</v>
      </c>
      <c r="F242" s="197"/>
      <c r="G242" s="197"/>
      <c r="H242" s="203" t="s">
        <v>101</v>
      </c>
      <c r="I242" s="197"/>
      <c r="J242" s="197"/>
      <c r="K242" s="197" t="s">
        <v>108</v>
      </c>
      <c r="L242" s="197"/>
      <c r="M242" s="198"/>
      <c r="N242" s="201" t="s">
        <v>107</v>
      </c>
      <c r="O242" s="197"/>
      <c r="P242" s="198"/>
      <c r="Q242" s="197" t="s">
        <v>102</v>
      </c>
      <c r="R242" s="197"/>
      <c r="S242" s="198"/>
      <c r="T242" s="21"/>
    </row>
    <row r="243" spans="2:20" ht="12.75" customHeight="1">
      <c r="B243" s="22" t="s">
        <v>46</v>
      </c>
      <c r="C243" s="192"/>
      <c r="D243" s="195"/>
      <c r="E243" s="204"/>
      <c r="F243" s="199"/>
      <c r="G243" s="199"/>
      <c r="H243" s="204"/>
      <c r="I243" s="199"/>
      <c r="J243" s="199"/>
      <c r="K243" s="199"/>
      <c r="L243" s="199"/>
      <c r="M243" s="200"/>
      <c r="N243" s="199" t="s">
        <v>103</v>
      </c>
      <c r="O243" s="199"/>
      <c r="P243" s="200"/>
      <c r="Q243" s="199"/>
      <c r="R243" s="199"/>
      <c r="S243" s="200"/>
      <c r="T243" s="25" t="s">
        <v>46</v>
      </c>
    </row>
    <row r="244" spans="2:20" ht="24.75" customHeight="1">
      <c r="B244" s="26" t="s">
        <v>47</v>
      </c>
      <c r="C244" s="192"/>
      <c r="D244" s="195"/>
      <c r="E244" s="35" t="s">
        <v>59</v>
      </c>
      <c r="F244" s="35" t="s">
        <v>60</v>
      </c>
      <c r="G244" s="35" t="s">
        <v>286</v>
      </c>
      <c r="H244" s="64" t="s">
        <v>59</v>
      </c>
      <c r="I244" s="35" t="s">
        <v>60</v>
      </c>
      <c r="J244" s="36" t="s">
        <v>87</v>
      </c>
      <c r="K244" s="35" t="s">
        <v>59</v>
      </c>
      <c r="L244" s="35" t="s">
        <v>60</v>
      </c>
      <c r="M244" s="35" t="s">
        <v>87</v>
      </c>
      <c r="N244" s="35" t="s">
        <v>59</v>
      </c>
      <c r="O244" s="35" t="s">
        <v>60</v>
      </c>
      <c r="P244" s="35" t="s">
        <v>87</v>
      </c>
      <c r="Q244" s="35" t="s">
        <v>59</v>
      </c>
      <c r="R244" s="35" t="s">
        <v>60</v>
      </c>
      <c r="S244" s="35" t="s">
        <v>87</v>
      </c>
      <c r="T244" s="28" t="s">
        <v>47</v>
      </c>
    </row>
    <row r="245" spans="2:20" ht="12.75">
      <c r="B245" s="29"/>
      <c r="C245" s="193"/>
      <c r="D245" s="196"/>
      <c r="E245" s="30" t="s">
        <v>183</v>
      </c>
      <c r="F245" s="30" t="s">
        <v>6</v>
      </c>
      <c r="G245" s="30" t="s">
        <v>184</v>
      </c>
      <c r="H245" s="69" t="s">
        <v>183</v>
      </c>
      <c r="I245" s="30" t="s">
        <v>6</v>
      </c>
      <c r="J245" s="70" t="s">
        <v>184</v>
      </c>
      <c r="K245" s="30" t="s">
        <v>183</v>
      </c>
      <c r="L245" s="30" t="s">
        <v>6</v>
      </c>
      <c r="M245" s="30" t="s">
        <v>184</v>
      </c>
      <c r="N245" s="30" t="s">
        <v>183</v>
      </c>
      <c r="O245" s="30" t="s">
        <v>6</v>
      </c>
      <c r="P245" s="30" t="s">
        <v>184</v>
      </c>
      <c r="Q245" s="30" t="s">
        <v>183</v>
      </c>
      <c r="R245" s="30" t="s">
        <v>6</v>
      </c>
      <c r="S245" s="30" t="s">
        <v>184</v>
      </c>
      <c r="T245" s="31"/>
    </row>
    <row r="246" spans="2:20" ht="15" customHeight="1">
      <c r="B246" s="58">
        <v>1</v>
      </c>
      <c r="C246" s="32" t="s">
        <v>61</v>
      </c>
      <c r="D246" s="118">
        <v>2003</v>
      </c>
      <c r="E246" s="121">
        <v>0.5</v>
      </c>
      <c r="F246" s="122" t="s">
        <v>54</v>
      </c>
      <c r="G246" s="121" t="s">
        <v>54</v>
      </c>
      <c r="H246" s="121" t="s">
        <v>54</v>
      </c>
      <c r="I246" s="122" t="s">
        <v>54</v>
      </c>
      <c r="J246" s="121" t="s">
        <v>54</v>
      </c>
      <c r="K246" s="121">
        <v>0.1</v>
      </c>
      <c r="L246" s="122" t="s">
        <v>54</v>
      </c>
      <c r="M246" s="121" t="s">
        <v>54</v>
      </c>
      <c r="N246" s="121">
        <v>0</v>
      </c>
      <c r="O246" s="122" t="s">
        <v>54</v>
      </c>
      <c r="P246" s="121" t="s">
        <v>54</v>
      </c>
      <c r="Q246" s="121">
        <v>1</v>
      </c>
      <c r="R246" s="122" t="s">
        <v>54</v>
      </c>
      <c r="S246" s="121" t="s">
        <v>54</v>
      </c>
      <c r="T246" s="120">
        <v>1</v>
      </c>
    </row>
    <row r="247" spans="2:20" ht="11.25" customHeight="1">
      <c r="B247" s="58">
        <v>2</v>
      </c>
      <c r="C247" s="32"/>
      <c r="D247" s="118">
        <v>2004</v>
      </c>
      <c r="E247" s="121">
        <v>0.5</v>
      </c>
      <c r="F247" s="122" t="s">
        <v>54</v>
      </c>
      <c r="G247" s="121" t="s">
        <v>54</v>
      </c>
      <c r="H247" s="121">
        <v>0</v>
      </c>
      <c r="I247" s="122" t="s">
        <v>54</v>
      </c>
      <c r="J247" s="121" t="s">
        <v>54</v>
      </c>
      <c r="K247" s="121">
        <v>0.1</v>
      </c>
      <c r="L247" s="122" t="s">
        <v>54</v>
      </c>
      <c r="M247" s="121" t="s">
        <v>54</v>
      </c>
      <c r="N247" s="121">
        <v>0</v>
      </c>
      <c r="O247" s="122" t="s">
        <v>54</v>
      </c>
      <c r="P247" s="121" t="s">
        <v>54</v>
      </c>
      <c r="Q247" s="121">
        <v>1.1</v>
      </c>
      <c r="R247" s="122" t="s">
        <v>54</v>
      </c>
      <c r="S247" s="121" t="s">
        <v>54</v>
      </c>
      <c r="T247" s="120">
        <v>2</v>
      </c>
    </row>
    <row r="248" spans="2:20" ht="15" customHeight="1">
      <c r="B248" s="58">
        <v>3</v>
      </c>
      <c r="C248" s="32" t="s">
        <v>62</v>
      </c>
      <c r="D248" s="129">
        <v>2003</v>
      </c>
      <c r="E248" s="121">
        <v>0.2</v>
      </c>
      <c r="F248" s="122" t="s">
        <v>54</v>
      </c>
      <c r="G248" s="121" t="s">
        <v>54</v>
      </c>
      <c r="H248" s="121">
        <v>0</v>
      </c>
      <c r="I248" s="122" t="s">
        <v>54</v>
      </c>
      <c r="J248" s="121" t="s">
        <v>54</v>
      </c>
      <c r="K248" s="121" t="s">
        <v>54</v>
      </c>
      <c r="L248" s="122" t="s">
        <v>54</v>
      </c>
      <c r="M248" s="121" t="s">
        <v>54</v>
      </c>
      <c r="N248" s="121">
        <v>0.1</v>
      </c>
      <c r="O248" s="122" t="s">
        <v>54</v>
      </c>
      <c r="P248" s="121" t="s">
        <v>54</v>
      </c>
      <c r="Q248" s="121">
        <v>0.7</v>
      </c>
      <c r="R248" s="122" t="s">
        <v>54</v>
      </c>
      <c r="S248" s="121" t="s">
        <v>54</v>
      </c>
      <c r="T248" s="120">
        <v>3</v>
      </c>
    </row>
    <row r="249" spans="2:20" ht="11.25" customHeight="1">
      <c r="B249" s="58">
        <v>4</v>
      </c>
      <c r="C249" s="32"/>
      <c r="D249" s="118">
        <v>2004</v>
      </c>
      <c r="E249" s="121">
        <v>0.1</v>
      </c>
      <c r="F249" s="122" t="s">
        <v>54</v>
      </c>
      <c r="G249" s="121" t="s">
        <v>54</v>
      </c>
      <c r="H249" s="121">
        <v>0</v>
      </c>
      <c r="I249" s="122" t="s">
        <v>54</v>
      </c>
      <c r="J249" s="121" t="s">
        <v>54</v>
      </c>
      <c r="K249" s="121">
        <v>0</v>
      </c>
      <c r="L249" s="122" t="s">
        <v>54</v>
      </c>
      <c r="M249" s="121" t="s">
        <v>54</v>
      </c>
      <c r="N249" s="121">
        <v>0.2</v>
      </c>
      <c r="O249" s="122" t="s">
        <v>54</v>
      </c>
      <c r="P249" s="121" t="s">
        <v>54</v>
      </c>
      <c r="Q249" s="121">
        <v>0.7</v>
      </c>
      <c r="R249" s="122" t="s">
        <v>54</v>
      </c>
      <c r="S249" s="121" t="s">
        <v>54</v>
      </c>
      <c r="T249" s="120">
        <v>4</v>
      </c>
    </row>
    <row r="250" spans="2:20" ht="15" customHeight="1">
      <c r="B250" s="58">
        <v>5</v>
      </c>
      <c r="C250" s="32" t="s">
        <v>63</v>
      </c>
      <c r="D250" s="129">
        <v>2003</v>
      </c>
      <c r="E250" s="121" t="s">
        <v>54</v>
      </c>
      <c r="F250" s="122" t="s">
        <v>54</v>
      </c>
      <c r="G250" s="121" t="s">
        <v>54</v>
      </c>
      <c r="H250" s="121" t="s">
        <v>54</v>
      </c>
      <c r="I250" s="122" t="s">
        <v>54</v>
      </c>
      <c r="J250" s="121" t="s">
        <v>54</v>
      </c>
      <c r="K250" s="121" t="s">
        <v>84</v>
      </c>
      <c r="L250" s="122" t="s">
        <v>84</v>
      </c>
      <c r="M250" s="121" t="s">
        <v>84</v>
      </c>
      <c r="N250" s="121" t="s">
        <v>54</v>
      </c>
      <c r="O250" s="122" t="s">
        <v>54</v>
      </c>
      <c r="P250" s="121" t="s">
        <v>54</v>
      </c>
      <c r="Q250" s="121">
        <v>1</v>
      </c>
      <c r="R250" s="122" t="s">
        <v>54</v>
      </c>
      <c r="S250" s="121" t="s">
        <v>54</v>
      </c>
      <c r="T250" s="120">
        <v>5</v>
      </c>
    </row>
    <row r="251" spans="2:20" ht="11.25" customHeight="1">
      <c r="B251" s="58">
        <v>6</v>
      </c>
      <c r="C251" s="32"/>
      <c r="D251" s="118">
        <v>2004</v>
      </c>
      <c r="E251" s="121" t="s">
        <v>54</v>
      </c>
      <c r="F251" s="122" t="s">
        <v>54</v>
      </c>
      <c r="G251" s="121" t="s">
        <v>54</v>
      </c>
      <c r="H251" s="121" t="s">
        <v>54</v>
      </c>
      <c r="I251" s="122" t="s">
        <v>54</v>
      </c>
      <c r="J251" s="121" t="s">
        <v>54</v>
      </c>
      <c r="K251" s="121" t="s">
        <v>54</v>
      </c>
      <c r="L251" s="122" t="s">
        <v>54</v>
      </c>
      <c r="M251" s="121" t="s">
        <v>54</v>
      </c>
      <c r="N251" s="121" t="s">
        <v>54</v>
      </c>
      <c r="O251" s="122" t="s">
        <v>54</v>
      </c>
      <c r="P251" s="121" t="s">
        <v>54</v>
      </c>
      <c r="Q251" s="121">
        <v>1</v>
      </c>
      <c r="R251" s="122" t="s">
        <v>54</v>
      </c>
      <c r="S251" s="121" t="s">
        <v>54</v>
      </c>
      <c r="T251" s="120">
        <v>6</v>
      </c>
    </row>
    <row r="252" spans="2:20" ht="15" customHeight="1">
      <c r="B252" s="58">
        <v>7</v>
      </c>
      <c r="C252" s="32" t="s">
        <v>64</v>
      </c>
      <c r="D252" s="129">
        <v>2003</v>
      </c>
      <c r="E252" s="121" t="s">
        <v>54</v>
      </c>
      <c r="F252" s="122" t="s">
        <v>54</v>
      </c>
      <c r="G252" s="121" t="s">
        <v>54</v>
      </c>
      <c r="H252" s="121" t="s">
        <v>84</v>
      </c>
      <c r="I252" s="122" t="s">
        <v>84</v>
      </c>
      <c r="J252" s="121" t="s">
        <v>84</v>
      </c>
      <c r="K252" s="121" t="s">
        <v>84</v>
      </c>
      <c r="L252" s="122" t="s">
        <v>84</v>
      </c>
      <c r="M252" s="121" t="s">
        <v>84</v>
      </c>
      <c r="N252" s="121" t="s">
        <v>84</v>
      </c>
      <c r="O252" s="122" t="s">
        <v>84</v>
      </c>
      <c r="P252" s="121" t="s">
        <v>84</v>
      </c>
      <c r="Q252" s="121">
        <v>0.2</v>
      </c>
      <c r="R252" s="122" t="s">
        <v>54</v>
      </c>
      <c r="S252" s="121" t="s">
        <v>54</v>
      </c>
      <c r="T252" s="120">
        <v>7</v>
      </c>
    </row>
    <row r="253" spans="2:20" ht="11.25" customHeight="1">
      <c r="B253" s="58">
        <v>8</v>
      </c>
      <c r="C253" s="32"/>
      <c r="D253" s="118">
        <v>2004</v>
      </c>
      <c r="E253" s="121">
        <v>0</v>
      </c>
      <c r="F253" s="122" t="s">
        <v>54</v>
      </c>
      <c r="G253" s="121" t="s">
        <v>54</v>
      </c>
      <c r="H253" s="121" t="s">
        <v>54</v>
      </c>
      <c r="I253" s="122" t="s">
        <v>54</v>
      </c>
      <c r="J253" s="121" t="s">
        <v>54</v>
      </c>
      <c r="K253" s="121" t="s">
        <v>54</v>
      </c>
      <c r="L253" s="122" t="s">
        <v>54</v>
      </c>
      <c r="M253" s="121" t="s">
        <v>54</v>
      </c>
      <c r="N253" s="121" t="s">
        <v>54</v>
      </c>
      <c r="O253" s="122" t="s">
        <v>54</v>
      </c>
      <c r="P253" s="121" t="s">
        <v>54</v>
      </c>
      <c r="Q253" s="121">
        <v>0.2</v>
      </c>
      <c r="R253" s="122" t="s">
        <v>54</v>
      </c>
      <c r="S253" s="121" t="s">
        <v>54</v>
      </c>
      <c r="T253" s="120">
        <v>8</v>
      </c>
    </row>
    <row r="254" spans="2:20" ht="15" customHeight="1">
      <c r="B254" s="58">
        <v>9</v>
      </c>
      <c r="C254" s="32" t="s">
        <v>65</v>
      </c>
      <c r="D254" s="129">
        <v>2003</v>
      </c>
      <c r="E254" s="121" t="s">
        <v>54</v>
      </c>
      <c r="F254" s="122" t="s">
        <v>54</v>
      </c>
      <c r="G254" s="121" t="s">
        <v>54</v>
      </c>
      <c r="H254" s="121" t="s">
        <v>84</v>
      </c>
      <c r="I254" s="122" t="s">
        <v>84</v>
      </c>
      <c r="J254" s="121" t="s">
        <v>84</v>
      </c>
      <c r="K254" s="121" t="s">
        <v>54</v>
      </c>
      <c r="L254" s="122" t="s">
        <v>54</v>
      </c>
      <c r="M254" s="121" t="s">
        <v>54</v>
      </c>
      <c r="N254" s="121" t="s">
        <v>84</v>
      </c>
      <c r="O254" s="122" t="s">
        <v>84</v>
      </c>
      <c r="P254" s="121" t="s">
        <v>84</v>
      </c>
      <c r="Q254" s="121">
        <v>0.4</v>
      </c>
      <c r="R254" s="122" t="s">
        <v>54</v>
      </c>
      <c r="S254" s="121" t="s">
        <v>54</v>
      </c>
      <c r="T254" s="120">
        <v>9</v>
      </c>
    </row>
    <row r="255" spans="2:20" ht="11.25" customHeight="1">
      <c r="B255" s="58">
        <v>10</v>
      </c>
      <c r="C255" s="32"/>
      <c r="D255" s="118">
        <v>2004</v>
      </c>
      <c r="E255" s="121">
        <v>0.1</v>
      </c>
      <c r="F255" s="122" t="s">
        <v>54</v>
      </c>
      <c r="G255" s="121" t="s">
        <v>54</v>
      </c>
      <c r="H255" s="121" t="s">
        <v>54</v>
      </c>
      <c r="I255" s="122" t="s">
        <v>54</v>
      </c>
      <c r="J255" s="121" t="s">
        <v>54</v>
      </c>
      <c r="K255" s="121">
        <v>0</v>
      </c>
      <c r="L255" s="122" t="s">
        <v>54</v>
      </c>
      <c r="M255" s="121" t="s">
        <v>54</v>
      </c>
      <c r="N255" s="121" t="s">
        <v>54</v>
      </c>
      <c r="O255" s="122" t="s">
        <v>54</v>
      </c>
      <c r="P255" s="121" t="s">
        <v>54</v>
      </c>
      <c r="Q255" s="121">
        <v>0.3</v>
      </c>
      <c r="R255" s="122" t="s">
        <v>54</v>
      </c>
      <c r="S255" s="121" t="s">
        <v>54</v>
      </c>
      <c r="T255" s="120">
        <v>10</v>
      </c>
    </row>
    <row r="256" spans="2:20" ht="15" customHeight="1">
      <c r="B256" s="58">
        <v>11</v>
      </c>
      <c r="C256" s="32" t="s">
        <v>98</v>
      </c>
      <c r="D256" s="129">
        <v>2003</v>
      </c>
      <c r="E256" s="121" t="s">
        <v>54</v>
      </c>
      <c r="F256" s="122" t="s">
        <v>54</v>
      </c>
      <c r="G256" s="121" t="s">
        <v>54</v>
      </c>
      <c r="H256" s="121">
        <v>0</v>
      </c>
      <c r="I256" s="122" t="s">
        <v>54</v>
      </c>
      <c r="J256" s="121" t="s">
        <v>54</v>
      </c>
      <c r="K256" s="121">
        <v>0</v>
      </c>
      <c r="L256" s="122" t="s">
        <v>54</v>
      </c>
      <c r="M256" s="121" t="s">
        <v>54</v>
      </c>
      <c r="N256" s="121" t="s">
        <v>54</v>
      </c>
      <c r="O256" s="122" t="s">
        <v>54</v>
      </c>
      <c r="P256" s="121" t="s">
        <v>54</v>
      </c>
      <c r="Q256" s="121">
        <v>1.1</v>
      </c>
      <c r="R256" s="122" t="s">
        <v>54</v>
      </c>
      <c r="S256" s="121" t="s">
        <v>54</v>
      </c>
      <c r="T256" s="120">
        <v>11</v>
      </c>
    </row>
    <row r="257" spans="2:20" ht="11.25" customHeight="1">
      <c r="B257" s="58">
        <v>12</v>
      </c>
      <c r="C257" s="32"/>
      <c r="D257" s="118">
        <v>2004</v>
      </c>
      <c r="E257" s="121">
        <v>0.2</v>
      </c>
      <c r="F257" s="122" t="s">
        <v>54</v>
      </c>
      <c r="G257" s="121" t="s">
        <v>54</v>
      </c>
      <c r="H257" s="121">
        <v>0</v>
      </c>
      <c r="I257" s="122" t="s">
        <v>54</v>
      </c>
      <c r="J257" s="121" t="s">
        <v>54</v>
      </c>
      <c r="K257" s="121">
        <v>0.1</v>
      </c>
      <c r="L257" s="122" t="s">
        <v>54</v>
      </c>
      <c r="M257" s="121" t="s">
        <v>54</v>
      </c>
      <c r="N257" s="121">
        <v>0</v>
      </c>
      <c r="O257" s="122" t="s">
        <v>54</v>
      </c>
      <c r="P257" s="121" t="s">
        <v>54</v>
      </c>
      <c r="Q257" s="121">
        <v>1.1</v>
      </c>
      <c r="R257" s="122" t="s">
        <v>54</v>
      </c>
      <c r="S257" s="121" t="s">
        <v>54</v>
      </c>
      <c r="T257" s="120">
        <v>12</v>
      </c>
    </row>
    <row r="258" spans="2:20" ht="15" customHeight="1">
      <c r="B258" s="58">
        <v>13</v>
      </c>
      <c r="C258" s="32" t="s">
        <v>66</v>
      </c>
      <c r="D258" s="129">
        <v>2003</v>
      </c>
      <c r="E258" s="121">
        <v>2.7</v>
      </c>
      <c r="F258" s="122">
        <v>353.1</v>
      </c>
      <c r="G258" s="121">
        <v>94.7</v>
      </c>
      <c r="H258" s="121">
        <v>0.2</v>
      </c>
      <c r="I258" s="122">
        <v>58.4</v>
      </c>
      <c r="J258" s="121">
        <v>1.1</v>
      </c>
      <c r="K258" s="121">
        <v>0</v>
      </c>
      <c r="L258" s="122" t="s">
        <v>54</v>
      </c>
      <c r="M258" s="121" t="s">
        <v>54</v>
      </c>
      <c r="N258" s="121">
        <v>0.6</v>
      </c>
      <c r="O258" s="122">
        <v>82.9</v>
      </c>
      <c r="P258" s="121">
        <v>5.2</v>
      </c>
      <c r="Q258" s="121">
        <v>11.1</v>
      </c>
      <c r="R258" s="148" t="s">
        <v>196</v>
      </c>
      <c r="S258" s="147" t="s">
        <v>197</v>
      </c>
      <c r="T258" s="120">
        <v>13</v>
      </c>
    </row>
    <row r="259" spans="2:20" ht="11.25" customHeight="1">
      <c r="B259" s="58">
        <v>14</v>
      </c>
      <c r="C259" s="32"/>
      <c r="D259" s="118">
        <v>2004</v>
      </c>
      <c r="E259" s="121">
        <v>2.6</v>
      </c>
      <c r="F259" s="122">
        <v>412.2</v>
      </c>
      <c r="G259" s="121">
        <v>108.3</v>
      </c>
      <c r="H259" s="121">
        <v>0.3</v>
      </c>
      <c r="I259" s="122">
        <v>89.4</v>
      </c>
      <c r="J259" s="121">
        <v>2.5</v>
      </c>
      <c r="K259" s="121">
        <v>0</v>
      </c>
      <c r="L259" s="122" t="s">
        <v>54</v>
      </c>
      <c r="M259" s="121" t="s">
        <v>54</v>
      </c>
      <c r="N259" s="121">
        <v>1.2</v>
      </c>
      <c r="O259" s="148" t="s">
        <v>269</v>
      </c>
      <c r="P259" s="147" t="s">
        <v>270</v>
      </c>
      <c r="Q259" s="121">
        <v>10.6</v>
      </c>
      <c r="R259" s="122">
        <v>58.8</v>
      </c>
      <c r="S259" s="121">
        <v>62.1</v>
      </c>
      <c r="T259" s="120">
        <v>14</v>
      </c>
    </row>
    <row r="260" spans="2:20" ht="15" customHeight="1">
      <c r="B260" s="58">
        <v>15</v>
      </c>
      <c r="C260" s="32" t="s">
        <v>67</v>
      </c>
      <c r="D260" s="129">
        <v>2003</v>
      </c>
      <c r="E260" s="121">
        <v>1.4</v>
      </c>
      <c r="F260" s="122">
        <v>393.5</v>
      </c>
      <c r="G260" s="121">
        <v>53.9</v>
      </c>
      <c r="H260" s="121" t="s">
        <v>54</v>
      </c>
      <c r="I260" s="122">
        <v>74.2</v>
      </c>
      <c r="J260" s="121" t="s">
        <v>54</v>
      </c>
      <c r="K260" s="121">
        <v>0.3</v>
      </c>
      <c r="L260" s="122">
        <v>59.6</v>
      </c>
      <c r="M260" s="121">
        <v>1.6</v>
      </c>
      <c r="N260" s="121">
        <v>0.3</v>
      </c>
      <c r="O260" s="122" t="s">
        <v>54</v>
      </c>
      <c r="P260" s="121" t="s">
        <v>54</v>
      </c>
      <c r="Q260" s="121">
        <v>6</v>
      </c>
      <c r="R260" s="130">
        <v>38.3</v>
      </c>
      <c r="S260" s="131">
        <v>23</v>
      </c>
      <c r="T260" s="120">
        <v>15</v>
      </c>
    </row>
    <row r="261" spans="2:20" ht="11.25" customHeight="1">
      <c r="B261" s="58">
        <v>16</v>
      </c>
      <c r="C261" s="32"/>
      <c r="D261" s="118">
        <v>2004</v>
      </c>
      <c r="E261" s="121">
        <v>1.4</v>
      </c>
      <c r="F261" s="122">
        <v>464</v>
      </c>
      <c r="G261" s="121">
        <v>66</v>
      </c>
      <c r="H261" s="121">
        <v>0</v>
      </c>
      <c r="I261" s="122" t="s">
        <v>54</v>
      </c>
      <c r="J261" s="121" t="s">
        <v>54</v>
      </c>
      <c r="K261" s="121">
        <v>0.3</v>
      </c>
      <c r="L261" s="122">
        <v>97.9</v>
      </c>
      <c r="M261" s="121">
        <v>2.9</v>
      </c>
      <c r="N261" s="121">
        <v>0.3</v>
      </c>
      <c r="O261" s="130">
        <v>74.7</v>
      </c>
      <c r="P261" s="131">
        <v>2.1</v>
      </c>
      <c r="Q261" s="121">
        <v>6</v>
      </c>
      <c r="R261" s="122">
        <v>51.6</v>
      </c>
      <c r="S261" s="121">
        <v>30.8</v>
      </c>
      <c r="T261" s="120">
        <v>16</v>
      </c>
    </row>
    <row r="262" spans="2:20" ht="15" customHeight="1">
      <c r="B262" s="58">
        <v>17</v>
      </c>
      <c r="C262" s="32" t="s">
        <v>68</v>
      </c>
      <c r="D262" s="129">
        <v>2003</v>
      </c>
      <c r="E262" s="121">
        <v>2.8</v>
      </c>
      <c r="F262" s="122">
        <v>381.8</v>
      </c>
      <c r="G262" s="121">
        <v>106.1</v>
      </c>
      <c r="H262" s="121">
        <v>0.5</v>
      </c>
      <c r="I262" s="122">
        <v>40.3</v>
      </c>
      <c r="J262" s="121">
        <v>2.1</v>
      </c>
      <c r="K262" s="121">
        <v>0.1</v>
      </c>
      <c r="L262" s="122" t="s">
        <v>54</v>
      </c>
      <c r="M262" s="121" t="s">
        <v>54</v>
      </c>
      <c r="N262" s="121">
        <v>0.8</v>
      </c>
      <c r="O262" s="122" t="s">
        <v>54</v>
      </c>
      <c r="P262" s="121" t="s">
        <v>54</v>
      </c>
      <c r="Q262" s="121">
        <v>25.6</v>
      </c>
      <c r="R262" s="148" t="s">
        <v>198</v>
      </c>
      <c r="S262" s="147" t="s">
        <v>199</v>
      </c>
      <c r="T262" s="120">
        <v>17</v>
      </c>
    </row>
    <row r="263" spans="2:20" ht="11.25" customHeight="1">
      <c r="B263" s="58">
        <v>18</v>
      </c>
      <c r="C263" s="32"/>
      <c r="D263" s="118">
        <v>2004</v>
      </c>
      <c r="E263" s="121">
        <v>2.9</v>
      </c>
      <c r="F263" s="122">
        <v>438.7</v>
      </c>
      <c r="G263" s="121">
        <v>129.1</v>
      </c>
      <c r="H263" s="121">
        <v>0.5</v>
      </c>
      <c r="I263" s="122">
        <v>125.2</v>
      </c>
      <c r="J263" s="121">
        <v>6</v>
      </c>
      <c r="K263" s="121">
        <v>0.1</v>
      </c>
      <c r="L263" s="122" t="s">
        <v>54</v>
      </c>
      <c r="M263" s="121" t="s">
        <v>54</v>
      </c>
      <c r="N263" s="121">
        <v>0.6</v>
      </c>
      <c r="O263" s="122" t="s">
        <v>54</v>
      </c>
      <c r="P263" s="121" t="s">
        <v>54</v>
      </c>
      <c r="Q263" s="121">
        <v>25.6</v>
      </c>
      <c r="R263" s="148" t="s">
        <v>276</v>
      </c>
      <c r="S263" s="147" t="s">
        <v>277</v>
      </c>
      <c r="T263" s="120">
        <v>18</v>
      </c>
    </row>
    <row r="264" spans="2:20" ht="15" customHeight="1">
      <c r="B264" s="58">
        <v>19</v>
      </c>
      <c r="C264" s="32" t="s">
        <v>69</v>
      </c>
      <c r="D264" s="129">
        <v>2003</v>
      </c>
      <c r="E264" s="121">
        <v>2.2</v>
      </c>
      <c r="F264" s="122">
        <v>391.4</v>
      </c>
      <c r="G264" s="121">
        <v>86.8</v>
      </c>
      <c r="H264" s="121">
        <v>0.4</v>
      </c>
      <c r="I264" s="122">
        <v>53.3</v>
      </c>
      <c r="J264" s="121">
        <v>2</v>
      </c>
      <c r="K264" s="121">
        <v>0.8</v>
      </c>
      <c r="L264" s="122">
        <v>72.2</v>
      </c>
      <c r="M264" s="121">
        <v>6.1</v>
      </c>
      <c r="N264" s="121">
        <v>0.2</v>
      </c>
      <c r="O264" s="122">
        <v>58</v>
      </c>
      <c r="P264" s="121">
        <v>1.3</v>
      </c>
      <c r="Q264" s="121">
        <v>6.4</v>
      </c>
      <c r="R264" s="130">
        <v>30</v>
      </c>
      <c r="S264" s="131">
        <v>19.3</v>
      </c>
      <c r="T264" s="120">
        <v>19</v>
      </c>
    </row>
    <row r="265" spans="2:20" ht="11.25" customHeight="1">
      <c r="B265" s="58">
        <v>20</v>
      </c>
      <c r="C265" s="32"/>
      <c r="D265" s="118">
        <v>2004</v>
      </c>
      <c r="E265" s="121">
        <v>2.2</v>
      </c>
      <c r="F265" s="122">
        <v>451.5</v>
      </c>
      <c r="G265" s="121">
        <v>98.2</v>
      </c>
      <c r="H265" s="121">
        <v>0.3</v>
      </c>
      <c r="I265" s="122">
        <v>72.8</v>
      </c>
      <c r="J265" s="121">
        <v>1.9</v>
      </c>
      <c r="K265" s="121">
        <v>0.8</v>
      </c>
      <c r="L265" s="122">
        <v>97.7</v>
      </c>
      <c r="M265" s="121">
        <v>8.1</v>
      </c>
      <c r="N265" s="121">
        <v>0.2</v>
      </c>
      <c r="O265" s="122">
        <v>79.7</v>
      </c>
      <c r="P265" s="121">
        <v>1.3</v>
      </c>
      <c r="Q265" s="121">
        <v>6.2</v>
      </c>
      <c r="R265" s="130">
        <v>38.1</v>
      </c>
      <c r="S265" s="131">
        <v>23.5</v>
      </c>
      <c r="T265" s="120">
        <v>20</v>
      </c>
    </row>
    <row r="266" spans="2:20" ht="15" customHeight="1">
      <c r="B266" s="58">
        <v>21</v>
      </c>
      <c r="C266" s="32" t="s">
        <v>70</v>
      </c>
      <c r="D266" s="129">
        <v>2003</v>
      </c>
      <c r="E266" s="121">
        <v>1.2</v>
      </c>
      <c r="F266" s="122">
        <v>320.6</v>
      </c>
      <c r="G266" s="121">
        <v>54.4</v>
      </c>
      <c r="H266" s="121">
        <v>0.2</v>
      </c>
      <c r="I266" s="122">
        <v>62</v>
      </c>
      <c r="J266" s="121">
        <v>1.2</v>
      </c>
      <c r="K266" s="121">
        <v>0.5</v>
      </c>
      <c r="L266" s="122">
        <v>72.5</v>
      </c>
      <c r="M266" s="121">
        <v>4</v>
      </c>
      <c r="N266" s="121">
        <v>0.2</v>
      </c>
      <c r="O266" s="122">
        <v>69.3</v>
      </c>
      <c r="P266" s="121">
        <v>1.7</v>
      </c>
      <c r="Q266" s="121">
        <v>7.1</v>
      </c>
      <c r="R266" s="122" t="s">
        <v>54</v>
      </c>
      <c r="S266" s="121" t="s">
        <v>54</v>
      </c>
      <c r="T266" s="120">
        <v>21</v>
      </c>
    </row>
    <row r="267" spans="2:20" ht="11.25" customHeight="1">
      <c r="B267" s="58">
        <v>22</v>
      </c>
      <c r="C267" s="32"/>
      <c r="D267" s="118">
        <v>2004</v>
      </c>
      <c r="E267" s="121">
        <v>1.4</v>
      </c>
      <c r="F267" s="122">
        <v>412.9</v>
      </c>
      <c r="G267" s="121">
        <v>58.3</v>
      </c>
      <c r="H267" s="121">
        <v>0.1</v>
      </c>
      <c r="I267" s="122">
        <v>36.8</v>
      </c>
      <c r="J267" s="121">
        <v>0.4</v>
      </c>
      <c r="K267" s="121">
        <v>0.7</v>
      </c>
      <c r="L267" s="122">
        <v>56.4</v>
      </c>
      <c r="M267" s="121">
        <v>3.9</v>
      </c>
      <c r="N267" s="121">
        <v>0.3</v>
      </c>
      <c r="O267" s="122">
        <v>56.2</v>
      </c>
      <c r="P267" s="121">
        <v>1.9</v>
      </c>
      <c r="Q267" s="121">
        <v>7</v>
      </c>
      <c r="R267" s="122" t="s">
        <v>54</v>
      </c>
      <c r="S267" s="121" t="s">
        <v>54</v>
      </c>
      <c r="T267" s="120">
        <v>22</v>
      </c>
    </row>
    <row r="268" spans="2:20" ht="15" customHeight="1">
      <c r="B268" s="58">
        <v>23</v>
      </c>
      <c r="C268" s="32" t="s">
        <v>71</v>
      </c>
      <c r="D268" s="129">
        <v>2003</v>
      </c>
      <c r="E268" s="121">
        <v>1.6</v>
      </c>
      <c r="F268" s="122">
        <v>245.2</v>
      </c>
      <c r="G268" s="121">
        <v>38.5</v>
      </c>
      <c r="H268" s="121">
        <v>0.6</v>
      </c>
      <c r="I268" s="122">
        <v>44.5</v>
      </c>
      <c r="J268" s="121">
        <v>2.8</v>
      </c>
      <c r="K268" s="121">
        <v>0.1</v>
      </c>
      <c r="L268" s="122" t="s">
        <v>54</v>
      </c>
      <c r="M268" s="121" t="s">
        <v>54</v>
      </c>
      <c r="N268" s="121">
        <v>0.5</v>
      </c>
      <c r="O268" s="122">
        <v>39.9</v>
      </c>
      <c r="P268" s="121">
        <v>1.9</v>
      </c>
      <c r="Q268" s="121">
        <v>24.5</v>
      </c>
      <c r="R268" s="122">
        <v>39.6</v>
      </c>
      <c r="S268" s="121">
        <v>97.2</v>
      </c>
      <c r="T268" s="120">
        <v>23</v>
      </c>
    </row>
    <row r="269" spans="2:20" ht="11.25" customHeight="1">
      <c r="B269" s="58">
        <v>24</v>
      </c>
      <c r="C269" s="32"/>
      <c r="D269" s="118">
        <v>2004</v>
      </c>
      <c r="E269" s="121">
        <v>1.8</v>
      </c>
      <c r="F269" s="122">
        <v>373.5</v>
      </c>
      <c r="G269" s="121">
        <v>66.5</v>
      </c>
      <c r="H269" s="121">
        <v>0.3</v>
      </c>
      <c r="I269" s="122">
        <v>80.4</v>
      </c>
      <c r="J269" s="121">
        <v>2.3</v>
      </c>
      <c r="K269" s="121">
        <v>0.1</v>
      </c>
      <c r="L269" s="122" t="s">
        <v>54</v>
      </c>
      <c r="M269" s="121" t="s">
        <v>54</v>
      </c>
      <c r="N269" s="121">
        <v>0.6</v>
      </c>
      <c r="O269" s="122">
        <v>82.8</v>
      </c>
      <c r="P269" s="121">
        <v>4.9</v>
      </c>
      <c r="Q269" s="121">
        <v>23.8</v>
      </c>
      <c r="R269" s="122">
        <v>60</v>
      </c>
      <c r="S269" s="121">
        <v>142.8</v>
      </c>
      <c r="T269" s="120">
        <v>24</v>
      </c>
    </row>
    <row r="270" spans="2:20" ht="15" customHeight="1">
      <c r="B270" s="58">
        <v>25</v>
      </c>
      <c r="C270" s="32" t="s">
        <v>72</v>
      </c>
      <c r="D270" s="129">
        <v>2003</v>
      </c>
      <c r="E270" s="121">
        <v>2</v>
      </c>
      <c r="F270" s="122">
        <v>439.2</v>
      </c>
      <c r="G270" s="121">
        <v>86.2</v>
      </c>
      <c r="H270" s="121">
        <v>0.1</v>
      </c>
      <c r="I270" s="122">
        <v>58.8</v>
      </c>
      <c r="J270" s="121">
        <v>0.6</v>
      </c>
      <c r="K270" s="121">
        <v>0.2</v>
      </c>
      <c r="L270" s="122">
        <v>32.7</v>
      </c>
      <c r="M270" s="121">
        <v>0.6</v>
      </c>
      <c r="N270" s="121">
        <v>0.1</v>
      </c>
      <c r="O270" s="122">
        <v>60.3</v>
      </c>
      <c r="P270" s="121">
        <v>0.6</v>
      </c>
      <c r="Q270" s="121">
        <v>7.9</v>
      </c>
      <c r="R270" s="122">
        <v>39.3</v>
      </c>
      <c r="S270" s="121">
        <v>31</v>
      </c>
      <c r="T270" s="120">
        <v>25</v>
      </c>
    </row>
    <row r="271" spans="2:20" ht="11.25" customHeight="1">
      <c r="B271" s="58">
        <v>26</v>
      </c>
      <c r="C271" s="32"/>
      <c r="D271" s="118">
        <v>2004</v>
      </c>
      <c r="E271" s="121">
        <v>2</v>
      </c>
      <c r="F271" s="122">
        <v>477.2</v>
      </c>
      <c r="G271" s="121">
        <v>96.3</v>
      </c>
      <c r="H271" s="121">
        <v>0.1</v>
      </c>
      <c r="I271" s="122">
        <v>36.9</v>
      </c>
      <c r="J271" s="121">
        <v>0.3</v>
      </c>
      <c r="K271" s="121">
        <v>0.2</v>
      </c>
      <c r="L271" s="122">
        <v>89.4</v>
      </c>
      <c r="M271" s="121">
        <v>1.9</v>
      </c>
      <c r="N271" s="121">
        <v>0.1</v>
      </c>
      <c r="O271" s="122">
        <v>80.8</v>
      </c>
      <c r="P271" s="121">
        <v>1.2</v>
      </c>
      <c r="Q271" s="121">
        <v>9.1</v>
      </c>
      <c r="R271" s="122">
        <v>55</v>
      </c>
      <c r="S271" s="121">
        <v>49.8</v>
      </c>
      <c r="T271" s="120">
        <v>26</v>
      </c>
    </row>
    <row r="272" spans="2:20" ht="15" customHeight="1">
      <c r="B272" s="58">
        <v>27</v>
      </c>
      <c r="C272" s="32" t="s">
        <v>73</v>
      </c>
      <c r="D272" s="129">
        <v>2003</v>
      </c>
      <c r="E272" s="121">
        <v>2.8</v>
      </c>
      <c r="F272" s="122">
        <v>424.4</v>
      </c>
      <c r="G272" s="121">
        <v>120.4</v>
      </c>
      <c r="H272" s="121">
        <v>0.1</v>
      </c>
      <c r="I272" s="122">
        <v>115</v>
      </c>
      <c r="J272" s="121">
        <v>1.1</v>
      </c>
      <c r="K272" s="121">
        <v>0.9</v>
      </c>
      <c r="L272" s="122">
        <v>83.9</v>
      </c>
      <c r="M272" s="121">
        <v>7.6</v>
      </c>
      <c r="N272" s="121">
        <v>0.1</v>
      </c>
      <c r="O272" s="122">
        <v>55.2</v>
      </c>
      <c r="P272" s="121">
        <v>0.4</v>
      </c>
      <c r="Q272" s="121">
        <v>2.3</v>
      </c>
      <c r="R272" s="122">
        <v>54.1</v>
      </c>
      <c r="S272" s="121">
        <v>12.2</v>
      </c>
      <c r="T272" s="120">
        <v>27</v>
      </c>
    </row>
    <row r="273" spans="2:20" ht="11.25" customHeight="1">
      <c r="B273" s="58">
        <v>28</v>
      </c>
      <c r="C273" s="32"/>
      <c r="D273" s="118">
        <v>2004</v>
      </c>
      <c r="E273" s="121">
        <v>2.3</v>
      </c>
      <c r="F273" s="122">
        <v>486.7</v>
      </c>
      <c r="G273" s="121">
        <v>110.6</v>
      </c>
      <c r="H273" s="121">
        <v>0.1</v>
      </c>
      <c r="I273" s="148" t="s">
        <v>271</v>
      </c>
      <c r="J273" s="147" t="s">
        <v>190</v>
      </c>
      <c r="K273" s="121">
        <v>0.9</v>
      </c>
      <c r="L273" s="122">
        <v>119.3</v>
      </c>
      <c r="M273" s="121">
        <v>11.2</v>
      </c>
      <c r="N273" s="121">
        <v>0.2</v>
      </c>
      <c r="O273" s="122" t="s">
        <v>54</v>
      </c>
      <c r="P273" s="121" t="s">
        <v>54</v>
      </c>
      <c r="Q273" s="121">
        <v>1.9</v>
      </c>
      <c r="R273" s="122">
        <v>60.8</v>
      </c>
      <c r="S273" s="121">
        <v>11.3</v>
      </c>
      <c r="T273" s="120">
        <v>28</v>
      </c>
    </row>
    <row r="274" spans="2:20" ht="15" customHeight="1">
      <c r="B274" s="58">
        <v>29</v>
      </c>
      <c r="C274" s="32" t="s">
        <v>74</v>
      </c>
      <c r="D274" s="129">
        <v>2003</v>
      </c>
      <c r="E274" s="121">
        <v>2.6</v>
      </c>
      <c r="F274" s="122">
        <v>266.3</v>
      </c>
      <c r="G274" s="121">
        <v>68.8</v>
      </c>
      <c r="H274" s="121">
        <v>0.2</v>
      </c>
      <c r="I274" s="122" t="s">
        <v>54</v>
      </c>
      <c r="J274" s="121" t="s">
        <v>54</v>
      </c>
      <c r="K274" s="121">
        <v>0.3</v>
      </c>
      <c r="L274" s="122">
        <v>42.7</v>
      </c>
      <c r="M274" s="121">
        <v>1.3</v>
      </c>
      <c r="N274" s="121">
        <v>0.4</v>
      </c>
      <c r="O274" s="122">
        <v>33</v>
      </c>
      <c r="P274" s="121">
        <v>1.5</v>
      </c>
      <c r="Q274" s="121">
        <v>13.4</v>
      </c>
      <c r="R274" s="122">
        <v>38.6</v>
      </c>
      <c r="S274" s="121">
        <v>51.6</v>
      </c>
      <c r="T274" s="120">
        <v>29</v>
      </c>
    </row>
    <row r="275" spans="2:20" ht="11.25" customHeight="1">
      <c r="B275" s="58">
        <v>30</v>
      </c>
      <c r="C275" s="32"/>
      <c r="D275" s="118">
        <v>2004</v>
      </c>
      <c r="E275" s="121">
        <v>2.9</v>
      </c>
      <c r="F275" s="122">
        <v>388.4</v>
      </c>
      <c r="G275" s="121">
        <v>112.2</v>
      </c>
      <c r="H275" s="121">
        <v>0</v>
      </c>
      <c r="I275" s="122" t="s">
        <v>54</v>
      </c>
      <c r="J275" s="121" t="s">
        <v>54</v>
      </c>
      <c r="K275" s="121">
        <v>0.4</v>
      </c>
      <c r="L275" s="122">
        <v>103.4</v>
      </c>
      <c r="M275" s="121">
        <v>3.8</v>
      </c>
      <c r="N275" s="121">
        <v>0.3</v>
      </c>
      <c r="O275" s="122">
        <v>89.2</v>
      </c>
      <c r="P275" s="121">
        <v>2.3</v>
      </c>
      <c r="Q275" s="121">
        <v>13.3</v>
      </c>
      <c r="R275" s="122">
        <v>80.8</v>
      </c>
      <c r="S275" s="121">
        <v>107.6</v>
      </c>
      <c r="T275" s="120">
        <v>30</v>
      </c>
    </row>
    <row r="276" spans="2:20" ht="15" customHeight="1">
      <c r="B276" s="58">
        <v>31</v>
      </c>
      <c r="C276" s="32" t="s">
        <v>75</v>
      </c>
      <c r="D276" s="129">
        <v>2003</v>
      </c>
      <c r="E276" s="121">
        <v>1.3</v>
      </c>
      <c r="F276" s="122">
        <v>245</v>
      </c>
      <c r="G276" s="121">
        <v>33.4</v>
      </c>
      <c r="H276" s="121">
        <v>0.1</v>
      </c>
      <c r="I276" s="122">
        <v>37.9</v>
      </c>
      <c r="J276" s="121">
        <v>0.2</v>
      </c>
      <c r="K276" s="121">
        <v>0</v>
      </c>
      <c r="L276" s="122">
        <v>99.2</v>
      </c>
      <c r="M276" s="121">
        <v>0.3</v>
      </c>
      <c r="N276" s="121">
        <v>0.4</v>
      </c>
      <c r="O276" s="122">
        <v>44.2</v>
      </c>
      <c r="P276" s="121">
        <v>1.7</v>
      </c>
      <c r="Q276" s="121">
        <v>7.7</v>
      </c>
      <c r="R276" s="148" t="s">
        <v>200</v>
      </c>
      <c r="S276" s="147" t="s">
        <v>201</v>
      </c>
      <c r="T276" s="120">
        <v>31</v>
      </c>
    </row>
    <row r="277" spans="2:20" ht="11.25" customHeight="1">
      <c r="B277" s="58">
        <v>32</v>
      </c>
      <c r="C277" s="32"/>
      <c r="D277" s="118">
        <v>2004</v>
      </c>
      <c r="E277" s="121">
        <v>1.4</v>
      </c>
      <c r="F277" s="122">
        <v>320.7</v>
      </c>
      <c r="G277" s="121">
        <v>44.2</v>
      </c>
      <c r="H277" s="121">
        <v>0.3</v>
      </c>
      <c r="I277" s="122">
        <v>73.7</v>
      </c>
      <c r="J277" s="121">
        <v>2</v>
      </c>
      <c r="K277" s="121">
        <v>0.1</v>
      </c>
      <c r="L277" s="122">
        <v>67.9</v>
      </c>
      <c r="M277" s="121">
        <v>0.5</v>
      </c>
      <c r="N277" s="121">
        <v>0.4</v>
      </c>
      <c r="O277" s="122">
        <v>64.5</v>
      </c>
      <c r="P277" s="121">
        <v>2.7</v>
      </c>
      <c r="Q277" s="121">
        <v>7.3</v>
      </c>
      <c r="R277" s="148" t="s">
        <v>278</v>
      </c>
      <c r="S277" s="147" t="s">
        <v>279</v>
      </c>
      <c r="T277" s="120">
        <v>32</v>
      </c>
    </row>
    <row r="278" spans="2:20" ht="15" customHeight="1">
      <c r="B278" s="58">
        <v>33</v>
      </c>
      <c r="C278" s="32" t="s">
        <v>76</v>
      </c>
      <c r="D278" s="129">
        <v>2003</v>
      </c>
      <c r="E278" s="121">
        <v>2.5</v>
      </c>
      <c r="F278" s="122">
        <v>405.3</v>
      </c>
      <c r="G278" s="121">
        <v>111.8</v>
      </c>
      <c r="H278" s="121">
        <v>0.1</v>
      </c>
      <c r="I278" s="122">
        <v>68.1</v>
      </c>
      <c r="J278" s="121">
        <v>0.6</v>
      </c>
      <c r="K278" s="121">
        <v>0.8</v>
      </c>
      <c r="L278" s="122">
        <v>79</v>
      </c>
      <c r="M278" s="121">
        <v>6.2</v>
      </c>
      <c r="N278" s="121">
        <v>0.4</v>
      </c>
      <c r="O278" s="122">
        <v>54.2</v>
      </c>
      <c r="P278" s="121">
        <v>2.4</v>
      </c>
      <c r="Q278" s="121">
        <v>4.8</v>
      </c>
      <c r="R278" s="148" t="s">
        <v>202</v>
      </c>
      <c r="S278" s="147" t="s">
        <v>203</v>
      </c>
      <c r="T278" s="120">
        <v>33</v>
      </c>
    </row>
    <row r="279" spans="2:20" ht="11.25" customHeight="1">
      <c r="B279" s="58">
        <v>34</v>
      </c>
      <c r="C279" s="32"/>
      <c r="D279" s="118">
        <v>2004</v>
      </c>
      <c r="E279" s="121">
        <v>2.6</v>
      </c>
      <c r="F279" s="122">
        <v>497.2</v>
      </c>
      <c r="G279" s="121">
        <v>129.3</v>
      </c>
      <c r="H279" s="121">
        <v>0.1</v>
      </c>
      <c r="I279" s="122">
        <v>107.4</v>
      </c>
      <c r="J279" s="121">
        <v>0.9</v>
      </c>
      <c r="K279" s="121">
        <v>0.7</v>
      </c>
      <c r="L279" s="122">
        <v>96.3</v>
      </c>
      <c r="M279" s="121">
        <v>7.1</v>
      </c>
      <c r="N279" s="121">
        <v>0.4</v>
      </c>
      <c r="O279" s="122">
        <v>76.4</v>
      </c>
      <c r="P279" s="121">
        <v>3</v>
      </c>
      <c r="Q279" s="121">
        <v>4.9</v>
      </c>
      <c r="R279" s="122" t="s">
        <v>54</v>
      </c>
      <c r="S279" s="121" t="s">
        <v>54</v>
      </c>
      <c r="T279" s="120">
        <v>34</v>
      </c>
    </row>
    <row r="280" spans="2:20" ht="15" customHeight="1">
      <c r="B280" s="58">
        <v>35</v>
      </c>
      <c r="C280" s="32" t="s">
        <v>77</v>
      </c>
      <c r="D280" s="129">
        <v>2003</v>
      </c>
      <c r="E280" s="121">
        <v>0.6</v>
      </c>
      <c r="F280" s="122">
        <v>362.6</v>
      </c>
      <c r="G280" s="121">
        <v>22.5</v>
      </c>
      <c r="H280" s="121">
        <v>0.1</v>
      </c>
      <c r="I280" s="122">
        <v>84.7</v>
      </c>
      <c r="J280" s="121">
        <v>0.5</v>
      </c>
      <c r="K280" s="121" t="s">
        <v>54</v>
      </c>
      <c r="L280" s="122" t="s">
        <v>54</v>
      </c>
      <c r="M280" s="121" t="s">
        <v>54</v>
      </c>
      <c r="N280" s="121">
        <v>0</v>
      </c>
      <c r="O280" s="122">
        <v>32.6</v>
      </c>
      <c r="P280" s="121">
        <v>0.1</v>
      </c>
      <c r="Q280" s="121">
        <v>3.4</v>
      </c>
      <c r="R280" s="130">
        <v>42.6</v>
      </c>
      <c r="S280" s="131">
        <v>14.4</v>
      </c>
      <c r="T280" s="120">
        <v>35</v>
      </c>
    </row>
    <row r="281" spans="2:20" ht="11.25" customHeight="1">
      <c r="B281" s="58">
        <v>36</v>
      </c>
      <c r="C281" s="32"/>
      <c r="D281" s="118">
        <v>2004</v>
      </c>
      <c r="E281" s="121">
        <v>0.6</v>
      </c>
      <c r="F281" s="122">
        <v>426.3</v>
      </c>
      <c r="G281" s="121">
        <v>26.8</v>
      </c>
      <c r="H281" s="121">
        <v>0.1</v>
      </c>
      <c r="I281" s="122">
        <v>102.2</v>
      </c>
      <c r="J281" s="121">
        <v>0.8</v>
      </c>
      <c r="K281" s="121">
        <v>0</v>
      </c>
      <c r="L281" s="122" t="s">
        <v>54</v>
      </c>
      <c r="M281" s="121" t="s">
        <v>54</v>
      </c>
      <c r="N281" s="121">
        <v>0.2</v>
      </c>
      <c r="O281" s="122" t="s">
        <v>54</v>
      </c>
      <c r="P281" s="121" t="s">
        <v>54</v>
      </c>
      <c r="Q281" s="121">
        <v>3.4</v>
      </c>
      <c r="R281" s="122">
        <v>89.4</v>
      </c>
      <c r="S281" s="121">
        <v>30.8</v>
      </c>
      <c r="T281" s="120">
        <v>36</v>
      </c>
    </row>
    <row r="282" spans="2:20" ht="15" customHeight="1">
      <c r="B282" s="58">
        <v>37</v>
      </c>
      <c r="C282" s="32" t="s">
        <v>78</v>
      </c>
      <c r="D282" s="129">
        <v>2003</v>
      </c>
      <c r="E282" s="121">
        <v>1.9</v>
      </c>
      <c r="F282" s="122">
        <v>268.8</v>
      </c>
      <c r="G282" s="121">
        <v>54</v>
      </c>
      <c r="H282" s="121">
        <v>0.2</v>
      </c>
      <c r="I282" s="122">
        <v>58.9</v>
      </c>
      <c r="J282" s="121">
        <v>1</v>
      </c>
      <c r="K282" s="121">
        <v>0.5</v>
      </c>
      <c r="L282" s="122">
        <v>75.4</v>
      </c>
      <c r="M282" s="121">
        <v>3.8</v>
      </c>
      <c r="N282" s="121">
        <v>0.9</v>
      </c>
      <c r="O282" s="122">
        <v>56.5</v>
      </c>
      <c r="P282" s="121">
        <v>5</v>
      </c>
      <c r="Q282" s="121">
        <v>14.9</v>
      </c>
      <c r="R282" s="130">
        <v>33.2</v>
      </c>
      <c r="S282" s="131">
        <v>49.6</v>
      </c>
      <c r="T282" s="120">
        <v>37</v>
      </c>
    </row>
    <row r="283" spans="2:20" ht="11.25" customHeight="1">
      <c r="B283" s="58">
        <v>38</v>
      </c>
      <c r="C283" s="32"/>
      <c r="D283" s="118">
        <v>2004</v>
      </c>
      <c r="E283" s="121">
        <v>2.1</v>
      </c>
      <c r="F283" s="122">
        <v>376.6</v>
      </c>
      <c r="G283" s="121">
        <v>79</v>
      </c>
      <c r="H283" s="121">
        <v>0.6</v>
      </c>
      <c r="I283" s="122">
        <v>114.6</v>
      </c>
      <c r="J283" s="121">
        <v>6.5</v>
      </c>
      <c r="K283" s="121">
        <v>0.6</v>
      </c>
      <c r="L283" s="122">
        <v>108.3</v>
      </c>
      <c r="M283" s="121">
        <v>6</v>
      </c>
      <c r="N283" s="121">
        <v>0.7</v>
      </c>
      <c r="O283" s="122">
        <v>102.1</v>
      </c>
      <c r="P283" s="121">
        <v>7.7</v>
      </c>
      <c r="Q283" s="121">
        <v>14.7</v>
      </c>
      <c r="R283" s="122">
        <v>60.8</v>
      </c>
      <c r="S283" s="121">
        <v>89.2</v>
      </c>
      <c r="T283" s="120">
        <v>38</v>
      </c>
    </row>
    <row r="284" spans="2:20" ht="15" customHeight="1">
      <c r="B284" s="58">
        <v>39</v>
      </c>
      <c r="C284" s="32" t="s">
        <v>79</v>
      </c>
      <c r="D284" s="129">
        <v>2003</v>
      </c>
      <c r="E284" s="121">
        <v>3</v>
      </c>
      <c r="F284" s="122">
        <v>364.7</v>
      </c>
      <c r="G284" s="121">
        <v>120.9</v>
      </c>
      <c r="H284" s="121">
        <v>0.3</v>
      </c>
      <c r="I284" s="148" t="s">
        <v>204</v>
      </c>
      <c r="J284" s="147" t="s">
        <v>205</v>
      </c>
      <c r="K284" s="121">
        <v>0.4</v>
      </c>
      <c r="L284" s="122">
        <v>83.7</v>
      </c>
      <c r="M284" s="121">
        <v>2.9</v>
      </c>
      <c r="N284" s="121">
        <v>0.9</v>
      </c>
      <c r="O284" s="122">
        <v>67</v>
      </c>
      <c r="P284" s="121">
        <v>6.3</v>
      </c>
      <c r="Q284" s="121">
        <v>9.7</v>
      </c>
      <c r="R284" s="130">
        <v>48.8</v>
      </c>
      <c r="S284" s="131">
        <v>47.4</v>
      </c>
      <c r="T284" s="120">
        <v>39</v>
      </c>
    </row>
    <row r="285" spans="2:20" ht="11.25" customHeight="1">
      <c r="B285" s="58">
        <v>40</v>
      </c>
      <c r="C285" s="32"/>
      <c r="D285" s="118">
        <v>2004</v>
      </c>
      <c r="E285" s="121">
        <v>2.9</v>
      </c>
      <c r="F285" s="122">
        <v>456.1</v>
      </c>
      <c r="G285" s="121">
        <v>132.7</v>
      </c>
      <c r="H285" s="121">
        <v>0.3</v>
      </c>
      <c r="I285" s="122">
        <v>102.6</v>
      </c>
      <c r="J285" s="121">
        <v>3.6</v>
      </c>
      <c r="K285" s="121">
        <v>0.5</v>
      </c>
      <c r="L285" s="122">
        <v>102</v>
      </c>
      <c r="M285" s="121">
        <v>5</v>
      </c>
      <c r="N285" s="121">
        <v>1</v>
      </c>
      <c r="O285" s="122">
        <v>109.8</v>
      </c>
      <c r="P285" s="121">
        <v>11.2</v>
      </c>
      <c r="Q285" s="121">
        <v>9.2</v>
      </c>
      <c r="R285" s="122">
        <v>65</v>
      </c>
      <c r="S285" s="121">
        <v>59.5</v>
      </c>
      <c r="T285" s="120">
        <v>40</v>
      </c>
    </row>
    <row r="286" spans="2:20" ht="15" customHeight="1">
      <c r="B286" s="58">
        <v>41</v>
      </c>
      <c r="C286" s="32" t="s">
        <v>80</v>
      </c>
      <c r="D286" s="129">
        <v>2003</v>
      </c>
      <c r="E286" s="121">
        <v>4</v>
      </c>
      <c r="F286" s="122">
        <v>383.9</v>
      </c>
      <c r="G286" s="121">
        <v>152</v>
      </c>
      <c r="H286" s="121">
        <v>0.5</v>
      </c>
      <c r="I286" s="130">
        <v>72.1</v>
      </c>
      <c r="J286" s="131">
        <v>3.8</v>
      </c>
      <c r="K286" s="121">
        <v>0.1</v>
      </c>
      <c r="L286" s="122">
        <v>89.8</v>
      </c>
      <c r="M286" s="121">
        <v>0.8</v>
      </c>
      <c r="N286" s="121">
        <v>2.1</v>
      </c>
      <c r="O286" s="122">
        <v>84.6</v>
      </c>
      <c r="P286" s="121">
        <v>17.5</v>
      </c>
      <c r="Q286" s="121">
        <v>11.6</v>
      </c>
      <c r="R286" s="130">
        <v>50.2</v>
      </c>
      <c r="S286" s="131">
        <v>58.1</v>
      </c>
      <c r="T286" s="120">
        <v>41</v>
      </c>
    </row>
    <row r="287" spans="2:20" ht="11.25" customHeight="1">
      <c r="B287" s="58">
        <v>42</v>
      </c>
      <c r="C287" s="32"/>
      <c r="D287" s="118">
        <v>2004</v>
      </c>
      <c r="E287" s="121">
        <v>4.1</v>
      </c>
      <c r="F287" s="122">
        <v>378.5</v>
      </c>
      <c r="G287" s="121">
        <v>154.2</v>
      </c>
      <c r="H287" s="121">
        <v>0.7</v>
      </c>
      <c r="I287" s="122">
        <v>116.6</v>
      </c>
      <c r="J287" s="121">
        <v>8.2</v>
      </c>
      <c r="K287" s="121">
        <v>0.2</v>
      </c>
      <c r="L287" s="122">
        <v>104.9</v>
      </c>
      <c r="M287" s="121">
        <v>1.7</v>
      </c>
      <c r="N287" s="121">
        <v>2.2</v>
      </c>
      <c r="O287" s="122">
        <v>120.2</v>
      </c>
      <c r="P287" s="121">
        <v>26.9</v>
      </c>
      <c r="Q287" s="121">
        <v>11.1</v>
      </c>
      <c r="R287" s="122">
        <v>74.9</v>
      </c>
      <c r="S287" s="121">
        <v>83.3</v>
      </c>
      <c r="T287" s="120">
        <v>42</v>
      </c>
    </row>
    <row r="288" spans="2:20" ht="15" customHeight="1">
      <c r="B288" s="58">
        <v>43</v>
      </c>
      <c r="C288" s="32" t="s">
        <v>81</v>
      </c>
      <c r="D288" s="129">
        <v>2003</v>
      </c>
      <c r="E288" s="121">
        <v>4</v>
      </c>
      <c r="F288" s="122">
        <v>369</v>
      </c>
      <c r="G288" s="121">
        <v>147.4</v>
      </c>
      <c r="H288" s="121">
        <v>0.4</v>
      </c>
      <c r="I288" s="130">
        <v>64.8</v>
      </c>
      <c r="J288" s="131">
        <v>2.9</v>
      </c>
      <c r="K288" s="121">
        <v>0</v>
      </c>
      <c r="L288" s="122">
        <v>55.7</v>
      </c>
      <c r="M288" s="121">
        <v>0.1</v>
      </c>
      <c r="N288" s="121">
        <v>1</v>
      </c>
      <c r="O288" s="122">
        <v>72.9</v>
      </c>
      <c r="P288" s="121">
        <v>7.6</v>
      </c>
      <c r="Q288" s="121">
        <v>9.3</v>
      </c>
      <c r="R288" s="130">
        <v>45</v>
      </c>
      <c r="S288" s="131">
        <v>42</v>
      </c>
      <c r="T288" s="120">
        <v>43</v>
      </c>
    </row>
    <row r="289" spans="2:20" ht="11.25" customHeight="1">
      <c r="B289" s="58">
        <v>44</v>
      </c>
      <c r="C289" s="32"/>
      <c r="D289" s="118">
        <v>2004</v>
      </c>
      <c r="E289" s="121">
        <v>4.2</v>
      </c>
      <c r="F289" s="122">
        <v>402.5</v>
      </c>
      <c r="G289" s="121">
        <v>169</v>
      </c>
      <c r="H289" s="121">
        <v>0.4</v>
      </c>
      <c r="I289" s="148" t="s">
        <v>272</v>
      </c>
      <c r="J289" s="147" t="s">
        <v>273</v>
      </c>
      <c r="K289" s="121">
        <v>0</v>
      </c>
      <c r="L289" s="122">
        <v>73.2</v>
      </c>
      <c r="M289" s="121">
        <v>0.2</v>
      </c>
      <c r="N289" s="121">
        <v>1.4</v>
      </c>
      <c r="O289" s="122">
        <v>124.7</v>
      </c>
      <c r="P289" s="121">
        <v>17.4</v>
      </c>
      <c r="Q289" s="121">
        <v>9</v>
      </c>
      <c r="R289" s="122">
        <v>69.3</v>
      </c>
      <c r="S289" s="121">
        <v>62.6</v>
      </c>
      <c r="T289" s="120">
        <v>44</v>
      </c>
    </row>
    <row r="290" spans="2:20" ht="15" customHeight="1">
      <c r="B290" s="58">
        <v>45</v>
      </c>
      <c r="C290" s="32" t="s">
        <v>82</v>
      </c>
      <c r="D290" s="129">
        <v>2003</v>
      </c>
      <c r="E290" s="121">
        <v>2</v>
      </c>
      <c r="F290" s="122">
        <v>375</v>
      </c>
      <c r="G290" s="121">
        <v>94.6</v>
      </c>
      <c r="H290" s="121">
        <v>0.2</v>
      </c>
      <c r="I290" s="130">
        <v>95.1</v>
      </c>
      <c r="J290" s="131">
        <v>1.6</v>
      </c>
      <c r="K290" s="121" t="s">
        <v>54</v>
      </c>
      <c r="L290" s="122" t="s">
        <v>54</v>
      </c>
      <c r="M290" s="121" t="s">
        <v>54</v>
      </c>
      <c r="N290" s="121">
        <v>0.4</v>
      </c>
      <c r="O290" s="122">
        <v>54.9</v>
      </c>
      <c r="P290" s="121">
        <v>2.1</v>
      </c>
      <c r="Q290" s="121">
        <v>3.5</v>
      </c>
      <c r="R290" s="148" t="s">
        <v>206</v>
      </c>
      <c r="S290" s="147" t="s">
        <v>207</v>
      </c>
      <c r="T290" s="120">
        <v>45</v>
      </c>
    </row>
    <row r="291" spans="2:20" ht="11.25" customHeight="1">
      <c r="B291" s="58">
        <v>46</v>
      </c>
      <c r="C291" s="32"/>
      <c r="D291" s="118">
        <v>2004</v>
      </c>
      <c r="E291" s="121">
        <v>1.9</v>
      </c>
      <c r="F291" s="122">
        <v>449.4</v>
      </c>
      <c r="G291" s="121">
        <v>84.1</v>
      </c>
      <c r="H291" s="121">
        <v>0.1</v>
      </c>
      <c r="I291" s="130">
        <v>82.5</v>
      </c>
      <c r="J291" s="131">
        <v>0.7</v>
      </c>
      <c r="K291" s="121">
        <v>0.1</v>
      </c>
      <c r="L291" s="122">
        <v>51.3</v>
      </c>
      <c r="M291" s="121">
        <v>0.4</v>
      </c>
      <c r="N291" s="131">
        <v>0.4</v>
      </c>
      <c r="O291" s="148" t="s">
        <v>274</v>
      </c>
      <c r="P291" s="147" t="s">
        <v>275</v>
      </c>
      <c r="Q291" s="121">
        <v>3.5</v>
      </c>
      <c r="R291" s="122" t="s">
        <v>54</v>
      </c>
      <c r="S291" s="121" t="s">
        <v>54</v>
      </c>
      <c r="T291" s="120">
        <v>46</v>
      </c>
    </row>
    <row r="292" spans="2:20" ht="18" customHeight="1">
      <c r="B292" s="59">
        <v>47</v>
      </c>
      <c r="C292" s="4" t="s">
        <v>83</v>
      </c>
      <c r="D292" s="128">
        <v>2003</v>
      </c>
      <c r="E292" s="65">
        <v>39.2</v>
      </c>
      <c r="F292" s="66">
        <v>359.9</v>
      </c>
      <c r="G292" s="65">
        <v>1480.2</v>
      </c>
      <c r="H292" s="65">
        <v>4.2</v>
      </c>
      <c r="I292" s="132">
        <v>62</v>
      </c>
      <c r="J292" s="133">
        <v>25.7</v>
      </c>
      <c r="K292" s="65">
        <v>5.2</v>
      </c>
      <c r="L292" s="66">
        <v>72</v>
      </c>
      <c r="M292" s="65">
        <v>37.8</v>
      </c>
      <c r="N292" s="65">
        <v>9.5</v>
      </c>
      <c r="O292" s="66">
        <v>63.7</v>
      </c>
      <c r="P292" s="65">
        <v>60.6</v>
      </c>
      <c r="Q292" s="65">
        <v>173.7</v>
      </c>
      <c r="R292" s="132">
        <v>40.9</v>
      </c>
      <c r="S292" s="133">
        <v>709.9</v>
      </c>
      <c r="T292" s="123">
        <v>47</v>
      </c>
    </row>
    <row r="293" spans="2:21" ht="11.25" customHeight="1">
      <c r="B293" s="124">
        <v>48</v>
      </c>
      <c r="C293" s="40"/>
      <c r="D293" s="128">
        <v>2004</v>
      </c>
      <c r="E293" s="65">
        <v>40.1</v>
      </c>
      <c r="F293" s="66">
        <v>423.2</v>
      </c>
      <c r="G293" s="65">
        <v>1698.9</v>
      </c>
      <c r="H293" s="65">
        <v>4.2</v>
      </c>
      <c r="I293" s="66">
        <v>98.7</v>
      </c>
      <c r="J293" s="65">
        <v>41.5</v>
      </c>
      <c r="K293" s="65">
        <v>5.9</v>
      </c>
      <c r="L293" s="66">
        <v>96.6</v>
      </c>
      <c r="M293" s="65">
        <v>57</v>
      </c>
      <c r="N293" s="65">
        <v>10.7</v>
      </c>
      <c r="O293" s="66">
        <v>98</v>
      </c>
      <c r="P293" s="65">
        <v>104.9</v>
      </c>
      <c r="Q293" s="65">
        <v>170.8</v>
      </c>
      <c r="R293" s="66">
        <v>63.1</v>
      </c>
      <c r="S293" s="65">
        <v>1077.2</v>
      </c>
      <c r="T293" s="125">
        <v>48</v>
      </c>
      <c r="U293" s="39"/>
    </row>
    <row r="294" spans="2:21" ht="6" customHeight="1">
      <c r="B294" s="61"/>
      <c r="C294" s="40"/>
      <c r="D294" s="45"/>
      <c r="E294" s="41"/>
      <c r="F294" s="43"/>
      <c r="G294" s="41"/>
      <c r="H294" s="41"/>
      <c r="I294" s="43"/>
      <c r="J294" s="41"/>
      <c r="K294" s="41"/>
      <c r="L294" s="43"/>
      <c r="M294" s="41"/>
      <c r="N294" s="41"/>
      <c r="O294" s="43"/>
      <c r="P294" s="41"/>
      <c r="Q294" s="41"/>
      <c r="R294" s="43"/>
      <c r="S294" s="41"/>
      <c r="T294" s="62"/>
      <c r="U294" s="39"/>
    </row>
    <row r="295" spans="2:3" ht="12.75">
      <c r="B295" s="32" t="s">
        <v>287</v>
      </c>
      <c r="C295" s="32"/>
    </row>
    <row r="296" spans="2:3" ht="12.75">
      <c r="B296" s="32"/>
      <c r="C296" s="32"/>
    </row>
    <row r="297" spans="2:3" ht="12.75">
      <c r="B297" s="32"/>
      <c r="C297" s="32"/>
    </row>
    <row r="298" spans="1:21" ht="12.75">
      <c r="A298" s="202" t="s">
        <v>217</v>
      </c>
      <c r="B298" s="202"/>
      <c r="C298" s="202"/>
      <c r="D298" s="202"/>
      <c r="E298" s="202"/>
      <c r="F298" s="202"/>
      <c r="G298" s="202"/>
      <c r="H298" s="202"/>
      <c r="I298" s="202"/>
      <c r="J298" s="202"/>
      <c r="K298"/>
      <c r="L298"/>
      <c r="M298"/>
      <c r="N298"/>
      <c r="O298"/>
      <c r="P298"/>
      <c r="Q298"/>
      <c r="R298"/>
      <c r="S298"/>
      <c r="T298"/>
      <c r="U298"/>
    </row>
    <row r="299" spans="11:21" ht="12" customHeight="1">
      <c r="K299"/>
      <c r="L299"/>
      <c r="M299"/>
      <c r="N299"/>
      <c r="O299"/>
      <c r="P299"/>
      <c r="Q299"/>
      <c r="R299"/>
      <c r="S299"/>
      <c r="T299"/>
      <c r="U299"/>
    </row>
    <row r="300" spans="1:21" ht="12.75">
      <c r="A300" s="190" t="s">
        <v>188</v>
      </c>
      <c r="B300" s="190"/>
      <c r="C300" s="190"/>
      <c r="D300" s="190"/>
      <c r="E300" s="190"/>
      <c r="F300" s="190"/>
      <c r="G300" s="190"/>
      <c r="H300" s="190"/>
      <c r="I300" s="190"/>
      <c r="J300" s="190"/>
      <c r="K300"/>
      <c r="L300"/>
      <c r="M300"/>
      <c r="N300"/>
      <c r="O300"/>
      <c r="P300"/>
      <c r="Q300"/>
      <c r="R300"/>
      <c r="S300"/>
      <c r="T300"/>
      <c r="U300"/>
    </row>
    <row r="301" spans="11:21" ht="12" customHeight="1">
      <c r="K301"/>
      <c r="L301"/>
      <c r="M301"/>
      <c r="N301"/>
      <c r="O301"/>
      <c r="P301"/>
      <c r="Q301"/>
      <c r="R301"/>
      <c r="S301"/>
      <c r="T301"/>
      <c r="U301"/>
    </row>
    <row r="302" spans="2:21" ht="12" customHeight="1">
      <c r="B302" s="18"/>
      <c r="C302" s="191" t="s">
        <v>94</v>
      </c>
      <c r="D302" s="194" t="s">
        <v>182</v>
      </c>
      <c r="E302" s="34" t="s">
        <v>106</v>
      </c>
      <c r="F302" s="34"/>
      <c r="G302" s="37"/>
      <c r="H302" s="34"/>
      <c r="I302" s="34"/>
      <c r="J302" s="34"/>
      <c r="K302"/>
      <c r="L302"/>
      <c r="M302"/>
      <c r="N302"/>
      <c r="O302"/>
      <c r="P302"/>
      <c r="Q302"/>
      <c r="R302"/>
      <c r="S302"/>
      <c r="T302"/>
      <c r="U302"/>
    </row>
    <row r="303" spans="2:21" ht="12.75" customHeight="1">
      <c r="B303" s="22" t="s">
        <v>46</v>
      </c>
      <c r="C303" s="192"/>
      <c r="D303" s="195"/>
      <c r="E303" s="23" t="s">
        <v>103</v>
      </c>
      <c r="F303" s="23"/>
      <c r="G303" s="60"/>
      <c r="H303" s="23" t="s">
        <v>104</v>
      </c>
      <c r="I303" s="23"/>
      <c r="J303" s="63"/>
      <c r="K303"/>
      <c r="L303"/>
      <c r="M303"/>
      <c r="N303"/>
      <c r="O303"/>
      <c r="P303"/>
      <c r="Q303"/>
      <c r="R303"/>
      <c r="S303"/>
      <c r="T303"/>
      <c r="U303"/>
    </row>
    <row r="304" spans="2:21" ht="24.75" customHeight="1">
      <c r="B304" s="26" t="s">
        <v>47</v>
      </c>
      <c r="C304" s="192"/>
      <c r="D304" s="195"/>
      <c r="E304" s="35" t="s">
        <v>59</v>
      </c>
      <c r="F304" s="35" t="s">
        <v>60</v>
      </c>
      <c r="G304" s="35" t="s">
        <v>87</v>
      </c>
      <c r="H304" s="35" t="s">
        <v>59</v>
      </c>
      <c r="I304" s="35" t="s">
        <v>60</v>
      </c>
      <c r="J304" s="36" t="s">
        <v>87</v>
      </c>
      <c r="K304"/>
      <c r="L304"/>
      <c r="M304"/>
      <c r="N304"/>
      <c r="O304"/>
      <c r="P304"/>
      <c r="Q304"/>
      <c r="R304"/>
      <c r="S304"/>
      <c r="T304"/>
      <c r="U304"/>
    </row>
    <row r="305" spans="2:21" ht="12" customHeight="1">
      <c r="B305" s="29"/>
      <c r="C305" s="193"/>
      <c r="D305" s="196"/>
      <c r="E305" s="30" t="s">
        <v>183</v>
      </c>
      <c r="F305" s="30" t="s">
        <v>6</v>
      </c>
      <c r="G305" s="30" t="s">
        <v>184</v>
      </c>
      <c r="H305" s="30" t="s">
        <v>183</v>
      </c>
      <c r="I305" s="30" t="s">
        <v>6</v>
      </c>
      <c r="J305" s="70" t="s">
        <v>184</v>
      </c>
      <c r="K305"/>
      <c r="L305"/>
      <c r="M305"/>
      <c r="N305"/>
      <c r="O305"/>
      <c r="P305"/>
      <c r="Q305"/>
      <c r="R305"/>
      <c r="S305"/>
      <c r="T305"/>
      <c r="U305"/>
    </row>
    <row r="306" spans="2:21" ht="15" customHeight="1">
      <c r="B306" s="58">
        <v>1</v>
      </c>
      <c r="C306" s="32" t="s">
        <v>61</v>
      </c>
      <c r="D306" s="129">
        <v>2003</v>
      </c>
      <c r="E306" s="121">
        <v>0.1</v>
      </c>
      <c r="F306" s="122" t="s">
        <v>54</v>
      </c>
      <c r="G306" s="121" t="s">
        <v>54</v>
      </c>
      <c r="H306" s="121">
        <v>0.5</v>
      </c>
      <c r="I306" s="122" t="s">
        <v>54</v>
      </c>
      <c r="J306" s="121" t="s">
        <v>54</v>
      </c>
      <c r="K306"/>
      <c r="L306"/>
      <c r="M306"/>
      <c r="N306"/>
      <c r="O306"/>
      <c r="P306"/>
      <c r="Q306"/>
      <c r="R306"/>
      <c r="S306"/>
      <c r="T306"/>
      <c r="U306"/>
    </row>
    <row r="307" spans="2:21" ht="11.25" customHeight="1">
      <c r="B307" s="58">
        <v>2</v>
      </c>
      <c r="C307" s="32"/>
      <c r="D307" s="118">
        <v>2004</v>
      </c>
      <c r="E307" s="121">
        <v>0.1</v>
      </c>
      <c r="F307" s="122">
        <v>52.9</v>
      </c>
      <c r="G307" s="121">
        <v>0.7</v>
      </c>
      <c r="H307" s="121">
        <v>0.4</v>
      </c>
      <c r="I307" s="122" t="s">
        <v>54</v>
      </c>
      <c r="J307" s="121" t="s">
        <v>54</v>
      </c>
      <c r="K307"/>
      <c r="L307"/>
      <c r="M307"/>
      <c r="N307"/>
      <c r="O307"/>
      <c r="P307"/>
      <c r="Q307"/>
      <c r="R307"/>
      <c r="S307"/>
      <c r="T307"/>
      <c r="U307"/>
    </row>
    <row r="308" spans="2:21" ht="15" customHeight="1">
      <c r="B308" s="58">
        <v>3</v>
      </c>
      <c r="C308" s="32" t="s">
        <v>62</v>
      </c>
      <c r="D308" s="129">
        <v>2003</v>
      </c>
      <c r="E308" s="121">
        <v>0.1</v>
      </c>
      <c r="F308" s="122" t="s">
        <v>54</v>
      </c>
      <c r="G308" s="121" t="s">
        <v>54</v>
      </c>
      <c r="H308" s="121">
        <v>0.4</v>
      </c>
      <c r="I308" s="122" t="s">
        <v>54</v>
      </c>
      <c r="J308" s="121" t="s">
        <v>54</v>
      </c>
      <c r="K308"/>
      <c r="L308"/>
      <c r="M308"/>
      <c r="N308"/>
      <c r="O308"/>
      <c r="P308"/>
      <c r="Q308"/>
      <c r="R308"/>
      <c r="S308"/>
      <c r="T308"/>
      <c r="U308"/>
    </row>
    <row r="309" spans="2:21" ht="11.25" customHeight="1">
      <c r="B309" s="58">
        <v>4</v>
      </c>
      <c r="C309" s="32"/>
      <c r="D309" s="118">
        <v>2004</v>
      </c>
      <c r="E309" s="121">
        <v>0.1</v>
      </c>
      <c r="F309" s="122" t="s">
        <v>54</v>
      </c>
      <c r="G309" s="121" t="s">
        <v>54</v>
      </c>
      <c r="H309" s="121">
        <v>0.4</v>
      </c>
      <c r="I309" s="122" t="s">
        <v>54</v>
      </c>
      <c r="J309" s="121" t="s">
        <v>54</v>
      </c>
      <c r="K309"/>
      <c r="L309"/>
      <c r="M309"/>
      <c r="N309"/>
      <c r="O309"/>
      <c r="P309"/>
      <c r="Q309"/>
      <c r="R309"/>
      <c r="S309"/>
      <c r="T309"/>
      <c r="U309"/>
    </row>
    <row r="310" spans="2:21" ht="15" customHeight="1">
      <c r="B310" s="58">
        <v>5</v>
      </c>
      <c r="C310" s="32" t="s">
        <v>63</v>
      </c>
      <c r="D310" s="129">
        <v>2003</v>
      </c>
      <c r="E310" s="121">
        <v>0</v>
      </c>
      <c r="F310" s="122" t="s">
        <v>54</v>
      </c>
      <c r="G310" s="121" t="s">
        <v>54</v>
      </c>
      <c r="H310" s="121">
        <v>0.1</v>
      </c>
      <c r="I310" s="122" t="s">
        <v>54</v>
      </c>
      <c r="J310" s="121" t="s">
        <v>54</v>
      </c>
      <c r="K310"/>
      <c r="L310"/>
      <c r="M310"/>
      <c r="N310"/>
      <c r="O310"/>
      <c r="P310"/>
      <c r="Q310"/>
      <c r="R310"/>
      <c r="S310"/>
      <c r="T310"/>
      <c r="U310"/>
    </row>
    <row r="311" spans="2:21" ht="11.25" customHeight="1">
      <c r="B311" s="58">
        <v>6</v>
      </c>
      <c r="C311" s="32"/>
      <c r="D311" s="118">
        <v>2004</v>
      </c>
      <c r="E311" s="121">
        <v>0</v>
      </c>
      <c r="F311" s="122" t="s">
        <v>54</v>
      </c>
      <c r="G311" s="121" t="s">
        <v>54</v>
      </c>
      <c r="H311" s="121">
        <v>0.1</v>
      </c>
      <c r="I311" s="122" t="s">
        <v>54</v>
      </c>
      <c r="J311" s="121" t="s">
        <v>54</v>
      </c>
      <c r="K311"/>
      <c r="L311"/>
      <c r="M311"/>
      <c r="N311"/>
      <c r="O311"/>
      <c r="P311"/>
      <c r="Q311"/>
      <c r="R311"/>
      <c r="S311"/>
      <c r="T311"/>
      <c r="U311"/>
    </row>
    <row r="312" spans="2:21" ht="15" customHeight="1">
      <c r="B312" s="58">
        <v>7</v>
      </c>
      <c r="C312" s="32" t="s">
        <v>64</v>
      </c>
      <c r="D312" s="129">
        <v>2003</v>
      </c>
      <c r="E312" s="121" t="s">
        <v>54</v>
      </c>
      <c r="F312" s="122" t="s">
        <v>54</v>
      </c>
      <c r="G312" s="121" t="s">
        <v>54</v>
      </c>
      <c r="H312" s="121" t="s">
        <v>54</v>
      </c>
      <c r="I312" s="122" t="s">
        <v>54</v>
      </c>
      <c r="J312" s="121" t="s">
        <v>54</v>
      </c>
      <c r="K312"/>
      <c r="L312"/>
      <c r="M312"/>
      <c r="N312"/>
      <c r="O312"/>
      <c r="P312"/>
      <c r="Q312"/>
      <c r="R312"/>
      <c r="S312"/>
      <c r="T312"/>
      <c r="U312"/>
    </row>
    <row r="313" spans="2:21" ht="11.25" customHeight="1">
      <c r="B313" s="58">
        <v>8</v>
      </c>
      <c r="C313" s="32"/>
      <c r="D313" s="118">
        <v>2004</v>
      </c>
      <c r="E313" s="121">
        <v>0</v>
      </c>
      <c r="F313" s="122" t="s">
        <v>54</v>
      </c>
      <c r="G313" s="121" t="s">
        <v>54</v>
      </c>
      <c r="H313" s="121" t="s">
        <v>54</v>
      </c>
      <c r="I313" s="122" t="s">
        <v>54</v>
      </c>
      <c r="J313" s="121" t="s">
        <v>54</v>
      </c>
      <c r="K313"/>
      <c r="L313"/>
      <c r="M313"/>
      <c r="N313"/>
      <c r="O313"/>
      <c r="P313"/>
      <c r="Q313"/>
      <c r="R313"/>
      <c r="S313"/>
      <c r="T313"/>
      <c r="U313"/>
    </row>
    <row r="314" spans="2:21" ht="15" customHeight="1">
      <c r="B314" s="58">
        <v>9</v>
      </c>
      <c r="C314" s="32" t="s">
        <v>65</v>
      </c>
      <c r="D314" s="129">
        <v>2003</v>
      </c>
      <c r="E314" s="121" t="s">
        <v>54</v>
      </c>
      <c r="F314" s="122" t="s">
        <v>54</v>
      </c>
      <c r="G314" s="121" t="s">
        <v>54</v>
      </c>
      <c r="H314" s="121" t="s">
        <v>54</v>
      </c>
      <c r="I314" s="122" t="s">
        <v>54</v>
      </c>
      <c r="J314" s="121" t="s">
        <v>54</v>
      </c>
      <c r="K314"/>
      <c r="L314"/>
      <c r="M314"/>
      <c r="N314"/>
      <c r="O314"/>
      <c r="P314"/>
      <c r="Q314"/>
      <c r="R314"/>
      <c r="S314"/>
      <c r="T314"/>
      <c r="U314"/>
    </row>
    <row r="315" spans="2:21" ht="11.25" customHeight="1">
      <c r="B315" s="58">
        <v>10</v>
      </c>
      <c r="C315" s="32"/>
      <c r="D315" s="118">
        <v>2004</v>
      </c>
      <c r="E315" s="121">
        <v>0.1</v>
      </c>
      <c r="F315" s="122" t="s">
        <v>54</v>
      </c>
      <c r="G315" s="121" t="s">
        <v>54</v>
      </c>
      <c r="H315" s="121">
        <v>0.1</v>
      </c>
      <c r="I315" s="122" t="s">
        <v>54</v>
      </c>
      <c r="J315" s="121" t="s">
        <v>54</v>
      </c>
      <c r="K315"/>
      <c r="L315"/>
      <c r="M315"/>
      <c r="N315"/>
      <c r="O315"/>
      <c r="P315"/>
      <c r="Q315"/>
      <c r="R315"/>
      <c r="S315"/>
      <c r="T315"/>
      <c r="U315"/>
    </row>
    <row r="316" spans="2:21" ht="15" customHeight="1">
      <c r="B316" s="58">
        <v>11</v>
      </c>
      <c r="C316" s="32" t="s">
        <v>98</v>
      </c>
      <c r="D316" s="129">
        <v>2003</v>
      </c>
      <c r="E316" s="121">
        <v>0.4</v>
      </c>
      <c r="F316" s="122" t="s">
        <v>54</v>
      </c>
      <c r="G316" s="121" t="s">
        <v>54</v>
      </c>
      <c r="H316" s="121">
        <v>0.6</v>
      </c>
      <c r="I316" s="122" t="s">
        <v>54</v>
      </c>
      <c r="J316" s="121" t="s">
        <v>54</v>
      </c>
      <c r="K316"/>
      <c r="L316"/>
      <c r="M316"/>
      <c r="N316"/>
      <c r="O316"/>
      <c r="P316"/>
      <c r="Q316"/>
      <c r="R316"/>
      <c r="S316"/>
      <c r="T316"/>
      <c r="U316"/>
    </row>
    <row r="317" spans="2:21" ht="11.25" customHeight="1">
      <c r="B317" s="58">
        <v>12</v>
      </c>
      <c r="C317" s="32"/>
      <c r="D317" s="118">
        <v>2004</v>
      </c>
      <c r="E317" s="121">
        <v>0.4</v>
      </c>
      <c r="F317" s="122" t="s">
        <v>54</v>
      </c>
      <c r="G317" s="121" t="s">
        <v>54</v>
      </c>
      <c r="H317" s="121">
        <v>0.4</v>
      </c>
      <c r="I317" s="122" t="s">
        <v>54</v>
      </c>
      <c r="J317" s="121" t="s">
        <v>54</v>
      </c>
      <c r="K317"/>
      <c r="L317"/>
      <c r="M317"/>
      <c r="N317"/>
      <c r="O317"/>
      <c r="P317"/>
      <c r="Q317"/>
      <c r="R317"/>
      <c r="S317"/>
      <c r="T317"/>
      <c r="U317"/>
    </row>
    <row r="318" spans="2:21" ht="15" customHeight="1">
      <c r="B318" s="58">
        <v>13</v>
      </c>
      <c r="C318" s="32" t="s">
        <v>66</v>
      </c>
      <c r="D318" s="129">
        <v>2003</v>
      </c>
      <c r="E318" s="121">
        <v>1.3</v>
      </c>
      <c r="F318" s="122">
        <v>45.8</v>
      </c>
      <c r="G318" s="121">
        <v>5.8</v>
      </c>
      <c r="H318" s="121">
        <v>6.1</v>
      </c>
      <c r="I318" s="122">
        <v>58.7</v>
      </c>
      <c r="J318" s="121">
        <v>35.6</v>
      </c>
      <c r="K318"/>
      <c r="L318"/>
      <c r="M318"/>
      <c r="N318"/>
      <c r="O318"/>
      <c r="P318"/>
      <c r="Q318"/>
      <c r="R318"/>
      <c r="S318"/>
      <c r="T318"/>
      <c r="U318"/>
    </row>
    <row r="319" spans="2:21" ht="11.25" customHeight="1">
      <c r="B319" s="58">
        <v>14</v>
      </c>
      <c r="C319" s="32"/>
      <c r="D319" s="118">
        <v>2004</v>
      </c>
      <c r="E319" s="121">
        <v>1.3</v>
      </c>
      <c r="F319" s="122" t="s">
        <v>54</v>
      </c>
      <c r="G319" s="121" t="s">
        <v>54</v>
      </c>
      <c r="H319" s="121">
        <v>6.1</v>
      </c>
      <c r="I319" s="122">
        <v>74.5</v>
      </c>
      <c r="J319" s="121">
        <v>45.1</v>
      </c>
      <c r="K319"/>
      <c r="L319"/>
      <c r="M319"/>
      <c r="N319"/>
      <c r="O319"/>
      <c r="P319"/>
      <c r="Q319"/>
      <c r="R319"/>
      <c r="S319"/>
      <c r="T319"/>
      <c r="U319"/>
    </row>
    <row r="320" spans="2:21" ht="15" customHeight="1">
      <c r="B320" s="58">
        <v>15</v>
      </c>
      <c r="C320" s="32" t="s">
        <v>67</v>
      </c>
      <c r="D320" s="129">
        <v>2003</v>
      </c>
      <c r="E320" s="121">
        <v>0.8</v>
      </c>
      <c r="F320" s="122" t="s">
        <v>54</v>
      </c>
      <c r="G320" s="121" t="s">
        <v>54</v>
      </c>
      <c r="H320" s="121">
        <v>2.7</v>
      </c>
      <c r="I320" s="122">
        <v>48.5</v>
      </c>
      <c r="J320" s="121">
        <v>13.2</v>
      </c>
      <c r="K320"/>
      <c r="L320"/>
      <c r="M320"/>
      <c r="N320"/>
      <c r="O320"/>
      <c r="P320"/>
      <c r="Q320"/>
      <c r="R320"/>
      <c r="S320"/>
      <c r="T320"/>
      <c r="U320"/>
    </row>
    <row r="321" spans="2:21" ht="11.25" customHeight="1">
      <c r="B321" s="58">
        <v>16</v>
      </c>
      <c r="C321" s="32"/>
      <c r="D321" s="118">
        <v>2004</v>
      </c>
      <c r="E321" s="121">
        <v>0.4</v>
      </c>
      <c r="F321" s="122" t="s">
        <v>54</v>
      </c>
      <c r="G321" s="121" t="s">
        <v>54</v>
      </c>
      <c r="H321" s="121">
        <v>2.5</v>
      </c>
      <c r="I321" s="122">
        <v>64.7</v>
      </c>
      <c r="J321" s="121">
        <v>16.1</v>
      </c>
      <c r="K321"/>
      <c r="L321"/>
      <c r="M321"/>
      <c r="N321"/>
      <c r="O321"/>
      <c r="P321"/>
      <c r="Q321"/>
      <c r="R321"/>
      <c r="S321"/>
      <c r="T321"/>
      <c r="U321"/>
    </row>
    <row r="322" spans="2:21" ht="15" customHeight="1">
      <c r="B322" s="58">
        <v>17</v>
      </c>
      <c r="C322" s="32" t="s">
        <v>68</v>
      </c>
      <c r="D322" s="129">
        <v>2003</v>
      </c>
      <c r="E322" s="121">
        <v>2.8</v>
      </c>
      <c r="F322" s="122" t="s">
        <v>54</v>
      </c>
      <c r="G322" s="121" t="s">
        <v>54</v>
      </c>
      <c r="H322" s="121">
        <v>16.6</v>
      </c>
      <c r="I322" s="148" t="s">
        <v>208</v>
      </c>
      <c r="J322" s="147" t="s">
        <v>209</v>
      </c>
      <c r="K322"/>
      <c r="L322"/>
      <c r="M322"/>
      <c r="N322"/>
      <c r="O322"/>
      <c r="P322"/>
      <c r="Q322"/>
      <c r="R322"/>
      <c r="S322"/>
      <c r="T322"/>
      <c r="U322"/>
    </row>
    <row r="323" spans="2:21" ht="11.25" customHeight="1">
      <c r="B323" s="58">
        <v>18</v>
      </c>
      <c r="C323" s="32"/>
      <c r="D323" s="118">
        <v>2004</v>
      </c>
      <c r="E323" s="121">
        <v>2.3</v>
      </c>
      <c r="F323" s="148" t="s">
        <v>209</v>
      </c>
      <c r="G323" s="147" t="s">
        <v>207</v>
      </c>
      <c r="H323" s="121">
        <v>16.8</v>
      </c>
      <c r="I323" s="148" t="s">
        <v>280</v>
      </c>
      <c r="J323" s="147" t="s">
        <v>281</v>
      </c>
      <c r="K323"/>
      <c r="L323"/>
      <c r="M323"/>
      <c r="N323"/>
      <c r="O323"/>
      <c r="P323"/>
      <c r="Q323"/>
      <c r="R323"/>
      <c r="S323"/>
      <c r="T323"/>
      <c r="U323"/>
    </row>
    <row r="324" spans="2:21" ht="15" customHeight="1">
      <c r="B324" s="58">
        <v>19</v>
      </c>
      <c r="C324" s="32" t="s">
        <v>69</v>
      </c>
      <c r="D324" s="129">
        <v>2003</v>
      </c>
      <c r="E324" s="121">
        <v>0.1</v>
      </c>
      <c r="F324" s="122">
        <v>33.3</v>
      </c>
      <c r="G324" s="121">
        <v>0.4</v>
      </c>
      <c r="H324" s="121">
        <v>3.3</v>
      </c>
      <c r="I324" s="130">
        <v>40.1</v>
      </c>
      <c r="J324" s="131">
        <v>13.4</v>
      </c>
      <c r="K324"/>
      <c r="L324"/>
      <c r="M324"/>
      <c r="N324"/>
      <c r="O324"/>
      <c r="P324"/>
      <c r="Q324"/>
      <c r="R324"/>
      <c r="S324"/>
      <c r="T324"/>
      <c r="U324"/>
    </row>
    <row r="325" spans="2:21" ht="11.25" customHeight="1">
      <c r="B325" s="58">
        <v>20</v>
      </c>
      <c r="C325" s="32"/>
      <c r="D325" s="118">
        <v>2004</v>
      </c>
      <c r="E325" s="121">
        <v>0.5</v>
      </c>
      <c r="F325" s="122" t="s">
        <v>54</v>
      </c>
      <c r="G325" s="121" t="s">
        <v>54</v>
      </c>
      <c r="H325" s="121">
        <v>3.1</v>
      </c>
      <c r="I325" s="130">
        <v>45.8</v>
      </c>
      <c r="J325" s="131">
        <v>14</v>
      </c>
      <c r="K325"/>
      <c r="L325"/>
      <c r="M325"/>
      <c r="N325"/>
      <c r="O325"/>
      <c r="P325"/>
      <c r="Q325"/>
      <c r="R325"/>
      <c r="S325"/>
      <c r="T325"/>
      <c r="U325"/>
    </row>
    <row r="326" spans="2:21" ht="15" customHeight="1">
      <c r="B326" s="58">
        <v>21</v>
      </c>
      <c r="C326" s="32" t="s">
        <v>70</v>
      </c>
      <c r="D326" s="129">
        <v>2003</v>
      </c>
      <c r="E326" s="121">
        <v>1.3</v>
      </c>
      <c r="F326" s="122" t="s">
        <v>54</v>
      </c>
      <c r="G326" s="121" t="s">
        <v>54</v>
      </c>
      <c r="H326" s="121">
        <v>1.6</v>
      </c>
      <c r="I326" s="122" t="s">
        <v>54</v>
      </c>
      <c r="J326" s="121" t="s">
        <v>54</v>
      </c>
      <c r="K326"/>
      <c r="L326"/>
      <c r="M326"/>
      <c r="N326"/>
      <c r="O326"/>
      <c r="P326"/>
      <c r="Q326"/>
      <c r="R326"/>
      <c r="S326"/>
      <c r="T326"/>
      <c r="U326"/>
    </row>
    <row r="327" spans="2:21" ht="11.25" customHeight="1">
      <c r="B327" s="58">
        <v>22</v>
      </c>
      <c r="C327" s="32"/>
      <c r="D327" s="118">
        <v>2004</v>
      </c>
      <c r="E327" s="121">
        <v>0.8</v>
      </c>
      <c r="F327" s="122" t="s">
        <v>54</v>
      </c>
      <c r="G327" s="121" t="s">
        <v>54</v>
      </c>
      <c r="H327" s="121">
        <v>1.6</v>
      </c>
      <c r="I327" s="122" t="s">
        <v>54</v>
      </c>
      <c r="J327" s="121" t="s">
        <v>54</v>
      </c>
      <c r="K327"/>
      <c r="L327"/>
      <c r="M327"/>
      <c r="N327"/>
      <c r="O327"/>
      <c r="P327"/>
      <c r="Q327"/>
      <c r="R327"/>
      <c r="S327"/>
      <c r="T327"/>
      <c r="U327"/>
    </row>
    <row r="328" spans="2:21" ht="15" customHeight="1">
      <c r="B328" s="58">
        <v>23</v>
      </c>
      <c r="C328" s="32" t="s">
        <v>71</v>
      </c>
      <c r="D328" s="129">
        <v>2003</v>
      </c>
      <c r="E328" s="121">
        <v>6.1</v>
      </c>
      <c r="F328" s="122">
        <v>38.4</v>
      </c>
      <c r="G328" s="121">
        <v>23.3</v>
      </c>
      <c r="H328" s="121">
        <v>12.5</v>
      </c>
      <c r="I328" s="148" t="s">
        <v>210</v>
      </c>
      <c r="J328" s="147" t="s">
        <v>211</v>
      </c>
      <c r="K328"/>
      <c r="L328"/>
      <c r="M328"/>
      <c r="N328"/>
      <c r="O328"/>
      <c r="P328"/>
      <c r="Q328"/>
      <c r="R328"/>
      <c r="S328"/>
      <c r="T328"/>
      <c r="U328"/>
    </row>
    <row r="329" spans="2:21" ht="11.25" customHeight="1">
      <c r="B329" s="58">
        <v>24</v>
      </c>
      <c r="C329" s="32"/>
      <c r="D329" s="118">
        <v>2004</v>
      </c>
      <c r="E329" s="121">
        <v>4.9</v>
      </c>
      <c r="F329" s="122">
        <v>54.7</v>
      </c>
      <c r="G329" s="121">
        <v>27</v>
      </c>
      <c r="H329" s="121">
        <v>13.7</v>
      </c>
      <c r="I329" s="122" t="s">
        <v>54</v>
      </c>
      <c r="J329" s="121" t="s">
        <v>54</v>
      </c>
      <c r="K329"/>
      <c r="L329"/>
      <c r="M329"/>
      <c r="N329"/>
      <c r="O329"/>
      <c r="P329"/>
      <c r="Q329"/>
      <c r="R329"/>
      <c r="S329"/>
      <c r="T329"/>
      <c r="U329"/>
    </row>
    <row r="330" spans="2:21" ht="15" customHeight="1">
      <c r="B330" s="58">
        <v>25</v>
      </c>
      <c r="C330" s="32" t="s">
        <v>72</v>
      </c>
      <c r="D330" s="129">
        <v>2003</v>
      </c>
      <c r="E330" s="121">
        <v>1.6</v>
      </c>
      <c r="F330" s="122">
        <v>57</v>
      </c>
      <c r="G330" s="121">
        <v>9.2</v>
      </c>
      <c r="H330" s="121">
        <v>4.7</v>
      </c>
      <c r="I330" s="130">
        <v>35.4</v>
      </c>
      <c r="J330" s="131">
        <v>16.6</v>
      </c>
      <c r="K330"/>
      <c r="L330"/>
      <c r="M330"/>
      <c r="N330"/>
      <c r="O330"/>
      <c r="P330"/>
      <c r="Q330"/>
      <c r="R330"/>
      <c r="S330"/>
      <c r="T330"/>
      <c r="U330"/>
    </row>
    <row r="331" spans="2:21" ht="11.25" customHeight="1">
      <c r="B331" s="58">
        <v>26</v>
      </c>
      <c r="C331" s="32"/>
      <c r="D331" s="118">
        <v>2004</v>
      </c>
      <c r="E331" s="121">
        <v>2.7</v>
      </c>
      <c r="F331" s="122">
        <v>55</v>
      </c>
      <c r="G331" s="121">
        <v>15.1</v>
      </c>
      <c r="H331" s="121">
        <v>4.6</v>
      </c>
      <c r="I331" s="122">
        <v>61.1</v>
      </c>
      <c r="J331" s="121">
        <v>27.9</v>
      </c>
      <c r="K331"/>
      <c r="L331"/>
      <c r="M331"/>
      <c r="N331"/>
      <c r="O331"/>
      <c r="P331"/>
      <c r="Q331"/>
      <c r="R331"/>
      <c r="S331"/>
      <c r="T331"/>
      <c r="U331"/>
    </row>
    <row r="332" spans="2:21" ht="15" customHeight="1">
      <c r="B332" s="58">
        <v>27</v>
      </c>
      <c r="C332" s="32" t="s">
        <v>73</v>
      </c>
      <c r="D332" s="129">
        <v>2003</v>
      </c>
      <c r="E332" s="121">
        <v>0.6</v>
      </c>
      <c r="F332" s="122">
        <v>74.6</v>
      </c>
      <c r="G332" s="121">
        <v>4.4</v>
      </c>
      <c r="H332" s="121">
        <v>1.1</v>
      </c>
      <c r="I332" s="130">
        <v>54</v>
      </c>
      <c r="J332" s="131">
        <v>5.9</v>
      </c>
      <c r="K332"/>
      <c r="L332"/>
      <c r="M332"/>
      <c r="N332"/>
      <c r="O332"/>
      <c r="P332"/>
      <c r="Q332"/>
      <c r="R332"/>
      <c r="S332"/>
      <c r="T332"/>
      <c r="U332"/>
    </row>
    <row r="333" spans="2:21" ht="11.25" customHeight="1">
      <c r="B333" s="58">
        <v>28</v>
      </c>
      <c r="C333" s="32"/>
      <c r="D333" s="118">
        <v>2004</v>
      </c>
      <c r="E333" s="121">
        <v>0.6</v>
      </c>
      <c r="F333" s="148" t="s">
        <v>282</v>
      </c>
      <c r="G333" s="147" t="s">
        <v>283</v>
      </c>
      <c r="H333" s="121">
        <v>0.8</v>
      </c>
      <c r="I333" s="122">
        <v>56.6</v>
      </c>
      <c r="J333" s="121">
        <v>4.7</v>
      </c>
      <c r="K333"/>
      <c r="L333"/>
      <c r="M333"/>
      <c r="N333"/>
      <c r="O333"/>
      <c r="P333"/>
      <c r="Q333"/>
      <c r="R333"/>
      <c r="S333"/>
      <c r="T333"/>
      <c r="U333"/>
    </row>
    <row r="334" spans="2:21" ht="15" customHeight="1">
      <c r="B334" s="58">
        <v>29</v>
      </c>
      <c r="C334" s="32" t="s">
        <v>74</v>
      </c>
      <c r="D334" s="129">
        <v>2003</v>
      </c>
      <c r="E334" s="121">
        <v>3.3</v>
      </c>
      <c r="F334" s="122">
        <v>39</v>
      </c>
      <c r="G334" s="121">
        <v>12.8</v>
      </c>
      <c r="H334" s="121">
        <v>5.6</v>
      </c>
      <c r="I334" s="130">
        <v>41</v>
      </c>
      <c r="J334" s="131">
        <v>22.9</v>
      </c>
      <c r="K334"/>
      <c r="L334"/>
      <c r="M334"/>
      <c r="N334"/>
      <c r="O334"/>
      <c r="P334"/>
      <c r="Q334"/>
      <c r="R334"/>
      <c r="S334"/>
      <c r="T334"/>
      <c r="U334"/>
    </row>
    <row r="335" spans="2:21" ht="11.25" customHeight="1">
      <c r="B335" s="58">
        <v>30</v>
      </c>
      <c r="C335" s="32"/>
      <c r="D335" s="118">
        <v>2004</v>
      </c>
      <c r="E335" s="121">
        <v>3.2</v>
      </c>
      <c r="F335" s="130">
        <v>92.1</v>
      </c>
      <c r="G335" s="131">
        <v>29.5</v>
      </c>
      <c r="H335" s="121">
        <v>6</v>
      </c>
      <c r="I335" s="122">
        <v>94.8</v>
      </c>
      <c r="J335" s="121">
        <v>57</v>
      </c>
      <c r="K335"/>
      <c r="L335"/>
      <c r="M335"/>
      <c r="N335"/>
      <c r="O335"/>
      <c r="P335"/>
      <c r="Q335"/>
      <c r="R335"/>
      <c r="S335"/>
      <c r="T335"/>
      <c r="U335"/>
    </row>
    <row r="336" spans="2:21" ht="15" customHeight="1">
      <c r="B336" s="58">
        <v>31</v>
      </c>
      <c r="C336" s="32" t="s">
        <v>75</v>
      </c>
      <c r="D336" s="129">
        <v>2003</v>
      </c>
      <c r="E336" s="121">
        <v>1.1</v>
      </c>
      <c r="F336" s="122" t="s">
        <v>54</v>
      </c>
      <c r="G336" s="121" t="s">
        <v>54</v>
      </c>
      <c r="H336" s="121">
        <v>4.5</v>
      </c>
      <c r="I336" s="130">
        <v>39.9</v>
      </c>
      <c r="J336" s="131">
        <v>17.8</v>
      </c>
      <c r="K336"/>
      <c r="L336"/>
      <c r="M336"/>
      <c r="N336"/>
      <c r="O336"/>
      <c r="P336"/>
      <c r="Q336"/>
      <c r="R336"/>
      <c r="S336"/>
      <c r="T336"/>
      <c r="U336"/>
    </row>
    <row r="337" spans="2:21" ht="11.25" customHeight="1">
      <c r="B337" s="58">
        <v>32</v>
      </c>
      <c r="C337" s="32"/>
      <c r="D337" s="118">
        <v>2004</v>
      </c>
      <c r="E337" s="121">
        <v>1.1</v>
      </c>
      <c r="F337" s="130">
        <v>68.3</v>
      </c>
      <c r="G337" s="131">
        <v>7.2</v>
      </c>
      <c r="H337" s="121">
        <v>4.4</v>
      </c>
      <c r="I337" s="122" t="s">
        <v>54</v>
      </c>
      <c r="J337" s="121" t="s">
        <v>54</v>
      </c>
      <c r="K337"/>
      <c r="L337"/>
      <c r="M337"/>
      <c r="N337"/>
      <c r="O337"/>
      <c r="P337"/>
      <c r="Q337"/>
      <c r="R337"/>
      <c r="S337"/>
      <c r="T337"/>
      <c r="U337"/>
    </row>
    <row r="338" spans="2:21" ht="15" customHeight="1">
      <c r="B338" s="58">
        <v>33</v>
      </c>
      <c r="C338" s="32" t="s">
        <v>76</v>
      </c>
      <c r="D338" s="129">
        <v>2003</v>
      </c>
      <c r="E338" s="121">
        <v>0.9</v>
      </c>
      <c r="F338" s="122">
        <v>47.6</v>
      </c>
      <c r="G338" s="121">
        <v>4.2</v>
      </c>
      <c r="H338" s="121">
        <v>2.2</v>
      </c>
      <c r="I338" s="122" t="s">
        <v>54</v>
      </c>
      <c r="J338" s="121" t="s">
        <v>54</v>
      </c>
      <c r="K338"/>
      <c r="L338"/>
      <c r="M338"/>
      <c r="N338"/>
      <c r="O338"/>
      <c r="P338"/>
      <c r="Q338"/>
      <c r="R338"/>
      <c r="S338"/>
      <c r="T338"/>
      <c r="U338"/>
    </row>
    <row r="339" spans="2:21" ht="11.25" customHeight="1">
      <c r="B339" s="58">
        <v>34</v>
      </c>
      <c r="C339" s="32"/>
      <c r="D339" s="118">
        <v>2004</v>
      </c>
      <c r="E339" s="121">
        <v>0.9</v>
      </c>
      <c r="F339" s="130">
        <v>70.7</v>
      </c>
      <c r="G339" s="131">
        <v>6.1</v>
      </c>
      <c r="H339" s="121">
        <v>2.3</v>
      </c>
      <c r="I339" s="122" t="s">
        <v>54</v>
      </c>
      <c r="J339" s="121" t="s">
        <v>54</v>
      </c>
      <c r="K339"/>
      <c r="L339"/>
      <c r="M339"/>
      <c r="N339"/>
      <c r="O339"/>
      <c r="P339"/>
      <c r="Q339"/>
      <c r="R339"/>
      <c r="S339"/>
      <c r="T339"/>
      <c r="U339"/>
    </row>
    <row r="340" spans="2:21" ht="15" customHeight="1">
      <c r="B340" s="58">
        <v>35</v>
      </c>
      <c r="C340" s="32" t="s">
        <v>77</v>
      </c>
      <c r="D340" s="129">
        <v>2003</v>
      </c>
      <c r="E340" s="121">
        <v>1.4</v>
      </c>
      <c r="F340" s="122">
        <v>48.7</v>
      </c>
      <c r="G340" s="121">
        <v>6.8</v>
      </c>
      <c r="H340" s="121">
        <v>1</v>
      </c>
      <c r="I340" s="122">
        <v>48.9</v>
      </c>
      <c r="J340" s="121">
        <v>4.8</v>
      </c>
      <c r="K340"/>
      <c r="L340"/>
      <c r="M340"/>
      <c r="N340"/>
      <c r="O340"/>
      <c r="P340"/>
      <c r="Q340"/>
      <c r="R340"/>
      <c r="S340"/>
      <c r="T340"/>
      <c r="U340"/>
    </row>
    <row r="341" spans="2:21" ht="11.25" customHeight="1">
      <c r="B341" s="58">
        <v>36</v>
      </c>
      <c r="C341" s="32"/>
      <c r="D341" s="118">
        <v>2004</v>
      </c>
      <c r="E341" s="121">
        <v>1.3</v>
      </c>
      <c r="F341" s="130">
        <v>97.9</v>
      </c>
      <c r="G341" s="131">
        <v>13.1</v>
      </c>
      <c r="H341" s="121">
        <v>1.1</v>
      </c>
      <c r="I341" s="122">
        <v>99.9</v>
      </c>
      <c r="J341" s="121">
        <v>11</v>
      </c>
      <c r="K341"/>
      <c r="L341"/>
      <c r="M341"/>
      <c r="N341"/>
      <c r="O341"/>
      <c r="P341"/>
      <c r="Q341"/>
      <c r="R341"/>
      <c r="S341"/>
      <c r="T341"/>
      <c r="U341"/>
    </row>
    <row r="342" spans="2:21" ht="15" customHeight="1">
      <c r="B342" s="58">
        <v>37</v>
      </c>
      <c r="C342" s="32" t="s">
        <v>78</v>
      </c>
      <c r="D342" s="129">
        <v>2003</v>
      </c>
      <c r="E342" s="121">
        <v>0.9</v>
      </c>
      <c r="F342" s="122">
        <v>44.1</v>
      </c>
      <c r="G342" s="121">
        <v>3.8</v>
      </c>
      <c r="H342" s="121">
        <v>7.3</v>
      </c>
      <c r="I342" s="122">
        <v>38.1</v>
      </c>
      <c r="J342" s="121">
        <v>28</v>
      </c>
      <c r="K342"/>
      <c r="L342"/>
      <c r="M342"/>
      <c r="N342"/>
      <c r="O342"/>
      <c r="P342"/>
      <c r="Q342"/>
      <c r="R342"/>
      <c r="S342"/>
      <c r="T342"/>
      <c r="U342"/>
    </row>
    <row r="343" spans="2:21" ht="11.25" customHeight="1">
      <c r="B343" s="58">
        <v>38</v>
      </c>
      <c r="C343" s="32"/>
      <c r="D343" s="118">
        <v>2004</v>
      </c>
      <c r="E343" s="121">
        <v>1</v>
      </c>
      <c r="F343" s="130">
        <v>59.9</v>
      </c>
      <c r="G343" s="131">
        <v>6.1</v>
      </c>
      <c r="H343" s="121">
        <v>7.5</v>
      </c>
      <c r="I343" s="122">
        <v>68.1</v>
      </c>
      <c r="J343" s="121">
        <v>50.9</v>
      </c>
      <c r="K343"/>
      <c r="L343"/>
      <c r="M343"/>
      <c r="N343"/>
      <c r="O343"/>
      <c r="P343"/>
      <c r="Q343"/>
      <c r="R343"/>
      <c r="S343"/>
      <c r="T343"/>
      <c r="U343"/>
    </row>
    <row r="344" spans="2:21" ht="15" customHeight="1">
      <c r="B344" s="58">
        <v>39</v>
      </c>
      <c r="C344" s="32" t="s">
        <v>79</v>
      </c>
      <c r="D344" s="129">
        <v>2003</v>
      </c>
      <c r="E344" s="121">
        <v>1.2</v>
      </c>
      <c r="F344" s="122">
        <v>55.6</v>
      </c>
      <c r="G344" s="121">
        <v>6.5</v>
      </c>
      <c r="H344" s="121">
        <v>4.5</v>
      </c>
      <c r="I344" s="122">
        <v>50.6</v>
      </c>
      <c r="J344" s="121">
        <v>22.6</v>
      </c>
      <c r="K344"/>
      <c r="L344"/>
      <c r="M344"/>
      <c r="N344"/>
      <c r="O344"/>
      <c r="P344"/>
      <c r="Q344"/>
      <c r="R344"/>
      <c r="S344"/>
      <c r="T344"/>
      <c r="U344"/>
    </row>
    <row r="345" spans="2:21" ht="11.25" customHeight="1">
      <c r="B345" s="58">
        <v>40</v>
      </c>
      <c r="C345" s="32"/>
      <c r="D345" s="118">
        <v>2004</v>
      </c>
      <c r="E345" s="121">
        <v>1</v>
      </c>
      <c r="F345" s="130">
        <v>76.7</v>
      </c>
      <c r="G345" s="131">
        <v>7.9</v>
      </c>
      <c r="H345" s="121">
        <v>4.2</v>
      </c>
      <c r="I345" s="122">
        <v>68.4</v>
      </c>
      <c r="J345" s="121">
        <v>28.9</v>
      </c>
      <c r="K345"/>
      <c r="L345"/>
      <c r="M345"/>
      <c r="N345"/>
      <c r="O345"/>
      <c r="P345"/>
      <c r="Q345"/>
      <c r="R345"/>
      <c r="S345"/>
      <c r="T345"/>
      <c r="U345"/>
    </row>
    <row r="346" spans="2:21" ht="15" customHeight="1">
      <c r="B346" s="58">
        <v>41</v>
      </c>
      <c r="C346" s="32" t="s">
        <v>80</v>
      </c>
      <c r="D346" s="129">
        <v>2003</v>
      </c>
      <c r="E346" s="121">
        <v>2.6</v>
      </c>
      <c r="F346" s="122">
        <v>52.8</v>
      </c>
      <c r="G346" s="121">
        <v>13.9</v>
      </c>
      <c r="H346" s="121">
        <v>6.7</v>
      </c>
      <c r="I346" s="122" t="s">
        <v>54</v>
      </c>
      <c r="J346" s="121" t="s">
        <v>54</v>
      </c>
      <c r="K346"/>
      <c r="L346"/>
      <c r="M346"/>
      <c r="N346"/>
      <c r="O346"/>
      <c r="P346"/>
      <c r="Q346"/>
      <c r="R346"/>
      <c r="S346"/>
      <c r="T346"/>
      <c r="U346"/>
    </row>
    <row r="347" spans="2:21" ht="11.25" customHeight="1">
      <c r="B347" s="58">
        <v>42</v>
      </c>
      <c r="C347" s="32"/>
      <c r="D347" s="118">
        <v>2004</v>
      </c>
      <c r="E347" s="121">
        <v>1.9</v>
      </c>
      <c r="F347" s="130">
        <v>72.1</v>
      </c>
      <c r="G347" s="131">
        <v>13.9</v>
      </c>
      <c r="H347" s="121">
        <v>7.2</v>
      </c>
      <c r="I347" s="122">
        <v>83.9</v>
      </c>
      <c r="J347" s="121">
        <v>60.2</v>
      </c>
      <c r="K347"/>
      <c r="L347"/>
      <c r="M347"/>
      <c r="N347"/>
      <c r="O347"/>
      <c r="P347"/>
      <c r="Q347"/>
      <c r="R347"/>
      <c r="S347"/>
      <c r="T347"/>
      <c r="U347"/>
    </row>
    <row r="348" spans="2:21" ht="15" customHeight="1">
      <c r="B348" s="58">
        <v>43</v>
      </c>
      <c r="C348" s="32" t="s">
        <v>81</v>
      </c>
      <c r="D348" s="129">
        <v>2003</v>
      </c>
      <c r="E348" s="121">
        <v>1.5</v>
      </c>
      <c r="F348" s="122">
        <v>48.3</v>
      </c>
      <c r="G348" s="121">
        <v>7.2</v>
      </c>
      <c r="H348" s="121">
        <v>6.9</v>
      </c>
      <c r="I348" s="122">
        <v>47</v>
      </c>
      <c r="J348" s="121">
        <v>32.3</v>
      </c>
      <c r="K348"/>
      <c r="L348"/>
      <c r="M348"/>
      <c r="N348"/>
      <c r="O348"/>
      <c r="P348"/>
      <c r="Q348"/>
      <c r="R348"/>
      <c r="S348"/>
      <c r="T348"/>
      <c r="U348"/>
    </row>
    <row r="349" spans="2:21" ht="11.25" customHeight="1">
      <c r="B349" s="58">
        <v>44</v>
      </c>
      <c r="C349" s="32"/>
      <c r="D349" s="118">
        <v>2004</v>
      </c>
      <c r="E349" s="121">
        <v>1.4</v>
      </c>
      <c r="F349" s="130">
        <v>77.5</v>
      </c>
      <c r="G349" s="131">
        <v>11</v>
      </c>
      <c r="H349" s="121">
        <v>6.4</v>
      </c>
      <c r="I349" s="122">
        <v>72.9</v>
      </c>
      <c r="J349" s="121">
        <v>46.8</v>
      </c>
      <c r="K349"/>
      <c r="L349"/>
      <c r="M349"/>
      <c r="N349"/>
      <c r="O349"/>
      <c r="P349"/>
      <c r="Q349"/>
      <c r="R349"/>
      <c r="S349"/>
      <c r="T349"/>
      <c r="U349"/>
    </row>
    <row r="350" spans="2:21" ht="15" customHeight="1">
      <c r="B350" s="58">
        <v>45</v>
      </c>
      <c r="C350" s="32" t="s">
        <v>82</v>
      </c>
      <c r="D350" s="129">
        <v>2003</v>
      </c>
      <c r="E350" s="121">
        <v>0.7</v>
      </c>
      <c r="F350" s="122">
        <v>57.4</v>
      </c>
      <c r="G350" s="121">
        <v>4</v>
      </c>
      <c r="H350" s="121">
        <v>1.8</v>
      </c>
      <c r="I350" s="122" t="s">
        <v>54</v>
      </c>
      <c r="J350" s="121" t="s">
        <v>54</v>
      </c>
      <c r="K350"/>
      <c r="L350"/>
      <c r="M350"/>
      <c r="N350"/>
      <c r="O350"/>
      <c r="P350"/>
      <c r="Q350"/>
      <c r="R350"/>
      <c r="S350"/>
      <c r="T350"/>
      <c r="U350"/>
    </row>
    <row r="351" spans="2:21" ht="11.25" customHeight="1">
      <c r="B351" s="58">
        <v>46</v>
      </c>
      <c r="C351" s="32"/>
      <c r="D351" s="118">
        <v>2004</v>
      </c>
      <c r="E351" s="121">
        <v>0.5</v>
      </c>
      <c r="F351" s="122" t="s">
        <v>54</v>
      </c>
      <c r="G351" s="121" t="s">
        <v>54</v>
      </c>
      <c r="H351" s="121">
        <v>2.4</v>
      </c>
      <c r="I351" s="122" t="s">
        <v>54</v>
      </c>
      <c r="J351" s="121" t="s">
        <v>54</v>
      </c>
      <c r="K351"/>
      <c r="L351"/>
      <c r="M351"/>
      <c r="N351"/>
      <c r="O351"/>
      <c r="P351"/>
      <c r="Q351"/>
      <c r="R351"/>
      <c r="S351"/>
      <c r="T351"/>
      <c r="U351"/>
    </row>
    <row r="352" spans="2:21" ht="18" customHeight="1">
      <c r="B352" s="59">
        <v>47</v>
      </c>
      <c r="C352" s="4" t="s">
        <v>83</v>
      </c>
      <c r="D352" s="128">
        <v>2003</v>
      </c>
      <c r="E352" s="65">
        <v>28.7</v>
      </c>
      <c r="F352" s="66">
        <v>46.3</v>
      </c>
      <c r="G352" s="65">
        <v>133.1</v>
      </c>
      <c r="H352" s="65">
        <v>90.7</v>
      </c>
      <c r="I352" s="66">
        <v>45.6</v>
      </c>
      <c r="J352" s="65">
        <v>413.9</v>
      </c>
      <c r="K352"/>
      <c r="L352"/>
      <c r="M352"/>
      <c r="N352"/>
      <c r="O352"/>
      <c r="P352"/>
      <c r="Q352"/>
      <c r="R352"/>
      <c r="S352"/>
      <c r="T352"/>
      <c r="U352"/>
    </row>
    <row r="353" spans="2:21" ht="11.25" customHeight="1">
      <c r="B353" s="124">
        <v>48</v>
      </c>
      <c r="C353" s="40"/>
      <c r="D353" s="128">
        <v>2004</v>
      </c>
      <c r="E353" s="65">
        <v>26.9</v>
      </c>
      <c r="F353" s="66">
        <v>67.7</v>
      </c>
      <c r="G353" s="65">
        <v>182.2</v>
      </c>
      <c r="H353" s="65">
        <v>92</v>
      </c>
      <c r="I353" s="66">
        <v>70.7</v>
      </c>
      <c r="J353" s="65">
        <v>650.1</v>
      </c>
      <c r="K353"/>
      <c r="L353"/>
      <c r="M353"/>
      <c r="N353"/>
      <c r="O353"/>
      <c r="P353"/>
      <c r="Q353"/>
      <c r="R353"/>
      <c r="S353"/>
      <c r="T353"/>
      <c r="U353"/>
    </row>
    <row r="354" spans="2:21" ht="6" customHeight="1">
      <c r="B354" s="61"/>
      <c r="C354" s="40"/>
      <c r="D354" s="45"/>
      <c r="E354" s="41"/>
      <c r="F354" s="43"/>
      <c r="G354" s="41"/>
      <c r="H354" s="41"/>
      <c r="I354" s="43"/>
      <c r="J354" s="41"/>
      <c r="K354"/>
      <c r="L354"/>
      <c r="M354"/>
      <c r="N354"/>
      <c r="O354"/>
      <c r="P354"/>
      <c r="Q354"/>
      <c r="R354"/>
      <c r="S354"/>
      <c r="T354"/>
      <c r="U354"/>
    </row>
    <row r="355" spans="2:21" ht="12.75">
      <c r="B355" s="32" t="s">
        <v>97</v>
      </c>
      <c r="C355" s="32"/>
      <c r="K355"/>
      <c r="L355"/>
      <c r="M355"/>
      <c r="N355"/>
      <c r="O355"/>
      <c r="P355"/>
      <c r="Q355"/>
      <c r="R355"/>
      <c r="S355"/>
      <c r="T355"/>
      <c r="U355"/>
    </row>
    <row r="356" spans="1:21" ht="12.75">
      <c r="A356"/>
      <c r="B356"/>
      <c r="C356"/>
      <c r="D356"/>
      <c r="E356"/>
      <c r="F356"/>
      <c r="G356"/>
      <c r="H356"/>
      <c r="I356"/>
      <c r="J356"/>
      <c r="K356"/>
      <c r="L356"/>
      <c r="M356"/>
      <c r="N356"/>
      <c r="O356"/>
      <c r="P356"/>
      <c r="Q356"/>
      <c r="R356"/>
      <c r="S356"/>
      <c r="T356"/>
      <c r="U356"/>
    </row>
  </sheetData>
  <mergeCells count="41">
    <mergeCell ref="H124:S124"/>
    <mergeCell ref="N183:S183"/>
    <mergeCell ref="N184:P184"/>
    <mergeCell ref="Q184:S184"/>
    <mergeCell ref="D183:D186"/>
    <mergeCell ref="E183:G184"/>
    <mergeCell ref="H183:J184"/>
    <mergeCell ref="K183:M184"/>
    <mergeCell ref="H5:J5"/>
    <mergeCell ref="K1:U1"/>
    <mergeCell ref="A1:J1"/>
    <mergeCell ref="K5:M5"/>
    <mergeCell ref="C5:C8"/>
    <mergeCell ref="D5:D8"/>
    <mergeCell ref="A61:J61"/>
    <mergeCell ref="K61:U61"/>
    <mergeCell ref="C65:C68"/>
    <mergeCell ref="D65:D68"/>
    <mergeCell ref="E65:G65"/>
    <mergeCell ref="H65:S65"/>
    <mergeCell ref="A120:J120"/>
    <mergeCell ref="K120:U120"/>
    <mergeCell ref="E124:G125"/>
    <mergeCell ref="A238:J238"/>
    <mergeCell ref="K238:U238"/>
    <mergeCell ref="C124:C127"/>
    <mergeCell ref="D124:D127"/>
    <mergeCell ref="A179:J179"/>
    <mergeCell ref="K179:U179"/>
    <mergeCell ref="C183:C186"/>
    <mergeCell ref="N242:P243"/>
    <mergeCell ref="Q242:S243"/>
    <mergeCell ref="A298:J298"/>
    <mergeCell ref="C242:C245"/>
    <mergeCell ref="D242:D245"/>
    <mergeCell ref="E242:G243"/>
    <mergeCell ref="H242:J243"/>
    <mergeCell ref="A300:J300"/>
    <mergeCell ref="C302:C305"/>
    <mergeCell ref="D302:D305"/>
    <mergeCell ref="K242:M243"/>
  </mergeCells>
  <printOptions/>
  <pageMargins left="0.31496062992125984" right="0.31496062992125984" top="0.5905511811023623" bottom="0.3937007874015748" header="0.5118110236220472" footer="0.5118110236220472"/>
  <pageSetup horizontalDpi="600" verticalDpi="600" orientation="portrait" pageOrder="overThenDown" paperSize="9" r:id="rId2"/>
  <drawing r:id="rId1"/>
</worksheet>
</file>

<file path=xl/worksheets/sheet7.xml><?xml version="1.0" encoding="utf-8"?>
<worksheet xmlns="http://schemas.openxmlformats.org/spreadsheetml/2006/main" xmlns:r="http://schemas.openxmlformats.org/officeDocument/2006/relationships">
  <dimension ref="A1:F47"/>
  <sheetViews>
    <sheetView workbookViewId="0" topLeftCell="A1">
      <selection activeCell="A1" sqref="A1:IV16384"/>
    </sheetView>
  </sheetViews>
  <sheetFormatPr defaultColWidth="11.421875" defaultRowHeight="12.75"/>
  <cols>
    <col min="1" max="1" width="27.57421875" style="78" bestFit="1" customWidth="1"/>
    <col min="2" max="2" width="12.421875" style="80" customWidth="1"/>
    <col min="3" max="3" width="7.421875" style="80" customWidth="1"/>
    <col min="4" max="4" width="12.140625" style="80" customWidth="1"/>
    <col min="5" max="5" width="15.140625" style="80" customWidth="1"/>
    <col min="6" max="6" width="7.57421875" style="78" customWidth="1"/>
    <col min="7" max="16384" width="11.421875" style="78" customWidth="1"/>
  </cols>
  <sheetData>
    <row r="1" spans="1:6" ht="12">
      <c r="A1" s="223" t="s">
        <v>130</v>
      </c>
      <c r="B1" s="223"/>
      <c r="C1" s="223"/>
      <c r="D1" s="223"/>
      <c r="E1" s="223"/>
      <c r="F1" s="223"/>
    </row>
    <row r="2" spans="2:5" ht="27" customHeight="1">
      <c r="B2" s="224" t="s">
        <v>131</v>
      </c>
      <c r="C2" s="224"/>
      <c r="D2" s="79" t="s">
        <v>132</v>
      </c>
      <c r="E2" s="79" t="s">
        <v>133</v>
      </c>
    </row>
    <row r="4" spans="1:6" ht="12">
      <c r="A4" s="78" t="s">
        <v>134</v>
      </c>
      <c r="B4" s="80">
        <v>380220.58</v>
      </c>
      <c r="C4" s="81">
        <f>B4/B$4</f>
        <v>1</v>
      </c>
      <c r="D4" s="82">
        <v>73.8</v>
      </c>
      <c r="E4" s="83">
        <v>2806258.30351</v>
      </c>
      <c r="F4" s="81">
        <f>E4/E$4</f>
        <v>1</v>
      </c>
    </row>
    <row r="5" spans="3:5" ht="6" customHeight="1">
      <c r="C5" s="81"/>
      <c r="D5" s="82"/>
      <c r="E5" s="83"/>
    </row>
    <row r="6" spans="1:6" ht="12">
      <c r="A6" s="78" t="s">
        <v>137</v>
      </c>
      <c r="B6" s="80">
        <v>223624.46</v>
      </c>
      <c r="C6" s="81">
        <f aca="true" t="shared" si="0" ref="C6:C11">B6/B$4</f>
        <v>0.5881440189271185</v>
      </c>
      <c r="D6" s="82">
        <v>78.7</v>
      </c>
      <c r="E6" s="83">
        <v>1760062.78619</v>
      </c>
      <c r="F6" s="81">
        <f aca="true" t="shared" si="1" ref="F6:F11">E6/E$4</f>
        <v>0.6271920100828052</v>
      </c>
    </row>
    <row r="7" spans="1:6" ht="12">
      <c r="A7" s="78" t="s">
        <v>51</v>
      </c>
      <c r="B7" s="80">
        <v>12081.14</v>
      </c>
      <c r="C7" s="81">
        <f t="shared" si="0"/>
        <v>0.03177402969613059</v>
      </c>
      <c r="D7" s="82">
        <v>75.8</v>
      </c>
      <c r="E7" s="83">
        <v>91562.96</v>
      </c>
      <c r="F7" s="81">
        <f t="shared" si="1"/>
        <v>0.032628129736124174</v>
      </c>
    </row>
    <row r="8" spans="1:6" ht="12">
      <c r="A8" s="78" t="s">
        <v>136</v>
      </c>
      <c r="B8" s="80">
        <v>114575.38</v>
      </c>
      <c r="C8" s="81">
        <f t="shared" si="0"/>
        <v>0.3013392383968274</v>
      </c>
      <c r="D8" s="82">
        <v>65</v>
      </c>
      <c r="E8" s="83">
        <v>745039.02414</v>
      </c>
      <c r="F8" s="81">
        <f t="shared" si="1"/>
        <v>0.2654919624498298</v>
      </c>
    </row>
    <row r="9" spans="1:6" ht="12">
      <c r="A9" s="78" t="s">
        <v>105</v>
      </c>
      <c r="B9" s="80">
        <v>6758.78</v>
      </c>
      <c r="C9" s="81">
        <f t="shared" si="0"/>
        <v>0.01777594468979033</v>
      </c>
      <c r="D9" s="82">
        <v>58.7</v>
      </c>
      <c r="E9" s="83">
        <v>39660.52104</v>
      </c>
      <c r="F9" s="81">
        <f t="shared" si="1"/>
        <v>0.014132883273928696</v>
      </c>
    </row>
    <row r="10" spans="1:6" ht="12">
      <c r="A10" s="78" t="s">
        <v>99</v>
      </c>
      <c r="B10" s="80">
        <v>16822.38</v>
      </c>
      <c r="C10" s="81">
        <f t="shared" si="0"/>
        <v>0.044243738726609694</v>
      </c>
      <c r="D10" s="82">
        <v>70.8</v>
      </c>
      <c r="E10" s="83">
        <v>119102.4504</v>
      </c>
      <c r="F10" s="81">
        <f t="shared" si="1"/>
        <v>0.042441727566927656</v>
      </c>
    </row>
    <row r="11" spans="1:6" ht="12">
      <c r="A11" s="78" t="s">
        <v>135</v>
      </c>
      <c r="B11" s="80">
        <f>B4-SUM(B6:B10)</f>
        <v>6358.440000000002</v>
      </c>
      <c r="C11" s="81">
        <f t="shared" si="0"/>
        <v>0.016723029563523367</v>
      </c>
      <c r="D11" s="82">
        <f>E11*10/B11</f>
        <v>79.94187527129336</v>
      </c>
      <c r="E11" s="83">
        <f>E4-SUM(E6:E10)</f>
        <v>50830.56174000027</v>
      </c>
      <c r="F11" s="81">
        <f t="shared" si="1"/>
        <v>0.018113286890384477</v>
      </c>
    </row>
    <row r="12" spans="3:5" ht="12">
      <c r="C12" s="81"/>
      <c r="D12" s="82"/>
      <c r="E12" s="83"/>
    </row>
    <row r="13" spans="3:5" ht="12">
      <c r="C13" s="81"/>
      <c r="D13" s="82"/>
      <c r="E13" s="83"/>
    </row>
    <row r="14" spans="1:6" ht="12">
      <c r="A14" s="78" t="s">
        <v>140</v>
      </c>
      <c r="B14" s="80">
        <v>2855.49</v>
      </c>
      <c r="C14" s="81">
        <f>B14/SUM(B$14:B$17)</f>
        <v>0.20045419126576855</v>
      </c>
      <c r="D14" s="82">
        <v>399.1</v>
      </c>
      <c r="E14" s="83">
        <v>113967.10637</v>
      </c>
      <c r="F14" s="81">
        <f>E14/SUM(E$14:E$17)</f>
        <v>0.15381363379562157</v>
      </c>
    </row>
    <row r="15" spans="1:6" ht="12">
      <c r="A15" s="78" t="s">
        <v>85</v>
      </c>
      <c r="B15" s="80">
        <v>10905.98</v>
      </c>
      <c r="C15" s="81">
        <f>B15/SUM(B$14:B$17)</f>
        <v>0.7655951871169735</v>
      </c>
      <c r="D15" s="82">
        <v>544.3</v>
      </c>
      <c r="E15" s="83">
        <v>593590.67944</v>
      </c>
      <c r="F15" s="81">
        <f>E15/SUM(E$14:E$17)</f>
        <v>0.8011288721805454</v>
      </c>
    </row>
    <row r="16" spans="1:6" ht="12">
      <c r="A16" s="78" t="s">
        <v>139</v>
      </c>
      <c r="B16" s="80">
        <v>477.6</v>
      </c>
      <c r="C16" s="81">
        <f>B16/SUM(B$14:B$17)</f>
        <v>0.03352731816554464</v>
      </c>
      <c r="D16" s="82">
        <v>691.5</v>
      </c>
      <c r="E16" s="83">
        <v>33024.6072</v>
      </c>
      <c r="F16" s="81">
        <f>E16/SUM(E$14:E$17)</f>
        <v>0.044571060895533796</v>
      </c>
    </row>
    <row r="17" spans="1:6" ht="12">
      <c r="A17" s="78" t="s">
        <v>138</v>
      </c>
      <c r="B17" s="80">
        <v>6.03</v>
      </c>
      <c r="C17" s="81">
        <f>B17/SUM(B$14:B$17)</f>
        <v>0.0004233034517132207</v>
      </c>
      <c r="D17" s="82">
        <v>597.7</v>
      </c>
      <c r="E17" s="83">
        <v>360.41913</v>
      </c>
      <c r="F17" s="81">
        <f>E17/SUM(E$14:E$17)</f>
        <v>0.00048643312829911</v>
      </c>
    </row>
    <row r="18" spans="3:6" ht="12">
      <c r="C18" s="81"/>
      <c r="E18" s="83"/>
      <c r="F18" s="81"/>
    </row>
    <row r="19" spans="3:6" ht="12">
      <c r="C19" s="81"/>
      <c r="F19" s="81"/>
    </row>
    <row r="20" spans="1:6" ht="12">
      <c r="A20" s="78" t="s">
        <v>145</v>
      </c>
      <c r="B20" s="80">
        <v>108873.02</v>
      </c>
      <c r="C20" s="81">
        <f>B20/SUM(B$20:B$24)</f>
        <v>0.964573996951049</v>
      </c>
      <c r="D20" s="82">
        <v>39.6</v>
      </c>
      <c r="E20" s="83">
        <v>431354.90524</v>
      </c>
      <c r="F20" s="81">
        <f>E20/SUM(E$20:E$24)</f>
        <v>0.9790678355342521</v>
      </c>
    </row>
    <row r="21" spans="1:6" ht="12">
      <c r="A21" s="78" t="s">
        <v>144</v>
      </c>
      <c r="B21" s="80">
        <v>895.91</v>
      </c>
      <c r="C21" s="81">
        <f>B21/SUM(B$20:B$24)</f>
        <v>0.007937425540399395</v>
      </c>
      <c r="D21" s="82">
        <v>21.1</v>
      </c>
      <c r="E21" s="83">
        <v>1887.68237</v>
      </c>
      <c r="F21" s="81">
        <f>E21/SUM(E$20:E$24)</f>
        <v>0.004284567231578765</v>
      </c>
    </row>
    <row r="22" spans="1:6" ht="12">
      <c r="A22" s="78" t="s">
        <v>143</v>
      </c>
      <c r="B22" s="80">
        <v>1932.55</v>
      </c>
      <c r="C22" s="81">
        <f>B22/SUM(B$20:B$24)</f>
        <v>0.01712166593530472</v>
      </c>
      <c r="D22" s="82">
        <v>25.8</v>
      </c>
      <c r="E22" s="83">
        <v>4987.91155</v>
      </c>
      <c r="F22" s="81">
        <f>E22/SUM(E$20:E$24)</f>
        <v>0.011321312695812933</v>
      </c>
    </row>
    <row r="23" spans="1:6" ht="12">
      <c r="A23" s="78" t="s">
        <v>142</v>
      </c>
      <c r="B23" s="80">
        <v>1045.24</v>
      </c>
      <c r="C23" s="81">
        <f>B23/SUM(B$20:B$24)</f>
        <v>0.009260433159410058</v>
      </c>
      <c r="D23" s="82">
        <v>20.3</v>
      </c>
      <c r="E23" s="83">
        <v>2121.8372</v>
      </c>
      <c r="F23" s="81">
        <f>E23/SUM(E$20:E$24)</f>
        <v>0.0048160401783404055</v>
      </c>
    </row>
    <row r="24" spans="1:6" ht="12">
      <c r="A24" s="78" t="s">
        <v>141</v>
      </c>
      <c r="B24" s="80">
        <v>124.89</v>
      </c>
      <c r="C24" s="81">
        <f>B24/SUM(B$20:B$24)</f>
        <v>0.0011064784138367476</v>
      </c>
      <c r="D24" s="82">
        <v>18</v>
      </c>
      <c r="E24" s="83">
        <v>224.802</v>
      </c>
      <c r="F24" s="81">
        <f>E24/SUM(E$20:E$24)</f>
        <v>0.0005102443600155939</v>
      </c>
    </row>
    <row r="27" spans="1:6" ht="12">
      <c r="A27" s="78" t="s">
        <v>135</v>
      </c>
      <c r="B27" s="80">
        <f>B11</f>
        <v>6358.440000000002</v>
      </c>
      <c r="C27" s="81">
        <f aca="true" t="shared" si="2" ref="C27:C32">B27/B$4</f>
        <v>0.016723029563523367</v>
      </c>
      <c r="D27" s="82">
        <f>D11</f>
        <v>79.94187527129336</v>
      </c>
      <c r="E27" s="83">
        <f>E11</f>
        <v>50830.56174000027</v>
      </c>
      <c r="F27" s="81">
        <f aca="true" t="shared" si="3" ref="F27:F32">E27/E$4</f>
        <v>0.018113286890384477</v>
      </c>
    </row>
    <row r="28" spans="1:6" ht="12">
      <c r="A28" s="78" t="s">
        <v>99</v>
      </c>
      <c r="B28" s="80">
        <f>B10</f>
        <v>16822.38</v>
      </c>
      <c r="C28" s="81">
        <f t="shared" si="2"/>
        <v>0.044243738726609694</v>
      </c>
      <c r="D28" s="82">
        <f>D10</f>
        <v>70.8</v>
      </c>
      <c r="E28" s="83">
        <f>E10</f>
        <v>119102.4504</v>
      </c>
      <c r="F28" s="81">
        <f t="shared" si="3"/>
        <v>0.042441727566927656</v>
      </c>
    </row>
    <row r="29" spans="1:6" ht="12">
      <c r="A29" s="78" t="s">
        <v>105</v>
      </c>
      <c r="B29" s="80">
        <f>B9</f>
        <v>6758.78</v>
      </c>
      <c r="C29" s="81">
        <f t="shared" si="2"/>
        <v>0.01777594468979033</v>
      </c>
      <c r="D29" s="82">
        <f>D9</f>
        <v>58.7</v>
      </c>
      <c r="E29" s="83">
        <f>E9</f>
        <v>39660.52104</v>
      </c>
      <c r="F29" s="81">
        <f t="shared" si="3"/>
        <v>0.014132883273928696</v>
      </c>
    </row>
    <row r="30" spans="1:6" ht="12">
      <c r="A30" s="78" t="s">
        <v>136</v>
      </c>
      <c r="B30" s="80">
        <f>B8</f>
        <v>114575.38</v>
      </c>
      <c r="C30" s="81">
        <f t="shared" si="2"/>
        <v>0.3013392383968274</v>
      </c>
      <c r="D30" s="82">
        <f>D8</f>
        <v>65</v>
      </c>
      <c r="E30" s="83">
        <f>E8</f>
        <v>745039.02414</v>
      </c>
      <c r="F30" s="81">
        <f t="shared" si="3"/>
        <v>0.2654919624498298</v>
      </c>
    </row>
    <row r="31" spans="1:6" ht="12">
      <c r="A31" s="78" t="s">
        <v>51</v>
      </c>
      <c r="B31" s="80">
        <f>B7</f>
        <v>12081.14</v>
      </c>
      <c r="C31" s="81">
        <f t="shared" si="2"/>
        <v>0.03177402969613059</v>
      </c>
      <c r="D31" s="82">
        <f>D7</f>
        <v>75.8</v>
      </c>
      <c r="E31" s="83">
        <f>E7</f>
        <v>91562.96</v>
      </c>
      <c r="F31" s="81">
        <f t="shared" si="3"/>
        <v>0.032628129736124174</v>
      </c>
    </row>
    <row r="32" spans="1:6" ht="12">
      <c r="A32" s="78" t="s">
        <v>137</v>
      </c>
      <c r="B32" s="80">
        <f>B6</f>
        <v>223624.46</v>
      </c>
      <c r="C32" s="81">
        <f t="shared" si="2"/>
        <v>0.5881440189271185</v>
      </c>
      <c r="D32" s="82">
        <f>D6</f>
        <v>78.7</v>
      </c>
      <c r="E32" s="83">
        <f>E6</f>
        <v>1760062.78619</v>
      </c>
      <c r="F32" s="81">
        <f t="shared" si="3"/>
        <v>0.6271920100828052</v>
      </c>
    </row>
    <row r="37" spans="1:6" ht="12">
      <c r="A37" s="78" t="s">
        <v>138</v>
      </c>
      <c r="B37" s="80">
        <f>B17</f>
        <v>6.03</v>
      </c>
      <c r="C37" s="81">
        <f>B37/SUM(B$14:B$17)</f>
        <v>0.0004233034517132207</v>
      </c>
      <c r="D37" s="82">
        <f>D17</f>
        <v>597.7</v>
      </c>
      <c r="E37" s="83">
        <f>E17</f>
        <v>360.41913</v>
      </c>
      <c r="F37" s="81">
        <f>E37/SUM(E$14:E$17)</f>
        <v>0.00048643312829911</v>
      </c>
    </row>
    <row r="38" spans="1:6" ht="12">
      <c r="A38" s="78" t="s">
        <v>139</v>
      </c>
      <c r="B38" s="80">
        <f>B16</f>
        <v>477.6</v>
      </c>
      <c r="C38" s="81">
        <f>B38/SUM(B$14:B$17)</f>
        <v>0.03352731816554464</v>
      </c>
      <c r="D38" s="82">
        <f>D16</f>
        <v>691.5</v>
      </c>
      <c r="E38" s="83">
        <f>E16</f>
        <v>33024.6072</v>
      </c>
      <c r="F38" s="81">
        <f>E38/SUM(E$14:E$17)</f>
        <v>0.044571060895533796</v>
      </c>
    </row>
    <row r="39" spans="1:6" ht="12">
      <c r="A39" s="78" t="s">
        <v>85</v>
      </c>
      <c r="B39" s="80">
        <f>B15</f>
        <v>10905.98</v>
      </c>
      <c r="C39" s="81">
        <f>B39/SUM(B$14:B$17)</f>
        <v>0.7655951871169735</v>
      </c>
      <c r="D39" s="82">
        <f>D15</f>
        <v>544.3</v>
      </c>
      <c r="E39" s="83">
        <f>E15</f>
        <v>593590.67944</v>
      </c>
      <c r="F39" s="81">
        <f>E39/SUM(E$14:E$17)</f>
        <v>0.8011288721805454</v>
      </c>
    </row>
    <row r="40" spans="1:6" ht="12">
      <c r="A40" s="78" t="s">
        <v>140</v>
      </c>
      <c r="B40" s="80">
        <f>B14</f>
        <v>2855.49</v>
      </c>
      <c r="C40" s="81">
        <f>B40/SUM(B$14:B$17)</f>
        <v>0.20045419126576855</v>
      </c>
      <c r="D40" s="82">
        <f>D14</f>
        <v>399.1</v>
      </c>
      <c r="E40" s="83">
        <f>E14</f>
        <v>113967.10637</v>
      </c>
      <c r="F40" s="81">
        <f>E40/SUM(E$14:E$17)</f>
        <v>0.15381363379562157</v>
      </c>
    </row>
    <row r="43" spans="1:6" ht="12">
      <c r="A43" s="78" t="s">
        <v>141</v>
      </c>
      <c r="B43" s="80">
        <f>B24</f>
        <v>124.89</v>
      </c>
      <c r="C43" s="81">
        <f>B43/SUM(B$20:B$24)</f>
        <v>0.0011064784138367476</v>
      </c>
      <c r="D43" s="82">
        <f>D24</f>
        <v>18</v>
      </c>
      <c r="E43" s="83">
        <f>E24</f>
        <v>224.802</v>
      </c>
      <c r="F43" s="81">
        <f>E43/SUM(E$20:E$24)</f>
        <v>0.0005102443600155939</v>
      </c>
    </row>
    <row r="44" spans="1:6" ht="12">
      <c r="A44" s="78" t="s">
        <v>142</v>
      </c>
      <c r="B44" s="80">
        <f>B23</f>
        <v>1045.24</v>
      </c>
      <c r="C44" s="81">
        <f>B44/SUM(B$20:B$24)</f>
        <v>0.009260433159410058</v>
      </c>
      <c r="D44" s="82">
        <f>D23</f>
        <v>20.3</v>
      </c>
      <c r="E44" s="83">
        <f>E23</f>
        <v>2121.8372</v>
      </c>
      <c r="F44" s="81">
        <f>E44/SUM(E$20:E$24)</f>
        <v>0.0048160401783404055</v>
      </c>
    </row>
    <row r="45" spans="1:6" ht="12">
      <c r="A45" s="78" t="s">
        <v>143</v>
      </c>
      <c r="B45" s="80">
        <f>B22</f>
        <v>1932.55</v>
      </c>
      <c r="C45" s="81">
        <f>B45/SUM(B$20:B$24)</f>
        <v>0.01712166593530472</v>
      </c>
      <c r="D45" s="82">
        <f>D22</f>
        <v>25.8</v>
      </c>
      <c r="E45" s="83">
        <f>E22</f>
        <v>4987.91155</v>
      </c>
      <c r="F45" s="81">
        <f>E45/SUM(E$20:E$24)</f>
        <v>0.011321312695812933</v>
      </c>
    </row>
    <row r="46" spans="1:6" ht="12">
      <c r="A46" s="78" t="s">
        <v>144</v>
      </c>
      <c r="B46" s="80">
        <f>B21</f>
        <v>895.91</v>
      </c>
      <c r="C46" s="81">
        <f>B46/SUM(B$20:B$24)</f>
        <v>0.007937425540399395</v>
      </c>
      <c r="D46" s="82">
        <f>D21</f>
        <v>21.1</v>
      </c>
      <c r="E46" s="83">
        <f>E21</f>
        <v>1887.68237</v>
      </c>
      <c r="F46" s="81">
        <f>E46/SUM(E$20:E$24)</f>
        <v>0.004284567231578765</v>
      </c>
    </row>
    <row r="47" spans="1:6" ht="12">
      <c r="A47" s="78" t="s">
        <v>145</v>
      </c>
      <c r="B47" s="80">
        <f>B20</f>
        <v>108873.02</v>
      </c>
      <c r="C47" s="81">
        <f>B47/SUM(B$20:B$24)</f>
        <v>0.964573996951049</v>
      </c>
      <c r="D47" s="82">
        <f>D20</f>
        <v>39.6</v>
      </c>
      <c r="E47" s="83">
        <f>E20</f>
        <v>431354.90524</v>
      </c>
      <c r="F47" s="81">
        <f>E47/SUM(E$20:E$24)</f>
        <v>0.9790678355342521</v>
      </c>
    </row>
  </sheetData>
  <mergeCells count="2">
    <mergeCell ref="A1:F1"/>
    <mergeCell ref="B2:C2"/>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2005-02-16T12:56:36Z</cp:lastPrinted>
  <dcterms:created xsi:type="dcterms:W3CDTF">2000-01-05T08:16:38Z</dcterms:created>
  <dcterms:modified xsi:type="dcterms:W3CDTF">2008-02-25T14:07:59Z</dcterms:modified>
  <cp:category/>
  <cp:version/>
  <cp:contentType/>
  <cp:contentStatus/>
</cp:coreProperties>
</file>