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959" activeTab="0"/>
  </bookViews>
  <sheets>
    <sheet name="Impressum" sheetId="1" r:id="rId1"/>
    <sheet name="Zeichenerklärung"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'Tabelle13'!$A$1:$I$40</definedName>
    <definedName name="_xlnm.Print_Area" localSheetId="13">'Tabelle2+3'!$A$1:$M$67</definedName>
    <definedName name="_xlnm.Print_Area" localSheetId="14">'Tabelle4+5'!$A$1:$H$53</definedName>
    <definedName name="_xlnm.Print_Area" localSheetId="16">'Tabelle7-8'!$A$1:$H$43</definedName>
    <definedName name="_xlnm.Print_Area" localSheetId="17">'Tabelle9'!$A$1:$H$257</definedName>
    <definedName name="_xlnm.Print_Area" localSheetId="3">'Vorbemerk.'!$A$1:$J$174</definedName>
  </definedNames>
  <calcPr fullCalcOnLoad="1"/>
</workbook>
</file>

<file path=xl/sharedStrings.xml><?xml version="1.0" encoding="utf-8"?>
<sst xmlns="http://schemas.openxmlformats.org/spreadsheetml/2006/main" count="3317" uniqueCount="1243">
  <si>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</si>
  <si>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</si>
  <si>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</si>
  <si>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</si>
  <si>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</si>
  <si>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</si>
  <si>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</si>
  <si>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</si>
  <si>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</si>
  <si>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</si>
  <si>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</si>
  <si>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</si>
  <si>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</si>
  <si>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</si>
  <si>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</si>
  <si>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</si>
  <si>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</si>
  <si>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</si>
  <si>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</si>
  <si>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</si>
  <si>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</si>
  <si>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</si>
  <si>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</si>
  <si>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</si>
  <si>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</si>
  <si>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</si>
  <si>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</si>
  <si>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</si>
  <si>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</si>
  <si>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</si>
  <si>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</si>
  <si>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</si>
  <si>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</si>
  <si>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</si>
  <si>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</si>
  <si>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</si>
  <si>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</si>
  <si>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</si>
  <si>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</si>
  <si>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</si>
  <si>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</si>
  <si>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</si>
  <si>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</si>
  <si>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</si>
  <si>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</si>
  <si>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</si>
  <si>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</si>
  <si>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</si>
  <si>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</si>
  <si>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</si>
  <si>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</si>
  <si>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</si>
  <si>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</si>
  <si>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</si>
  <si>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</si>
  <si>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</si>
  <si>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</si>
  <si>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</si>
  <si>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</si>
  <si>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</si>
  <si>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</si>
  <si>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</si>
  <si>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</si>
  <si>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</si>
  <si>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</si>
  <si>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</si>
  <si>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</si>
  <si>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</si>
  <si>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</si>
  <si>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</si>
  <si>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</si>
  <si>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</si>
  <si>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</si>
  <si>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</si>
  <si>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</si>
  <si>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</si>
  <si>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</si>
  <si>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</si>
  <si>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</si>
  <si>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</si>
  <si>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</si>
  <si>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</si>
  <si>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</si>
  <si>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</si>
  <si>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</si>
  <si>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</si>
  <si>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</si>
  <si>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</si>
  <si>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</si>
  <si>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</si>
  <si>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</si>
  <si>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</si>
  <si>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</si>
  <si>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</si>
  <si>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</si>
  <si>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</si>
  <si>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</si>
  <si>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</si>
  <si>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</si>
  <si>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</si>
  <si>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</si>
  <si>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</si>
  <si>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</si>
  <si>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</si>
  <si>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</si>
  <si>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</si>
  <si>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</si>
  <si>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</si>
  <si>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</si>
  <si>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</si>
  <si>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</si>
  <si>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</si>
  <si>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</si>
  <si>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</si>
  <si>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</si>
  <si>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</si>
  <si>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</si>
  <si>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</si>
  <si>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</si>
  <si>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</si>
  <si>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</si>
  <si>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</si>
  <si>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</si>
  <si>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</si>
  <si>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</si>
  <si>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</si>
  <si>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</si>
  <si>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</si>
  <si>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</si>
  <si>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</si>
  <si>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</si>
  <si>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</si>
  <si>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</si>
  <si>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</si>
  <si>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</si>
  <si>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</si>
  <si>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</si>
  <si>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</si>
  <si>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</si>
  <si>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</si>
  <si>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</si>
  <si>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</si>
  <si>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</si>
  <si>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</si>
  <si>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</si>
  <si>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</si>
  <si>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</si>
  <si>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</si>
  <si>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</si>
  <si>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</si>
  <si>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</si>
  <si>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</si>
  <si>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</si>
  <si>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</si>
  <si>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</si>
  <si>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</si>
  <si>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</si>
  <si>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</si>
  <si>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</si>
  <si>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</si>
  <si>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</si>
  <si>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</si>
  <si>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</si>
  <si>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</si>
  <si>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</si>
  <si>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</si>
  <si>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</si>
  <si>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</si>
  <si>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</si>
  <si>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</si>
  <si>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</si>
  <si>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</si>
  <si>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</si>
  <si>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</si>
  <si>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</si>
  <si>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</si>
  <si>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</si>
  <si>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</si>
  <si>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</si>
  <si>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</si>
  <si>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</si>
  <si>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</si>
  <si>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</si>
  <si>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</si>
  <si>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</si>
  <si>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</si>
  <si>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</si>
  <si>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</si>
  <si>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</si>
  <si>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</si>
  <si>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</si>
  <si>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</si>
  <si>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</si>
  <si>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</si>
  <si>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</si>
  <si>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</si>
  <si>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</si>
  <si>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</si>
  <si>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</si>
  <si>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</si>
  <si>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</si>
  <si>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</si>
  <si>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</si>
  <si>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</si>
  <si>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</si>
  <si>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</si>
  <si>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</si>
  <si>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</si>
  <si>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</si>
  <si>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</si>
  <si>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</si>
  <si>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</si>
  <si>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</si>
  <si>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</si>
  <si>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</si>
  <si>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</si>
  <si>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</si>
  <si>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</si>
  <si>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</si>
  <si>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</si>
  <si>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</si>
  <si>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</si>
  <si>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</si>
  <si>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</si>
  <si>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</si>
  <si>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</si>
  <si>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</si>
  <si>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</si>
  <si>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</si>
  <si>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</si>
  <si>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</si>
  <si>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</si>
  <si>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</si>
  <si>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</si>
  <si>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</si>
  <si>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</si>
  <si>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</si>
  <si>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</si>
  <si>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</si>
  <si>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</si>
  <si>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</si>
  <si>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</si>
  <si>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</si>
  <si>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</si>
  <si>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</si>
  <si>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</si>
  <si>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</si>
  <si>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</si>
  <si>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</si>
  <si>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</si>
  <si>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</si>
  <si>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</si>
  <si>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</si>
  <si>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</si>
  <si>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</si>
  <si>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</si>
  <si>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</si>
  <si>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</si>
  <si>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</si>
  <si>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</si>
  <si>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</si>
  <si>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</si>
  <si>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</si>
  <si>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</si>
  <si>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</si>
  <si>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</si>
  <si>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</si>
  <si>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</si>
  <si>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</si>
  <si>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</si>
  <si>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</si>
  <si>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</si>
  <si>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</si>
  <si>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</si>
  <si>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</si>
  <si>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</si>
  <si>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</si>
  <si>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</si>
  <si>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</si>
  <si>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</si>
  <si>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</si>
  <si>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</si>
  <si>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</si>
  <si>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</si>
  <si>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</si>
  <si>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</si>
  <si>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</si>
  <si>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</si>
  <si>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</si>
  <si>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</si>
  <si>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</si>
  <si>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</si>
  <si>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</si>
  <si>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</si>
  <si>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</si>
  <si>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</si>
  <si>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</si>
  <si>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</si>
  <si>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</si>
  <si>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</si>
  <si>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</si>
  <si>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</si>
  <si>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</si>
  <si>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</si>
  <si>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</si>
  <si>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</si>
  <si>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</si>
  <si>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</si>
  <si>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</si>
  <si>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</si>
  <si>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</si>
  <si>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</si>
  <si>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</si>
  <si>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</si>
  <si>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</si>
  <si>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</si>
  <si>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</si>
  <si>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</si>
  <si>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</si>
  <si>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</si>
  <si>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</si>
  <si>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</si>
  <si>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</si>
  <si>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</si>
  <si>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</si>
  <si>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</si>
  <si>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</si>
  <si>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</si>
  <si>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</si>
  <si>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</si>
  <si>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</si>
  <si>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</si>
  <si>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</si>
  <si>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</si>
  <si>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</si>
  <si>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</si>
  <si>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</si>
  <si>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</si>
  <si>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</si>
  <si>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</si>
  <si>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</si>
  <si>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</si>
  <si>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</si>
  <si>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</si>
  <si>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</si>
  <si>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</si>
  <si>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</si>
  <si>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</si>
  <si>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</si>
  <si>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</si>
  <si>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</si>
  <si>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</si>
  <si>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</si>
  <si>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</si>
  <si>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</si>
  <si>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</si>
  <si>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</si>
  <si>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</si>
  <si>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</si>
  <si>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</si>
  <si>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</si>
  <si>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</si>
  <si>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</si>
  <si>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</si>
  <si>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</si>
  <si>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</si>
  <si>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</si>
  <si>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</si>
  <si>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</si>
  <si>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</si>
  <si>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</si>
  <si>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</si>
  <si>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</si>
  <si>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</si>
  <si>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</si>
  <si>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</si>
  <si>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</si>
  <si>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</si>
  <si>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</si>
  <si>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</si>
  <si>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</si>
  <si>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</si>
  <si>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</si>
  <si>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</si>
  <si>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</si>
  <si>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</si>
  <si>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</si>
  <si>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</si>
  <si>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</si>
  <si>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</si>
  <si>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</si>
  <si>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</si>
  <si>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</si>
  <si>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</si>
  <si>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</si>
  <si>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</si>
  <si>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</si>
  <si>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</si>
  <si>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</si>
  <si>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</si>
  <si>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</si>
  <si>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</si>
  <si>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</si>
  <si>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</si>
  <si>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</si>
  <si>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</si>
  <si>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</si>
  <si>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</si>
  <si>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</si>
  <si>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</si>
  <si>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</si>
  <si>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</si>
  <si>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</si>
  <si>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</si>
  <si>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</si>
  <si>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</si>
  <si>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</si>
  <si>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</si>
  <si>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</si>
  <si>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</si>
  <si>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</si>
  <si>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</si>
  <si>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</si>
  <si>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</si>
  <si>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</si>
  <si>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</si>
  <si>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</si>
  <si>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</si>
  <si>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</si>
  <si>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</si>
  <si>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</si>
  <si>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</si>
  <si>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</si>
  <si>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</si>
  <si>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</si>
  <si>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</si>
  <si>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</si>
  <si>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</si>
  <si>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</si>
  <si>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</si>
  <si>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</si>
  <si>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</si>
  <si>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</si>
  <si>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</si>
  <si>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</si>
  <si>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</si>
  <si>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</si>
  <si>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</si>
  <si>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</si>
  <si>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</si>
  <si>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</si>
  <si>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</si>
  <si>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</si>
  <si>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</si>
  <si>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</si>
  <si>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</si>
  <si>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</si>
  <si>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</si>
  <si>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</si>
  <si>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</si>
  <si>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</si>
  <si>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</si>
  <si>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</si>
  <si>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</si>
  <si>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</si>
  <si>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</si>
  <si>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</si>
  <si>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</si>
  <si>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</si>
  <si>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</si>
  <si>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</si>
  <si>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</si>
  <si>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</si>
  <si>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</si>
  <si>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</si>
  <si>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</si>
  <si>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</si>
  <si>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</si>
  <si>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</si>
  <si>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</si>
  <si>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</si>
  <si>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</si>
  <si>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</si>
  <si>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</si>
  <si>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</si>
  <si>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</si>
  <si>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</si>
  <si>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</si>
  <si>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</si>
  <si>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</si>
  <si>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</si>
  <si>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</si>
  <si>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</si>
  <si>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</si>
  <si>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</si>
  <si>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</si>
  <si>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</si>
  <si>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</si>
  <si>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</si>
  <si>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</si>
  <si>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</si>
  <si>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</si>
  <si>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</si>
  <si>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</si>
  <si>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</si>
  <si>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</si>
  <si>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</si>
  <si>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</si>
  <si>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</si>
  <si>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</si>
  <si>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</si>
  <si>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</si>
  <si>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</si>
  <si>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</si>
  <si>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</si>
  <si>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</si>
  <si>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</si>
  <si>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</si>
  <si>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</si>
  <si>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</si>
  <si>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</si>
  <si>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</si>
  <si>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</si>
  <si>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</si>
  <si>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</si>
  <si>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</si>
  <si>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</si>
  <si>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</si>
  <si>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</si>
  <si>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</si>
  <si>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</si>
  <si>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</si>
  <si>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</si>
  <si>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</si>
  <si>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</si>
  <si>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</si>
  <si>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</si>
  <si>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</si>
  <si>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</si>
  <si>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</si>
  <si>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</si>
  <si>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</si>
  <si>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</si>
  <si>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</si>
  <si>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</si>
  <si>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</si>
  <si>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</si>
  <si>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</si>
  <si>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</si>
  <si>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</si>
  <si>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</si>
  <si>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</si>
  <si>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</si>
  <si>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</si>
  <si>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</si>
  <si>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</si>
  <si>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</si>
  <si>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</si>
  <si>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</si>
  <si>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</si>
  <si>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</si>
  <si>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</si>
  <si>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</si>
  <si>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</si>
  <si>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</si>
  <si>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</si>
  <si>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</si>
  <si>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</si>
  <si>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</si>
  <si>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</si>
  <si>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</si>
  <si>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</si>
  <si>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</si>
  <si>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</si>
  <si>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</si>
  <si>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</si>
  <si>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</si>
  <si>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</si>
  <si>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</si>
  <si>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</si>
  <si>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</si>
  <si>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</si>
  <si>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</si>
  <si>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</si>
  <si>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</si>
  <si>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</si>
  <si>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</si>
  <si>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</si>
  <si>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</si>
  <si>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</si>
  <si>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</si>
  <si>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</si>
  <si>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</si>
  <si>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</si>
  <si>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</si>
  <si>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</si>
  <si>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</si>
  <si>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</si>
  <si>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</si>
  <si>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</si>
  <si>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</si>
  <si>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</si>
  <si>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</si>
  <si>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</si>
  <si>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</si>
  <si>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</si>
  <si>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</si>
  <si>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</si>
  <si>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</si>
  <si>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</si>
  <si>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</si>
  <si>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</si>
  <si>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</si>
  <si>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</si>
  <si>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</si>
  <si>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</si>
  <si>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</si>
  <si>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</si>
  <si>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</si>
  <si>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</si>
  <si>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</si>
  <si>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</si>
  <si>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</si>
  <si>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</si>
  <si>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</si>
  <si>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</si>
  <si>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</si>
  <si>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</si>
  <si>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</si>
  <si>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</si>
  <si>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</si>
  <si>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</si>
  <si>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</si>
  <si>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</si>
  <si>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</si>
  <si>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</si>
  <si>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</si>
  <si>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</si>
  <si>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</si>
  <si>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</si>
  <si>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</si>
  <si>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</si>
  <si>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</si>
  <si>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</si>
  <si>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</si>
  <si>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</si>
  <si>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</si>
  <si>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</si>
  <si>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</si>
  <si>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</si>
  <si>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</si>
  <si>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</si>
  <si>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</si>
  <si>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</si>
  <si>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</si>
  <si>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</si>
  <si>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</si>
  <si>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</si>
  <si>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</si>
  <si>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</si>
  <si>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</si>
  <si>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</si>
  <si>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</si>
  <si>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</si>
  <si>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</si>
  <si>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</si>
  <si>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</si>
  <si>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</si>
  <si>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</si>
  <si>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</si>
  <si>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</si>
  <si>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</si>
  <si>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</si>
  <si>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</si>
  <si>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</si>
  <si>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</si>
  <si>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</si>
  <si>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</si>
  <si>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</si>
  <si>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</si>
  <si>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</si>
  <si>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</si>
  <si>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</si>
  <si>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</si>
  <si>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</si>
  <si>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</si>
  <si>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</si>
  <si>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</si>
  <si>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</si>
  <si>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</si>
  <si>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</si>
  <si>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</si>
  <si>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</si>
  <si>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</si>
  <si>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</si>
  <si>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</si>
  <si>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</si>
  <si>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</si>
  <si>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</si>
  <si>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</si>
  <si>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</si>
  <si>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</si>
  <si>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</si>
  <si>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</si>
  <si>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</si>
  <si>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</si>
  <si>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</si>
  <si>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</si>
  <si>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</si>
  <si>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</si>
  <si>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</si>
  <si>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</si>
  <si>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</si>
  <si>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</si>
  <si>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</si>
  <si>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</si>
  <si>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</si>
  <si>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</si>
  <si>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</si>
  <si>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</si>
  <si>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</si>
  <si>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</si>
  <si>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</si>
  <si>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</si>
  <si>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</si>
  <si>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</si>
  <si>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</si>
  <si>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</si>
  <si>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</si>
  <si>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</si>
  <si>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</si>
  <si>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</si>
  <si>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</si>
  <si>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</si>
  <si>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</si>
  <si>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</si>
  <si>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</si>
  <si>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</si>
  <si>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</si>
  <si>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</si>
  <si>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</si>
  <si>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</si>
  <si>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</si>
  <si>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</si>
  <si>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</si>
  <si>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</si>
  <si>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</si>
  <si>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</si>
  <si>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</si>
  <si>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</si>
  <si>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</si>
  <si>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</si>
  <si>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</si>
  <si>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</si>
  <si>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</si>
  <si>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</si>
  <si>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</si>
  <si>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</si>
  <si>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</si>
  <si>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</si>
  <si>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</si>
  <si>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</si>
  <si>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</si>
  <si>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</si>
  <si>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</si>
  <si>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</si>
  <si>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</si>
  <si>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</si>
  <si>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</si>
  <si>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</si>
  <si>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</si>
  <si>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</si>
  <si>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</si>
  <si>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</si>
  <si>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</si>
  <si>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</si>
  <si>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</si>
  <si>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</si>
  <si>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</si>
  <si>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</si>
  <si>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</si>
  <si>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</si>
  <si>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</si>
  <si>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</si>
  <si>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</si>
  <si>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</si>
  <si>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</si>
  <si>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</si>
  <si>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</si>
  <si>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</si>
  <si>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</si>
  <si>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</si>
  <si>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</si>
  <si>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</si>
  <si>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</si>
  <si>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</si>
  <si>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</si>
  <si>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</si>
  <si>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</si>
  <si>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</si>
  <si>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</si>
  <si>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</si>
  <si>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</si>
  <si>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</si>
  <si>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</si>
  <si>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</si>
  <si>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</si>
  <si>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</si>
  <si>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</si>
  <si>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</si>
  <si>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</si>
  <si>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</si>
  <si>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</si>
  <si>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</si>
  <si>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</si>
  <si>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</si>
  <si>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</si>
  <si>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</si>
  <si>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</si>
  <si>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</si>
  <si>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</si>
  <si>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</si>
  <si>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</si>
  <si>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</si>
  <si>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</si>
  <si>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</si>
  <si>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</si>
  <si>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</si>
  <si>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</si>
  <si>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</si>
  <si>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</si>
  <si>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</si>
  <si>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</si>
  <si>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</si>
  <si>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</si>
  <si>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</si>
  <si>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</si>
  <si>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</si>
  <si>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</si>
  <si>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</si>
  <si>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</si>
  <si>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</si>
  <si>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</si>
  <si>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</si>
  <si>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</si>
  <si>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</si>
  <si>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</si>
  <si>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</si>
  <si>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</si>
  <si>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</si>
  <si>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</si>
  <si>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</si>
  <si>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</si>
  <si>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</si>
  <si>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</si>
  <si>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</si>
  <si>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</si>
  <si>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</si>
  <si>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</si>
  <si>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</si>
  <si>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</si>
  <si>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</si>
  <si>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</si>
  <si>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</si>
  <si>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</si>
  <si>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</si>
  <si>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</si>
  <si>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</si>
  <si>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</si>
  <si>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</si>
  <si>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</si>
  <si>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</si>
  <si>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</si>
  <si>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</si>
  <si>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</si>
  <si>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</si>
  <si>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</si>
  <si>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</si>
  <si>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</si>
  <si>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</si>
  <si>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</si>
  <si>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</si>
  <si>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</si>
  <si>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</si>
  <si>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</si>
  <si>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</si>
  <si>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</si>
  <si>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</si>
  <si>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</si>
  <si>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</si>
  <si>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</si>
  <si>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</si>
  <si>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</si>
  <si>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</si>
  <si>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</si>
  <si>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</si>
  <si>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</si>
  <si>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</si>
  <si>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</si>
  <si>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</si>
  <si>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</si>
  <si>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</si>
  <si>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</si>
  <si>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</si>
  <si>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</si>
  <si>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</si>
  <si>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</si>
  <si>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</si>
  <si>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</si>
  <si>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</si>
  <si>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</si>
  <si>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</si>
  <si>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</si>
  <si>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</si>
  <si>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</si>
  <si>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</si>
  <si>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</si>
  <si>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</si>
  <si>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</si>
  <si>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</si>
  <si>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</si>
  <si>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</si>
  <si>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</si>
  <si>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</si>
  <si>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</si>
  <si>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</si>
  <si>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</si>
  <si>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</si>
  <si>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</si>
  <si>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</si>
  <si>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</si>
  <si>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</si>
  <si>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</si>
  <si>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</si>
  <si>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</si>
  <si>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</si>
  <si>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</si>
  <si>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</si>
  <si>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</si>
  <si>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</si>
  <si>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</si>
  <si>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</si>
  <si>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</si>
  <si>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</si>
  <si>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</si>
  <si>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</si>
  <si>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</si>
  <si>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</si>
  <si>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</si>
  <si>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</si>
  <si>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</si>
  <si>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</si>
  <si>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</si>
  <si>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</si>
  <si>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</si>
  <si>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</si>
  <si>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</si>
  <si>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</si>
  <si>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</si>
  <si>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</si>
  <si>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</si>
  <si>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</si>
  <si>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</si>
  <si>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</si>
  <si>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</si>
  <si>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</si>
  <si>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</si>
  <si>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</si>
  <si>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</si>
  <si>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</si>
  <si>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</si>
  <si>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</si>
  <si>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</si>
  <si>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</si>
  <si>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</si>
  <si>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</si>
  <si>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</si>
  <si>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</si>
  <si>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</si>
  <si>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</si>
  <si>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</si>
  <si>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</si>
  <si>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</si>
  <si>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</si>
  <si>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</si>
  <si>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</si>
  <si>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</si>
  <si>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</si>
  <si>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</si>
  <si>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</si>
  <si>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</si>
  <si>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</si>
  <si>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</si>
  <si>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</si>
  <si>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</si>
  <si>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</si>
  <si>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</si>
  <si>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</si>
  <si>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</si>
  <si>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</si>
  <si>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</si>
  <si>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</si>
  <si>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</si>
  <si>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</si>
  <si>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</si>
  <si>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</si>
  <si>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</si>
  <si>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</si>
  <si>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</si>
  <si>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</si>
  <si>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</si>
  <si>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</si>
  <si>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</si>
  <si>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</si>
  <si>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</si>
  <si>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</si>
  <si>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</si>
  <si>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</si>
  <si>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</si>
  <si>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</si>
  <si>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</si>
  <si>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</si>
  <si>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</si>
  <si>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</si>
  <si>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</si>
  <si>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</si>
  <si>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</si>
  <si>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</si>
  <si>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</si>
  <si>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</si>
  <si>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</si>
  <si>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</si>
  <si>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</si>
  <si>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</si>
  <si>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</si>
  <si>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</si>
  <si>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</si>
  <si>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</si>
  <si>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</si>
  <si>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</si>
  <si>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</si>
  <si>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</si>
  <si>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</si>
  <si>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</si>
  <si>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</si>
  <si>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</si>
  <si>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</si>
  <si>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</si>
  <si>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</si>
  <si>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</si>
  <si>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</si>
  <si>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</si>
  <si>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</si>
  <si>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</si>
  <si>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</si>
  <si>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</si>
  <si>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</si>
  <si>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</si>
  <si>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</si>
  <si>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</si>
  <si>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</si>
  <si>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</si>
  <si>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</si>
  <si>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</si>
  <si>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</si>
  <si>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</si>
  <si>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</si>
  <si>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</si>
  <si>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</si>
  <si>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</si>
  <si>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</si>
  <si>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</si>
  <si>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</si>
  <si>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</si>
  <si>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</si>
  <si>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</si>
  <si>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</si>
  <si>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</si>
  <si>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</si>
  <si>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</si>
  <si>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</si>
  <si>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</si>
  <si>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</si>
  <si>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</si>
  <si>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</si>
  <si>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</si>
  <si>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EU-Länder
(EU-28)</t>
  </si>
  <si>
    <t xml:space="preserve">  EU-Länder (EU-28)             </t>
  </si>
  <si>
    <t xml:space="preserve">EU-Länder (EU-28)             </t>
  </si>
  <si>
    <t xml:space="preserve"> EU-Länder (EU-28)          </t>
  </si>
  <si>
    <t>darunter
EU-Länder
(EU-28)</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</si>
  <si>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</si>
  <si>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</si>
  <si>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</si>
  <si>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</si>
  <si>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</si>
  <si>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</si>
  <si>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</si>
  <si>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</si>
  <si>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1. Vj. 2015</t>
  </si>
  <si>
    <t>Januar</t>
  </si>
  <si>
    <t>Februar</t>
  </si>
  <si>
    <t>August</t>
  </si>
  <si>
    <t>September</t>
  </si>
  <si>
    <t>Oktober</t>
  </si>
  <si>
    <t>November</t>
  </si>
  <si>
    <t>Dezember</t>
  </si>
  <si>
    <t>2014</t>
  </si>
  <si>
    <t xml:space="preserve">März     </t>
  </si>
  <si>
    <t xml:space="preserve"> -  </t>
  </si>
  <si>
    <t>315</t>
  </si>
  <si>
    <t>393</t>
  </si>
  <si>
    <t>Kleie, Abfallerzeugnisse zur Viehfütterung</t>
  </si>
  <si>
    <t>377</t>
  </si>
  <si>
    <t>513</t>
  </si>
  <si>
    <t>506</t>
  </si>
  <si>
    <t>511</t>
  </si>
  <si>
    <t>608</t>
  </si>
  <si>
    <t>607</t>
  </si>
  <si>
    <t>609</t>
  </si>
  <si>
    <t>Vorerzeugnisse</t>
  </si>
  <si>
    <t>753</t>
  </si>
  <si>
    <t>Stäbe und Profile aus Eisen oder Stahl</t>
  </si>
  <si>
    <t>732</t>
  </si>
  <si>
    <t>708</t>
  </si>
  <si>
    <t>Enderzeugnisse</t>
  </si>
  <si>
    <t>884</t>
  </si>
  <si>
    <t>832</t>
  </si>
  <si>
    <t>Insgesamt</t>
  </si>
  <si>
    <t>345</t>
  </si>
  <si>
    <t>204</t>
  </si>
  <si>
    <t>645</t>
  </si>
  <si>
    <t>755</t>
  </si>
  <si>
    <t>875</t>
  </si>
  <si>
    <t>Möbel</t>
  </si>
  <si>
    <t xml:space="preserve"> -    </t>
  </si>
  <si>
    <t>Nr. der Syste-    matik</t>
  </si>
  <si>
    <t xml:space="preserve">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</si>
  <si>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</si>
  <si>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</si>
  <si>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</si>
  <si>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</si>
  <si>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</si>
  <si>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</si>
  <si>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</si>
  <si>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</si>
  <si>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Nr. der Syste-        matik</t>
  </si>
  <si>
    <r>
      <t>1. Übersicht über den Außenhandel im 1. Vierteljahr 2016</t>
    </r>
    <r>
      <rPr>
        <sz val="8"/>
        <rFont val="Arial"/>
        <family val="2"/>
      </rPr>
      <t xml:space="preserve"> </t>
    </r>
    <r>
      <rPr>
        <b/>
        <vertAlign val="superscript"/>
        <sz val="11"/>
        <rFont val="Arial"/>
        <family val="2"/>
      </rPr>
      <t>*)</t>
    </r>
  </si>
  <si>
    <t>1. Vj. 2016</t>
  </si>
  <si>
    <t>4. Vj. 2015</t>
  </si>
  <si>
    <t>2. Ausfuhr im 1. Vierteljahr 2016 nach Warengruppen und ausge</t>
  </si>
  <si>
    <t xml:space="preserve">  3. Einfuhr im 1. Vierteljahr 2016 nach Warengruppen und ausge </t>
  </si>
  <si>
    <t>872</t>
  </si>
  <si>
    <t>590</t>
  </si>
  <si>
    <t>Rohstoffe, auch Abfälle, a.n.g.</t>
  </si>
  <si>
    <t xml:space="preserve">4. Ausfuhr im 1. Vierteljahr 2016 nach ausgewählten Ländern in der Reihenfolge ihrer Anteile </t>
  </si>
  <si>
    <t>5. Einfuhr im 1. Vierteljahr 2016 nach ausgewählten Ländern in der Reihenfolge ihrer Anteile</t>
  </si>
  <si>
    <r>
      <t>6. Ausfuhr und Einfuhr im 1. Vierteljahr 2016 nach Ländergruppen</t>
    </r>
    <r>
      <rPr>
        <b/>
        <vertAlign val="superscript"/>
        <sz val="8"/>
        <rFont val="Arial"/>
        <family val="2"/>
      </rPr>
      <t>*)</t>
    </r>
  </si>
  <si>
    <r>
      <t>7. Ausfuhr im 1. Vierteljahr 2016 nach Erdteilen, Ländergruppen und Warengruppen</t>
    </r>
    <r>
      <rPr>
        <b/>
        <vertAlign val="superscript"/>
        <sz val="8"/>
        <rFont val="Arial"/>
        <family val="2"/>
      </rPr>
      <t>*)</t>
    </r>
  </si>
  <si>
    <r>
      <t>8. Einfuhr im 1. Vierteljahr 2016 nach Erdteilen, Ländergruppen und Warengruppen</t>
    </r>
    <r>
      <rPr>
        <b/>
        <vertAlign val="superscript"/>
        <sz val="8"/>
        <rFont val="Arial"/>
        <family val="2"/>
      </rPr>
      <t>*)</t>
    </r>
  </si>
  <si>
    <t xml:space="preserve"> -         </t>
  </si>
  <si>
    <t>Veränderung gegenüber
1. Vj. 2015
in %</t>
  </si>
  <si>
    <r>
      <t>Noch: 9. Ausfuhr und Einfuhr im 1. Vierteljahr 2016 nach Warengruppen und Warenuntergruppen</t>
    </r>
    <r>
      <rPr>
        <vertAlign val="superscript"/>
        <sz val="11"/>
        <rFont val="Arial"/>
        <family val="2"/>
      </rPr>
      <t>*)</t>
    </r>
  </si>
  <si>
    <r>
      <t>9. Ausfuhr und Einfuhr im 1. Vierteljahr 2016 nach Warengruppen und Warenuntergruppen</t>
    </r>
    <r>
      <rPr>
        <b/>
        <vertAlign val="superscript"/>
        <sz val="11"/>
        <rFont val="Arial"/>
        <family val="2"/>
      </rPr>
      <t>*)</t>
    </r>
  </si>
  <si>
    <t>10. Ausfuhr und Einfuhr im 1. Vierteljahr 2016 nach Ländern</t>
  </si>
  <si>
    <t xml:space="preserve">Noch: 10. Ausfuhr und Einfuhr im 1. Vierteljahr 2016 nach Ländern </t>
  </si>
  <si>
    <t xml:space="preserve">*) Im Insgesamt sind Zuschätzungen für Antwortausfälle und Befreiungen, Rückwaren und Ersatzlieferungen enthalten; alle Angaben für das Jahr 2014 sind endgültige Ergebnisse (s.a. in den Vorbemerkungen unter „Monatliche Revisionen“)
</t>
  </si>
  <si>
    <r>
      <t>11. Ausfuhr Januar 2014 bis März 2016 nach Warengruppen</t>
    </r>
    <r>
      <rPr>
        <b/>
        <vertAlign val="superscript"/>
        <sz val="11"/>
        <rFont val="Arial"/>
        <family val="2"/>
      </rPr>
      <t>*)</t>
    </r>
  </si>
  <si>
    <r>
      <t>12. Einfuhr Januar 2014 bis März 2016 nach Warengruppen</t>
    </r>
    <r>
      <rPr>
        <b/>
        <vertAlign val="superscript"/>
        <sz val="11"/>
        <rFont val="Arial"/>
        <family val="2"/>
      </rPr>
      <t>*)</t>
    </r>
  </si>
  <si>
    <t xml:space="preserve">*) Im Insgesamt sind Zuschätzungen für Antwortausfälle und Befreiungen, Rückwaren und Ersatzlieferungen enthalten; alle Angaben für das
Jahr 2014 sind endgültige Ergebnisse (s.a. in den Vorbemerkungen unter „Monatliche Revisionen“)
</t>
  </si>
  <si>
    <r>
      <t>14. Einfuhr Januar 2014 bis März 2016 nach Erdteilen</t>
    </r>
    <r>
      <rPr>
        <b/>
        <vertAlign val="superscript"/>
        <sz val="11"/>
        <rFont val="Arial"/>
        <family val="2"/>
      </rPr>
      <t>*)</t>
    </r>
  </si>
  <si>
    <r>
      <t>13. Ausfuhr Januar 2014 bis März 2016 nach Erdteilen</t>
    </r>
    <r>
      <rPr>
        <b/>
        <vertAlign val="superscript"/>
        <sz val="11"/>
        <rFont val="Arial"/>
        <family val="2"/>
      </rPr>
      <t>*)</t>
    </r>
  </si>
  <si>
    <t xml:space="preserve">  3. Ausfuhr von ausgewählten Enderzeugnissen im 1. Vierteljahr 2016</t>
  </si>
  <si>
    <t xml:space="preserve">  4. Einfuhr von ausgewählten Enderzeugnissen im 1. Vierteljahr 2016</t>
  </si>
  <si>
    <t xml:space="preserve">  5. Ausfuhr im 1. Vierteljahr 2016 nach ausgewählten Ländern </t>
  </si>
  <si>
    <t xml:space="preserve">  6. Einfuhr im 1. Vierteljahr 2016 nach ausgewählten Ländern </t>
  </si>
  <si>
    <t xml:space="preserve">  7. Außenhandel mit den EU-Ländern (EU-28) im 1. Vierteljahr 2016</t>
  </si>
  <si>
    <t xml:space="preserve">  1. Übersicht über den Außenhandel im 1. Vierteljahr 2016</t>
  </si>
  <si>
    <t xml:space="preserve">  2. Ausfuhr im 1. Vierteljahr 2016 nach Warengruppen und ausgewählten Warenuntergruppen</t>
  </si>
  <si>
    <t xml:space="preserve">  3. Einfuhr im 1. Vierteljahr 2016 nach Warengruppen und ausgewählten Warenuntergruppen</t>
  </si>
  <si>
    <t xml:space="preserve">  4. Ausfuhr im 1. Vierteljahr 2016 nach ausgewählten Ländern in der Reihenfolge</t>
  </si>
  <si>
    <t xml:space="preserve">  5. Einfuhr im 1. Vierteljahr 2016 nach ausgewählten Ländern in der Reihenfolge</t>
  </si>
  <si>
    <t xml:space="preserve">  6. Ausfuhr und Einfuhr im 1. Vierteljahr 2016 nach Ländergruppen</t>
  </si>
  <si>
    <t xml:space="preserve">  7. Ausfuhr im 1. Vierteljahr 2016 nach Erdteilen, Ländergruppen und Warengruppen</t>
  </si>
  <si>
    <t xml:space="preserve">  8. Einfuhr im 1. Vierteljahr 2016 nach Erdteilen, Ländergruppen und Warengruppen</t>
  </si>
  <si>
    <t xml:space="preserve">  9. Ausfuhr und Einfuhr im 1. Vierteljahr 2016 nach Warengruppen und Warenuntergruppen</t>
  </si>
  <si>
    <t>11. Ausfuhr Januar 2014 bis März 2016 nach Warengruppen</t>
  </si>
  <si>
    <t>12. Einfuhr Januar 2014 bis März 2016 nach Warengruppen</t>
  </si>
  <si>
    <t>13. Ausfuhr Januar 2014 bis März 2016 nach Erdteilen</t>
  </si>
  <si>
    <t>14. Einfuhr Januar 2014 bis März 2016 nach Erdteilen</t>
  </si>
  <si>
    <t xml:space="preserve">  1. Ausfuhr Januar 2015 bis März 2016</t>
  </si>
  <si>
    <t xml:space="preserve">  2. Einfuhr Januar 2015 bis März 2016</t>
  </si>
  <si>
    <r>
      <t xml:space="preserve">                                         Länderverzeichnis für die Außenhandelsstatistik                   </t>
    </r>
    <r>
      <rPr>
        <b/>
        <vertAlign val="superscript"/>
        <sz val="18"/>
        <rFont val="Arial"/>
        <family val="2"/>
      </rPr>
      <t>Stand: Januar 2016</t>
    </r>
  </si>
  <si>
    <t>Stand: Januar 2016</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</si>
  <si>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</si>
  <si>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</si>
  <si>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 xml:space="preserve">Die Angaben in dem vorliegenden Statistischen Bericht entsprechen dem zum Zeitpunkt der Veröffentlichung gültigen Revisionsstand vom Mai 2016.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</si>
  <si>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</si>
  <si>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Möbel  </t>
  </si>
  <si>
    <t xml:space="preserve"> Waren aus Kunststoffen</t>
  </si>
  <si>
    <t xml:space="preserve"> Luftfahrzeuge</t>
  </si>
  <si>
    <t xml:space="preserve"> Geräte zur Elektrizitätserzeugung
   und -verteilung</t>
  </si>
  <si>
    <t xml:space="preserve"> mess-, steuerungs- und
  regelungstechnische Erzeugnisse</t>
  </si>
  <si>
    <t xml:space="preserve"> pharmazeutische Erzeugnisse</t>
  </si>
  <si>
    <t>Veränderung
gegenüber
1. Vj. 2015
in %</t>
  </si>
  <si>
    <t>Noch: Enderzeugnisse</t>
  </si>
  <si>
    <t>mess-, steuerungs- u. regelungstechn. Erzeugnisse</t>
  </si>
  <si>
    <t xml:space="preserve">16a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</si>
  <si>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</si>
  <si>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</si>
  <si>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</si>
  <si>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</si>
  <si>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</si>
  <si>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</si>
  <si>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</si>
  <si>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</si>
  <si>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</si>
  <si>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</si>
  <si>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</si>
  <si>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</si>
  <si>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</si>
  <si>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</si>
  <si>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</si>
  <si>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</si>
  <si>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</si>
  <si>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</si>
  <si>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</si>
  <si>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</si>
  <si>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</si>
  <si>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</si>
  <si>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</si>
  <si>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</si>
  <si>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</si>
  <si>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</si>
  <si>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</si>
  <si>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</si>
  <si>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</si>
  <si>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</si>
  <si>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</si>
  <si>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</si>
  <si>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</si>
  <si>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1. Vierteljahr 2016 - vorläufige Ergebnisse -</t>
  </si>
  <si>
    <t>Erscheinungsweise: vierteljährlich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</si>
</sst>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 numFmtId="217" formatCode="#,##0;\-#,##0;\-"/>
    <numFmt numFmtId="218" formatCode="0.0;\-0.0;\-"/>
  </numFmts>
  <fonts count="72">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color indexed="63"/>
      </right>
      <top>
        <color indexed="63"/>
      </top>
      <bottom style="thin"/>
    </border>
    <border>
      <left style="hair"/>
      <right>
        <color indexed="63"/>
      </right>
      <top style="hair"/>
      <bottom style="hair"/>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style="thin"/>
      <top>
        <color indexed="63"/>
      </top>
      <bottom style="thin"/>
    </border>
    <border>
      <left>
        <color indexed="63"/>
      </left>
      <right>
        <color indexed="63"/>
      </right>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style="thin"/>
      <right>
        <color indexed="63"/>
      </right>
      <top style="thin"/>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49" fontId="0" fillId="0" borderId="11" xfId="0" applyNumberFormat="1" applyBorder="1" applyAlignment="1">
      <alignment horizontal="center" vertic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6" xfId="0" applyNumberFormat="1" applyBorder="1" applyAlignment="1">
      <alignment/>
    </xf>
    <xf numFmtId="49" fontId="0" fillId="0" borderId="17" xfId="0" applyNumberFormat="1" applyBorder="1" applyAlignment="1">
      <alignment/>
    </xf>
    <xf numFmtId="0" fontId="4" fillId="0" borderId="16" xfId="0" applyFont="1" applyBorder="1" applyAlignment="1">
      <alignment/>
    </xf>
    <xf numFmtId="0" fontId="0" fillId="0" borderId="0" xfId="0" applyFont="1" applyAlignment="1">
      <alignment/>
    </xf>
    <xf numFmtId="0" fontId="4" fillId="0" borderId="16"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8"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9"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5"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0" fontId="0" fillId="0" borderId="0" xfId="0" applyAlignment="1">
      <alignment horizontal="righ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0" xfId="0" applyFont="1" applyBorder="1" applyAlignment="1">
      <alignment/>
    </xf>
    <xf numFmtId="0" fontId="5" fillId="0" borderId="19"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6" xfId="0" applyFont="1" applyBorder="1" applyAlignment="1">
      <alignment/>
    </xf>
    <xf numFmtId="0" fontId="18" fillId="0" borderId="17" xfId="0" applyFont="1" applyBorder="1" applyAlignment="1">
      <alignment/>
    </xf>
    <xf numFmtId="0" fontId="2" fillId="0" borderId="16" xfId="0" applyFont="1" applyBorder="1" applyAlignment="1">
      <alignment/>
    </xf>
    <xf numFmtId="0" fontId="2" fillId="0" borderId="0" xfId="0" applyFont="1" applyBorder="1" applyAlignment="1">
      <alignment/>
    </xf>
    <xf numFmtId="0" fontId="15" fillId="0" borderId="16" xfId="0" applyFont="1" applyBorder="1" applyAlignment="1">
      <alignment/>
    </xf>
    <xf numFmtId="0" fontId="15" fillId="0" borderId="0" xfId="0" applyFont="1" applyBorder="1" applyAlignment="1">
      <alignmen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9"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9"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0"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0" fontId="2" fillId="0" borderId="17"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49" fontId="4" fillId="0" borderId="16" xfId="0" applyNumberFormat="1" applyFont="1" applyBorder="1" applyAlignment="1">
      <alignment/>
    </xf>
    <xf numFmtId="0" fontId="0" fillId="0" borderId="16" xfId="0" applyBorder="1" applyAlignment="1">
      <alignment horizontal="center"/>
    </xf>
    <xf numFmtId="16" fontId="4" fillId="0" borderId="16" xfId="0" applyNumberFormat="1" applyFont="1" applyBorder="1" applyAlignment="1" quotePrefix="1">
      <alignment/>
    </xf>
    <xf numFmtId="49" fontId="0" fillId="0" borderId="21" xfId="0" applyNumberFormat="1" applyBorder="1" applyAlignment="1">
      <alignment/>
    </xf>
    <xf numFmtId="3" fontId="0" fillId="0" borderId="22" xfId="0" applyNumberFormat="1" applyBorder="1" applyAlignment="1">
      <alignment horizontal="right"/>
    </xf>
    <xf numFmtId="0" fontId="0" fillId="0" borderId="23" xfId="0" applyFont="1" applyBorder="1" applyAlignment="1">
      <alignment/>
    </xf>
    <xf numFmtId="49" fontId="4" fillId="0" borderId="17" xfId="0" applyNumberFormat="1" applyFont="1" applyBorder="1" applyAlignment="1" quotePrefix="1">
      <alignment horizontal="right"/>
    </xf>
    <xf numFmtId="49" fontId="0" fillId="0" borderId="17" xfId="0" applyNumberFormat="1" applyFont="1" applyBorder="1" applyAlignment="1">
      <alignment horizontal="center"/>
    </xf>
    <xf numFmtId="166" fontId="4" fillId="0" borderId="17" xfId="0" applyNumberFormat="1" applyFont="1" applyBorder="1" applyAlignment="1" quotePrefix="1">
      <alignment horizontal="right"/>
    </xf>
    <xf numFmtId="49" fontId="4" fillId="0" borderId="17" xfId="0" applyNumberFormat="1" applyFont="1" applyBorder="1" applyAlignment="1">
      <alignment horizontal="right"/>
    </xf>
    <xf numFmtId="0" fontId="0" fillId="0" borderId="17"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5"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9" xfId="0" applyNumberFormat="1" applyFont="1" applyBorder="1" applyAlignment="1">
      <alignment/>
    </xf>
    <xf numFmtId="165"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7" fillId="0" borderId="19" xfId="0" applyNumberFormat="1" applyFont="1" applyBorder="1" applyAlignment="1">
      <alignmen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4"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9" xfId="0" applyNumberFormat="1" applyFont="1" applyBorder="1" applyAlignment="1">
      <alignment wrapText="1"/>
    </xf>
    <xf numFmtId="164" fontId="27" fillId="0" borderId="0" xfId="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xf>
    <xf numFmtId="49" fontId="7" fillId="0" borderId="0" xfId="0" applyNumberFormat="1" applyFont="1" applyFill="1" applyBorder="1" applyAlignment="1">
      <alignment/>
    </xf>
    <xf numFmtId="0" fontId="0" fillId="0" borderId="16" xfId="0" applyFont="1" applyBorder="1" applyAlignment="1">
      <alignment horizontal="center"/>
    </xf>
    <xf numFmtId="0" fontId="1" fillId="0" borderId="20" xfId="0" applyFont="1" applyBorder="1" applyAlignment="1">
      <alignment horizontal="left"/>
    </xf>
    <xf numFmtId="178" fontId="1" fillId="0" borderId="0" xfId="0" applyNumberFormat="1" applyFont="1" applyAlignment="1">
      <alignment horizontal="center"/>
    </xf>
    <xf numFmtId="0" fontId="5" fillId="0" borderId="20"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176" fontId="0" fillId="0" borderId="0" xfId="53" applyNumberFormat="1" applyFill="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49" fontId="0" fillId="0" borderId="19" xfId="0" applyNumberFormat="1" applyFont="1" applyBorder="1" applyAlignment="1">
      <alignment horizontal="lef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left"/>
    </xf>
    <xf numFmtId="49" fontId="0" fillId="0" borderId="0" xfId="0" applyNumberFormat="1" applyFont="1" applyFill="1" applyBorder="1" applyAlignment="1">
      <alignment/>
    </xf>
    <xf numFmtId="0" fontId="4" fillId="0" borderId="0" xfId="0" applyFont="1" applyFill="1" applyAlignment="1">
      <alignment/>
    </xf>
    <xf numFmtId="0" fontId="4" fillId="0" borderId="16" xfId="0" applyFont="1" applyFill="1" applyBorder="1" applyAlignment="1">
      <alignment horizontal="lef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6"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6"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6" xfId="0" applyNumberFormat="1" applyFont="1" applyFill="1" applyBorder="1" applyAlignment="1">
      <alignment horizontal="left"/>
    </xf>
    <xf numFmtId="0" fontId="0" fillId="0" borderId="16" xfId="0" applyFont="1" applyFill="1" applyBorder="1" applyAlignment="1">
      <alignment horizontal="left"/>
    </xf>
    <xf numFmtId="174" fontId="0" fillId="0" borderId="0" xfId="0" applyNumberFormat="1" applyFont="1" applyFill="1" applyAlignment="1">
      <alignment/>
    </xf>
    <xf numFmtId="178" fontId="0" fillId="0" borderId="16" xfId="0" applyNumberFormat="1" applyFont="1" applyFill="1" applyBorder="1" applyAlignment="1">
      <alignment/>
    </xf>
    <xf numFmtId="174" fontId="0" fillId="0" borderId="0" xfId="0" applyNumberFormat="1" applyFont="1" applyFill="1" applyBorder="1" applyAlignment="1">
      <alignment horizontal="right"/>
    </xf>
    <xf numFmtId="49" fontId="4" fillId="0" borderId="16"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xf>
    <xf numFmtId="49" fontId="4" fillId="0" borderId="19" xfId="0" applyNumberFormat="1" applyFont="1" applyFill="1" applyBorder="1" applyAlignment="1">
      <alignment/>
    </xf>
    <xf numFmtId="0" fontId="0" fillId="0" borderId="16" xfId="0" applyFill="1" applyBorder="1" applyAlignment="1">
      <alignment horizontal="left"/>
    </xf>
    <xf numFmtId="0" fontId="0" fillId="0" borderId="0" xfId="0"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49" fontId="0" fillId="0" borderId="14"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174" fontId="0" fillId="0" borderId="0" xfId="0" applyNumberFormat="1" applyFill="1" applyAlignment="1">
      <alignment/>
    </xf>
    <xf numFmtId="49" fontId="0" fillId="0" borderId="0" xfId="0" applyNumberFormat="1" applyFill="1" applyBorder="1" applyAlignment="1">
      <alignment/>
    </xf>
    <xf numFmtId="0" fontId="4" fillId="0" borderId="16"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0" fontId="23"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3" fillId="35" borderId="0" xfId="0" applyFont="1" applyFill="1" applyAlignment="1">
      <alignment/>
    </xf>
    <xf numFmtId="0" fontId="23" fillId="33" borderId="0" xfId="0" applyFont="1" applyFill="1" applyAlignment="1">
      <alignment/>
    </xf>
    <xf numFmtId="0" fontId="23" fillId="35" borderId="0" xfId="0" applyFont="1" applyFill="1" applyAlignment="1">
      <alignment horizontal="center"/>
    </xf>
    <xf numFmtId="0" fontId="0" fillId="33" borderId="0" xfId="0" applyFill="1" applyAlignment="1">
      <alignment horizontal="right"/>
    </xf>
    <xf numFmtId="0" fontId="23" fillId="33" borderId="29" xfId="0" applyFont="1" applyFill="1" applyBorder="1" applyAlignment="1">
      <alignment horizontal="center"/>
    </xf>
    <xf numFmtId="215" fontId="23" fillId="33" borderId="30" xfId="0" applyNumberFormat="1" applyFont="1" applyFill="1" applyBorder="1" applyAlignment="1">
      <alignment horizontal="center"/>
    </xf>
    <xf numFmtId="215" fontId="23" fillId="33" borderId="31" xfId="0" applyNumberFormat="1" applyFont="1" applyFill="1" applyBorder="1" applyAlignment="1">
      <alignment horizontal="center"/>
    </xf>
    <xf numFmtId="0" fontId="23" fillId="33" borderId="32" xfId="0" applyFont="1" applyFill="1" applyBorder="1" applyAlignment="1">
      <alignment horizontal="center"/>
    </xf>
    <xf numFmtId="176" fontId="22" fillId="34" borderId="33" xfId="0" applyNumberFormat="1" applyFont="1" applyFill="1" applyBorder="1" applyAlignment="1">
      <alignment horizontal="right"/>
    </xf>
    <xf numFmtId="176" fontId="22"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3" fillId="33" borderId="35" xfId="0" applyFont="1" applyFill="1" applyBorder="1" applyAlignment="1">
      <alignment horizontal="center"/>
    </xf>
    <xf numFmtId="176" fontId="22" fillId="34" borderId="36" xfId="0" applyNumberFormat="1" applyFont="1" applyFill="1" applyBorder="1" applyAlignment="1">
      <alignment horizontal="right"/>
    </xf>
    <xf numFmtId="176" fontId="22" fillId="34" borderId="37" xfId="0" applyNumberFormat="1" applyFont="1" applyFill="1" applyBorder="1" applyAlignment="1">
      <alignment horizontal="right"/>
    </xf>
    <xf numFmtId="0" fontId="0" fillId="33" borderId="0" xfId="0" applyFill="1" applyAlignment="1">
      <alignment horizontal="center"/>
    </xf>
    <xf numFmtId="0" fontId="23" fillId="33" borderId="38" xfId="0" applyFont="1" applyFill="1" applyBorder="1" applyAlignment="1">
      <alignment horizontal="center"/>
    </xf>
    <xf numFmtId="176" fontId="22" fillId="34" borderId="39" xfId="0" applyNumberFormat="1" applyFont="1" applyFill="1" applyBorder="1" applyAlignment="1">
      <alignment horizontal="right"/>
    </xf>
    <xf numFmtId="176" fontId="22" fillId="34" borderId="40" xfId="0" applyNumberFormat="1" applyFont="1" applyFill="1" applyBorder="1" applyAlignment="1">
      <alignment horizontal="right"/>
    </xf>
    <xf numFmtId="0" fontId="23" fillId="33" borderId="0" xfId="0" applyFont="1" applyFill="1" applyBorder="1" applyAlignment="1">
      <alignment horizontal="center"/>
    </xf>
    <xf numFmtId="176" fontId="22" fillId="33" borderId="0" xfId="0" applyNumberFormat="1" applyFont="1" applyFill="1" applyBorder="1" applyAlignment="1">
      <alignment horizontal="right"/>
    </xf>
    <xf numFmtId="0" fontId="23" fillId="33" borderId="29" xfId="0" applyFont="1" applyFill="1" applyBorder="1" applyAlignment="1">
      <alignment horizontal="right"/>
    </xf>
    <xf numFmtId="0" fontId="0" fillId="33" borderId="0" xfId="0" applyFill="1" applyBorder="1" applyAlignment="1">
      <alignment horizontal="left"/>
    </xf>
    <xf numFmtId="1" fontId="23" fillId="33" borderId="0" xfId="0" applyNumberFormat="1" applyFont="1" applyFill="1" applyAlignment="1">
      <alignment/>
    </xf>
    <xf numFmtId="0" fontId="22" fillId="0" borderId="41"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2" fillId="0" borderId="42" xfId="0" applyFont="1" applyFill="1" applyBorder="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22" fillId="0" borderId="21" xfId="0" applyFont="1" applyFill="1" applyBorder="1" applyAlignment="1">
      <alignment/>
    </xf>
    <xf numFmtId="0" fontId="0" fillId="36" borderId="28" xfId="0" applyFill="1" applyBorder="1" applyAlignment="1">
      <alignment/>
    </xf>
    <xf numFmtId="0" fontId="0" fillId="47" borderId="28" xfId="0" applyFill="1" applyBorder="1" applyAlignment="1">
      <alignment/>
    </xf>
    <xf numFmtId="0" fontId="0" fillId="48" borderId="28" xfId="0" applyFill="1" applyBorder="1" applyAlignment="1">
      <alignment/>
    </xf>
    <xf numFmtId="0" fontId="0" fillId="40" borderId="28" xfId="0" applyFill="1" applyBorder="1" applyAlignment="1">
      <alignment/>
    </xf>
    <xf numFmtId="0" fontId="24" fillId="33" borderId="43" xfId="0" applyFont="1" applyFill="1" applyBorder="1" applyAlignment="1">
      <alignment horizontal="left"/>
    </xf>
    <xf numFmtId="0" fontId="23" fillId="33" borderId="41" xfId="0" applyFont="1" applyFill="1" applyBorder="1" applyAlignment="1">
      <alignment horizontal="center"/>
    </xf>
    <xf numFmtId="174" fontId="4" fillId="0" borderId="0" xfId="0" applyNumberFormat="1" applyFont="1" applyAlignment="1">
      <alignment horizontal="right"/>
    </xf>
    <xf numFmtId="0" fontId="0" fillId="49" borderId="28" xfId="0" applyFill="1" applyBorder="1" applyAlignment="1">
      <alignment/>
    </xf>
    <xf numFmtId="0" fontId="0" fillId="50" borderId="28" xfId="0" applyFill="1" applyBorder="1" applyAlignment="1">
      <alignment/>
    </xf>
    <xf numFmtId="0" fontId="0" fillId="51" borderId="28" xfId="0" applyFill="1" applyBorder="1" applyAlignment="1">
      <alignment/>
    </xf>
    <xf numFmtId="0" fontId="0" fillId="52" borderId="28" xfId="0" applyFill="1" applyBorder="1" applyAlignment="1">
      <alignment/>
    </xf>
    <xf numFmtId="174" fontId="23" fillId="33" borderId="28" xfId="0" applyNumberFormat="1" applyFont="1" applyFill="1" applyBorder="1" applyAlignment="1">
      <alignment horizontal="right"/>
    </xf>
    <xf numFmtId="0" fontId="0" fillId="33" borderId="0" xfId="0" applyFont="1" applyFill="1" applyAlignment="1">
      <alignment/>
    </xf>
    <xf numFmtId="0" fontId="0" fillId="53" borderId="28" xfId="0" applyFill="1" applyBorder="1" applyAlignment="1">
      <alignment/>
    </xf>
    <xf numFmtId="0" fontId="0" fillId="54" borderId="28" xfId="0" applyFill="1" applyBorder="1" applyAlignment="1">
      <alignment/>
    </xf>
    <xf numFmtId="0" fontId="0" fillId="55"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174" fontId="0" fillId="0" borderId="0" xfId="0" applyNumberFormat="1" applyAlignment="1">
      <alignment horizontal="righ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5" borderId="0" xfId="0" applyFill="1" applyAlignment="1">
      <alignment/>
    </xf>
    <xf numFmtId="0" fontId="0" fillId="69" borderId="28" xfId="0" applyFill="1" applyBorder="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0"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3" fillId="33" borderId="32" xfId="0" applyNumberFormat="1" applyFont="1" applyFill="1" applyBorder="1" applyAlignment="1">
      <alignment horizontal="center"/>
    </xf>
    <xf numFmtId="1" fontId="22" fillId="34" borderId="44" xfId="0" applyNumberFormat="1" applyFont="1" applyFill="1" applyBorder="1" applyAlignment="1">
      <alignment horizontal="right"/>
    </xf>
    <xf numFmtId="1" fontId="23" fillId="33" borderId="35" xfId="0" applyNumberFormat="1" applyFont="1" applyFill="1" applyBorder="1" applyAlignment="1">
      <alignment horizontal="center"/>
    </xf>
    <xf numFmtId="1" fontId="22" fillId="34" borderId="45" xfId="0" applyNumberFormat="1" applyFont="1" applyFill="1" applyBorder="1" applyAlignment="1">
      <alignment horizontal="right"/>
    </xf>
    <xf numFmtId="176" fontId="22" fillId="34" borderId="19" xfId="0" applyNumberFormat="1" applyFont="1" applyFill="1" applyBorder="1" applyAlignment="1">
      <alignment horizontal="left"/>
    </xf>
    <xf numFmtId="1" fontId="23" fillId="33" borderId="38" xfId="0" applyNumberFormat="1" applyFont="1" applyFill="1" applyBorder="1" applyAlignment="1">
      <alignment horizontal="center"/>
    </xf>
    <xf numFmtId="1" fontId="22" fillId="34" borderId="46" xfId="0" applyNumberFormat="1" applyFont="1" applyFill="1" applyBorder="1" applyAlignment="1">
      <alignment horizontal="right"/>
    </xf>
    <xf numFmtId="176" fontId="22" fillId="34" borderId="47" xfId="0" applyNumberFormat="1" applyFont="1" applyFill="1" applyBorder="1" applyAlignment="1">
      <alignment horizontal="left"/>
    </xf>
    <xf numFmtId="176" fontId="22" fillId="34" borderId="48" xfId="0" applyNumberFormat="1" applyFont="1" applyFill="1" applyBorder="1" applyAlignment="1">
      <alignment horizontal="left"/>
    </xf>
    <xf numFmtId="176" fontId="22" fillId="34" borderId="18" xfId="0" applyNumberFormat="1" applyFont="1" applyFill="1" applyBorder="1" applyAlignment="1">
      <alignment horizontal="left"/>
    </xf>
    <xf numFmtId="2" fontId="23" fillId="33" borderId="32" xfId="0" applyNumberFormat="1" applyFont="1" applyFill="1" applyBorder="1" applyAlignment="1">
      <alignment horizontal="center"/>
    </xf>
    <xf numFmtId="2" fontId="23" fillId="33" borderId="43" xfId="0" applyNumberFormat="1" applyFont="1" applyFill="1" applyBorder="1" applyAlignment="1">
      <alignment horizontal="center"/>
    </xf>
    <xf numFmtId="2" fontId="23" fillId="33" borderId="29" xfId="0" applyNumberFormat="1" applyFont="1" applyFill="1" applyBorder="1" applyAlignment="1">
      <alignment horizontal="left"/>
    </xf>
    <xf numFmtId="0" fontId="0" fillId="33" borderId="31" xfId="0" applyFill="1" applyBorder="1" applyAlignment="1">
      <alignment/>
    </xf>
    <xf numFmtId="2" fontId="23" fillId="33" borderId="49" xfId="0" applyNumberFormat="1" applyFont="1" applyFill="1" applyBorder="1" applyAlignment="1">
      <alignment horizontal="left"/>
    </xf>
    <xf numFmtId="2" fontId="23" fillId="33" borderId="50" xfId="0" applyNumberFormat="1" applyFont="1" applyFill="1" applyBorder="1" applyAlignment="1">
      <alignment horizontal="left"/>
    </xf>
    <xf numFmtId="2" fontId="23" fillId="33" borderId="27" xfId="0" applyNumberFormat="1" applyFont="1" applyFill="1" applyBorder="1" applyAlignment="1">
      <alignment horizontal="left"/>
    </xf>
    <xf numFmtId="2" fontId="23" fillId="33" borderId="45" xfId="0" applyNumberFormat="1" applyFont="1" applyFill="1" applyBorder="1" applyAlignment="1">
      <alignment horizontal="left"/>
    </xf>
    <xf numFmtId="0" fontId="4" fillId="33" borderId="0" xfId="0" applyFont="1" applyFill="1" applyAlignment="1">
      <alignment/>
    </xf>
    <xf numFmtId="0" fontId="25" fillId="33" borderId="0" xfId="0" applyFont="1" applyFill="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42" xfId="0" applyNumberFormat="1" applyBorder="1" applyAlignment="1">
      <alignment horizontal="center" vertical="center"/>
    </xf>
    <xf numFmtId="3" fontId="0" fillId="0" borderId="10" xfId="0" applyNumberFormat="1" applyBorder="1" applyAlignment="1">
      <alignment horizontal="center"/>
    </xf>
    <xf numFmtId="49" fontId="0" fillId="0" borderId="51" xfId="0" applyNumberFormat="1" applyBorder="1" applyAlignment="1">
      <alignment/>
    </xf>
    <xf numFmtId="49" fontId="4" fillId="0" borderId="51" xfId="0" applyNumberFormat="1" applyFont="1" applyBorder="1" applyAlignment="1">
      <alignment/>
    </xf>
    <xf numFmtId="49" fontId="0" fillId="0" borderId="51" xfId="0" applyNumberFormat="1" applyFont="1" applyBorder="1" applyAlignment="1">
      <alignment horizontal="left" indent="1"/>
    </xf>
    <xf numFmtId="49" fontId="0" fillId="0" borderId="51" xfId="0" applyNumberFormat="1" applyBorder="1" applyAlignment="1">
      <alignment horizontal="left" indent="1"/>
    </xf>
    <xf numFmtId="49" fontId="0" fillId="0" borderId="52" xfId="0" applyNumberFormat="1" applyBorder="1" applyAlignment="1">
      <alignment/>
    </xf>
    <xf numFmtId="0" fontId="0" fillId="0" borderId="51" xfId="0" applyFont="1" applyBorder="1" applyAlignment="1">
      <alignment horizontal="left" indent="1"/>
    </xf>
    <xf numFmtId="0" fontId="0" fillId="0" borderId="51" xfId="0" applyBorder="1" applyAlignment="1">
      <alignment horizontal="left" indent="1"/>
    </xf>
    <xf numFmtId="49" fontId="6" fillId="0" borderId="0" xfId="0" applyNumberFormat="1" applyFont="1" applyFill="1" applyAlignment="1">
      <alignment horizontal="right"/>
    </xf>
    <xf numFmtId="0" fontId="6" fillId="0" borderId="0" xfId="0" applyFont="1" applyFill="1" applyAlignment="1">
      <alignment/>
    </xf>
    <xf numFmtId="49" fontId="7" fillId="0" borderId="10" xfId="0" applyNumberFormat="1" applyFont="1" applyFill="1" applyBorder="1" applyAlignment="1">
      <alignment/>
    </xf>
    <xf numFmtId="3" fontId="7" fillId="0" borderId="10" xfId="0" applyNumberFormat="1" applyFont="1" applyFill="1" applyBorder="1" applyAlignment="1">
      <alignment horizontal="right"/>
    </xf>
    <xf numFmtId="0" fontId="7" fillId="0" borderId="10" xfId="0" applyFont="1" applyFill="1" applyBorder="1" applyAlignment="1">
      <alignment horizontal="right"/>
    </xf>
    <xf numFmtId="49" fontId="7" fillId="0" borderId="10" xfId="0" applyNumberFormat="1" applyFont="1" applyFill="1" applyBorder="1" applyAlignment="1">
      <alignment horizontal="right"/>
    </xf>
    <xf numFmtId="49" fontId="0" fillId="0" borderId="0" xfId="0" applyNumberFormat="1" applyFill="1" applyAlignment="1">
      <alignment horizontal="right" vertical="center"/>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49" fontId="7" fillId="0" borderId="15"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right"/>
    </xf>
    <xf numFmtId="49" fontId="7" fillId="0" borderId="19" xfId="0" applyNumberFormat="1" applyFont="1" applyFill="1" applyBorder="1" applyAlignment="1">
      <alignment/>
    </xf>
    <xf numFmtId="168" fontId="7" fillId="0" borderId="0" xfId="0" applyNumberFormat="1" applyFont="1" applyFill="1" applyAlignment="1">
      <alignment horizontal="right"/>
    </xf>
    <xf numFmtId="165" fontId="7" fillId="0" borderId="0" xfId="0" applyNumberFormat="1" applyFont="1" applyFill="1" applyAlignment="1">
      <alignment horizontal="right"/>
    </xf>
    <xf numFmtId="173" fontId="7"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xf>
    <xf numFmtId="49" fontId="7"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horizontal="right"/>
    </xf>
    <xf numFmtId="49" fontId="7" fillId="0" borderId="19" xfId="0" applyNumberFormat="1" applyFont="1" applyFill="1" applyBorder="1" applyAlignment="1">
      <alignment wrapText="1"/>
    </xf>
    <xf numFmtId="49" fontId="27" fillId="0" borderId="19" xfId="0" applyNumberFormat="1" applyFont="1" applyFill="1" applyBorder="1" applyAlignment="1">
      <alignment/>
    </xf>
    <xf numFmtId="168" fontId="27" fillId="0" borderId="0" xfId="0" applyNumberFormat="1" applyFont="1" applyFill="1" applyAlignment="1">
      <alignment horizontal="right"/>
    </xf>
    <xf numFmtId="165" fontId="27" fillId="0" borderId="0" xfId="0" applyNumberFormat="1" applyFont="1" applyFill="1" applyAlignment="1">
      <alignment horizontal="right"/>
    </xf>
    <xf numFmtId="173" fontId="27"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ill="1" applyAlignment="1">
      <alignment horizontal="right"/>
    </xf>
    <xf numFmtId="3" fontId="0" fillId="0" borderId="42" xfId="0" applyNumberFormat="1" applyFill="1" applyBorder="1" applyAlignment="1">
      <alignment horizontal="center" vertical="center"/>
    </xf>
    <xf numFmtId="49" fontId="0" fillId="0" borderId="52" xfId="0" applyNumberFormat="1" applyFill="1" applyBorder="1" applyAlignment="1">
      <alignment horizontal="left"/>
    </xf>
    <xf numFmtId="49" fontId="4" fillId="0" borderId="51" xfId="0" applyNumberFormat="1" applyFont="1" applyFill="1" applyBorder="1" applyAlignment="1">
      <alignment/>
    </xf>
    <xf numFmtId="0" fontId="0" fillId="0" borderId="15" xfId="0" applyFill="1" applyBorder="1" applyAlignment="1">
      <alignment/>
    </xf>
    <xf numFmtId="49" fontId="0" fillId="0" borderId="19" xfId="0" applyNumberFormat="1" applyFont="1" applyFill="1" applyBorder="1" applyAlignment="1">
      <alignment horizontal="left" indent="1"/>
    </xf>
    <xf numFmtId="49" fontId="0" fillId="0" borderId="51" xfId="0" applyNumberFormat="1" applyFont="1" applyFill="1" applyBorder="1" applyAlignment="1">
      <alignment/>
    </xf>
    <xf numFmtId="0" fontId="0" fillId="0" borderId="51" xfId="0" applyFont="1" applyFill="1" applyBorder="1" applyAlignment="1">
      <alignment/>
    </xf>
    <xf numFmtId="49" fontId="4" fillId="0" borderId="51" xfId="0" applyNumberFormat="1" applyFont="1" applyFill="1" applyBorder="1" applyAlignment="1">
      <alignment horizontal="left" wrapText="1"/>
    </xf>
    <xf numFmtId="49" fontId="0" fillId="0" borderId="51" xfId="0" applyNumberFormat="1" applyFont="1" applyFill="1" applyBorder="1" applyAlignment="1">
      <alignment horizontal="left" indent="1"/>
    </xf>
    <xf numFmtId="49" fontId="0" fillId="0" borderId="19" xfId="0" applyNumberFormat="1" applyFont="1" applyFill="1" applyBorder="1" applyAlignment="1">
      <alignment horizontal="left" indent="1"/>
    </xf>
    <xf numFmtId="174" fontId="0" fillId="0" borderId="19" xfId="0" applyNumberFormat="1" applyFont="1" applyFill="1" applyBorder="1" applyAlignment="1">
      <alignment horizontal="left" indent="1"/>
    </xf>
    <xf numFmtId="0" fontId="5" fillId="0" borderId="0" xfId="53" applyFont="1" applyFill="1" applyAlignment="1">
      <alignment horizontal="centerContinuous"/>
      <protection/>
    </xf>
    <xf numFmtId="0" fontId="1" fillId="0" borderId="0" xfId="53" applyFont="1" applyFill="1" applyAlignment="1">
      <alignment horizontal="centerContinuous"/>
      <protection/>
    </xf>
    <xf numFmtId="0" fontId="5" fillId="0" borderId="0" xfId="53" applyFont="1" applyFill="1">
      <alignment/>
      <protection/>
    </xf>
    <xf numFmtId="0" fontId="5" fillId="0" borderId="0" xfId="0" applyFont="1" applyFill="1" applyAlignment="1">
      <alignment/>
    </xf>
    <xf numFmtId="0" fontId="0" fillId="0" borderId="10" xfId="53" applyFill="1" applyBorder="1">
      <alignment/>
      <protection/>
    </xf>
    <xf numFmtId="0" fontId="0" fillId="0" borderId="0" xfId="53" applyFill="1">
      <alignment/>
      <protection/>
    </xf>
    <xf numFmtId="0" fontId="0" fillId="0" borderId="0" xfId="53" applyFill="1" applyAlignment="1">
      <alignment vertical="center"/>
      <protection/>
    </xf>
    <xf numFmtId="0" fontId="0" fillId="0" borderId="11" xfId="0" applyFill="1" applyBorder="1" applyAlignment="1">
      <alignment horizontal="center" vertical="center"/>
    </xf>
    <xf numFmtId="0" fontId="0" fillId="0" borderId="15" xfId="53" applyFill="1" applyBorder="1">
      <alignment/>
      <protection/>
    </xf>
    <xf numFmtId="0" fontId="4" fillId="0" borderId="19" xfId="53" applyFont="1" applyFill="1" applyBorder="1" applyAlignment="1">
      <alignment horizontal="left"/>
      <protection/>
    </xf>
    <xf numFmtId="176" fontId="4" fillId="0" borderId="0" xfId="53" applyNumberFormat="1" applyFont="1" applyFill="1" applyAlignment="1">
      <alignment/>
      <protection/>
    </xf>
    <xf numFmtId="170" fontId="4" fillId="0" borderId="0" xfId="53" applyNumberFormat="1" applyFont="1" applyFill="1">
      <alignment/>
      <protection/>
    </xf>
    <xf numFmtId="0" fontId="0" fillId="0" borderId="19" xfId="53" applyFill="1" applyBorder="1" applyAlignment="1">
      <alignment horizontal="left" indent="1"/>
      <protection/>
    </xf>
    <xf numFmtId="170" fontId="4" fillId="0" borderId="0" xfId="53" applyNumberFormat="1" applyFont="1" applyFill="1" applyAlignment="1">
      <alignment/>
      <protection/>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Continuous"/>
    </xf>
    <xf numFmtId="0" fontId="0" fillId="0" borderId="18" xfId="0" applyFill="1" applyBorder="1" applyAlignment="1">
      <alignment horizontal="center" vertical="center"/>
    </xf>
    <xf numFmtId="0" fontId="4" fillId="0" borderId="19" xfId="53" applyFont="1" applyFill="1" applyBorder="1" applyAlignment="1">
      <alignment horizontal="left" wrapText="1"/>
      <protection/>
    </xf>
    <xf numFmtId="177"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9" xfId="53" applyFill="1" applyBorder="1" applyAlignment="1">
      <alignment horizontal="left"/>
      <protection/>
    </xf>
    <xf numFmtId="0" fontId="0" fillId="0" borderId="0" xfId="0" applyFill="1" applyAlignment="1">
      <alignment wrapText="1"/>
    </xf>
    <xf numFmtId="176" fontId="4" fillId="0" borderId="0" xfId="53" applyNumberFormat="1" applyFont="1" applyFill="1" applyAlignment="1">
      <alignment horizontal="right" indent="1"/>
      <protection/>
    </xf>
    <xf numFmtId="176" fontId="0" fillId="0" borderId="0" xfId="53" applyNumberFormat="1" applyFont="1" applyFill="1" applyAlignment="1">
      <alignment horizontal="right" indent="1"/>
      <protection/>
    </xf>
    <xf numFmtId="0" fontId="0" fillId="77" borderId="0" xfId="0" applyFill="1" applyAlignment="1">
      <alignment/>
    </xf>
    <xf numFmtId="0" fontId="23" fillId="33" borderId="44" xfId="0" applyFont="1" applyFill="1" applyBorder="1" applyAlignment="1">
      <alignment horizontal="center"/>
    </xf>
    <xf numFmtId="0" fontId="0" fillId="54" borderId="0" xfId="0" applyFill="1" applyAlignment="1">
      <alignment/>
    </xf>
    <xf numFmtId="49" fontId="0" fillId="0" borderId="48" xfId="0" applyNumberFormat="1" applyFont="1" applyBorder="1" applyAlignment="1">
      <alignment horizontal="left"/>
    </xf>
    <xf numFmtId="3" fontId="0" fillId="0" borderId="13" xfId="0" applyNumberFormat="1" applyFill="1" applyBorder="1" applyAlignment="1">
      <alignment horizontal="center" vertical="center"/>
    </xf>
    <xf numFmtId="49" fontId="0" fillId="0" borderId="53"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9" xfId="0" applyNumberFormat="1" applyFont="1" applyFill="1" applyBorder="1" applyAlignment="1">
      <alignment/>
    </xf>
    <xf numFmtId="168" fontId="0" fillId="0" borderId="0" xfId="0" applyNumberFormat="1" applyFill="1" applyAlignment="1">
      <alignment horizontal="right"/>
    </xf>
    <xf numFmtId="191" fontId="0" fillId="0" borderId="0" xfId="0" applyNumberFormat="1" applyFill="1" applyAlignment="1">
      <alignment horizontal="right"/>
    </xf>
    <xf numFmtId="172" fontId="0" fillId="0" borderId="0" xfId="0" applyNumberFormat="1" applyFill="1" applyAlignment="1">
      <alignment horizontal="right"/>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9" xfId="0" applyNumberFormat="1" applyFill="1" applyBorder="1" applyAlignment="1">
      <alignment/>
    </xf>
    <xf numFmtId="49" fontId="0" fillId="0" borderId="0" xfId="0" applyNumberFormat="1" applyFill="1" applyAlignment="1">
      <alignment horizontal="center" vertical="center"/>
    </xf>
    <xf numFmtId="49" fontId="4" fillId="0" borderId="19" xfId="0" applyNumberFormat="1" applyFont="1" applyFill="1" applyBorder="1" applyAlignment="1">
      <alignment/>
    </xf>
    <xf numFmtId="168" fontId="4" fillId="0" borderId="0" xfId="0" applyNumberFormat="1" applyFont="1" applyFill="1" applyAlignment="1">
      <alignment horizontal="right"/>
    </xf>
    <xf numFmtId="191" fontId="4" fillId="0" borderId="0" xfId="0" applyNumberFormat="1" applyFont="1" applyFill="1" applyAlignment="1">
      <alignment horizontal="right"/>
    </xf>
    <xf numFmtId="172"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70" fontId="0" fillId="0" borderId="0" xfId="0" applyNumberFormat="1" applyFill="1" applyAlignment="1">
      <alignment horizontal="right"/>
    </xf>
    <xf numFmtId="49" fontId="0" fillId="0" borderId="19"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0" fontId="4" fillId="0" borderId="0" xfId="0" applyNumberFormat="1" applyFont="1" applyFill="1" applyAlignment="1">
      <alignment horizontal="right"/>
    </xf>
    <xf numFmtId="49" fontId="4" fillId="0" borderId="0" xfId="0" applyNumberFormat="1" applyFont="1" applyFill="1" applyBorder="1" applyAlignment="1">
      <alignment vertical="center"/>
    </xf>
    <xf numFmtId="168" fontId="4" fillId="0" borderId="0" xfId="0" applyNumberFormat="1" applyFont="1" applyFill="1" applyBorder="1" applyAlignment="1">
      <alignment horizontal="right"/>
    </xf>
    <xf numFmtId="168" fontId="0" fillId="0" borderId="0" xfId="0" applyNumberFormat="1" applyFont="1" applyAlignment="1">
      <alignment horizontal="right"/>
    </xf>
    <xf numFmtId="0" fontId="14" fillId="0" borderId="0" xfId="0" applyFont="1" applyBorder="1" applyAlignment="1">
      <alignment horizontal="center"/>
    </xf>
    <xf numFmtId="176" fontId="4" fillId="0" borderId="0" xfId="53" applyNumberFormat="1" applyFont="1" applyFill="1" applyAlignment="1">
      <alignment horizontal="right" indent="2"/>
      <protection/>
    </xf>
    <xf numFmtId="176" fontId="0" fillId="0" borderId="0" xfId="53" applyNumberFormat="1" applyFont="1" applyFill="1" applyAlignment="1">
      <alignment horizontal="right" indent="2"/>
      <protection/>
    </xf>
    <xf numFmtId="49" fontId="0" fillId="0" borderId="54" xfId="0" applyNumberFormat="1" applyFont="1" applyFill="1" applyBorder="1" applyAlignment="1">
      <alignment horizontal="center" vertical="center" wrapText="1"/>
    </xf>
    <xf numFmtId="168" fontId="0" fillId="0" borderId="0" xfId="0" applyNumberFormat="1" applyFont="1" applyFill="1" applyAlignment="1">
      <alignment horizontal="right"/>
    </xf>
    <xf numFmtId="0" fontId="0" fillId="0" borderId="0" xfId="0" applyFont="1" applyFill="1" applyAlignment="1">
      <alignment wrapText="1"/>
    </xf>
    <xf numFmtId="0" fontId="0" fillId="33" borderId="0" xfId="0" applyFill="1" applyAlignment="1">
      <alignment wrapText="1"/>
    </xf>
    <xf numFmtId="49" fontId="0" fillId="0" borderId="0" xfId="0" applyNumberFormat="1" applyFont="1" applyFill="1" applyBorder="1" applyAlignment="1">
      <alignment horizontal="left" indent="1"/>
    </xf>
    <xf numFmtId="174" fontId="0" fillId="0" borderId="0" xfId="0" applyNumberFormat="1" applyFill="1" applyBorder="1" applyAlignment="1">
      <alignment horizontal="right"/>
    </xf>
    <xf numFmtId="175" fontId="0" fillId="0" borderId="0" xfId="0" applyNumberFormat="1" applyFill="1" applyBorder="1" applyAlignment="1">
      <alignment horizontal="right"/>
    </xf>
    <xf numFmtId="49" fontId="0" fillId="0" borderId="16" xfId="0" applyNumberFormat="1" applyFill="1" applyBorder="1" applyAlignment="1">
      <alignment horizontal="left"/>
    </xf>
    <xf numFmtId="49" fontId="0" fillId="0" borderId="19" xfId="0" applyNumberFormat="1" applyFill="1" applyBorder="1" applyAlignment="1">
      <alignment horizontal="left"/>
    </xf>
    <xf numFmtId="49" fontId="0" fillId="0" borderId="19" xfId="0" applyNumberFormat="1" applyFont="1" applyFill="1" applyBorder="1" applyAlignment="1">
      <alignment horizontal="left"/>
    </xf>
    <xf numFmtId="49" fontId="7" fillId="0" borderId="0" xfId="0" applyNumberFormat="1" applyFont="1" applyFill="1" applyBorder="1" applyAlignment="1">
      <alignment vertical="center" wrapText="1"/>
    </xf>
    <xf numFmtId="0" fontId="0" fillId="0" borderId="0" xfId="0" applyAlignment="1">
      <alignment/>
    </xf>
    <xf numFmtId="0" fontId="6" fillId="0" borderId="0" xfId="0" applyFont="1" applyAlignment="1">
      <alignment vertical="top"/>
    </xf>
    <xf numFmtId="0" fontId="6"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4" fillId="0" borderId="0" xfId="0" applyNumberFormat="1" applyFont="1" applyAlignment="1">
      <alignment/>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19" fillId="0" borderId="0" xfId="0" applyFont="1" applyAlignment="1">
      <alignment horizontal="center" vertical="top"/>
    </xf>
    <xf numFmtId="0" fontId="1" fillId="0" borderId="0" xfId="0" applyFont="1" applyAlignment="1">
      <alignment horizontal="left" wrapText="1"/>
    </xf>
    <xf numFmtId="0" fontId="23" fillId="56" borderId="29" xfId="0" applyFont="1" applyFill="1" applyBorder="1" applyAlignment="1">
      <alignment horizontal="left"/>
    </xf>
    <xf numFmtId="0" fontId="23" fillId="56"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3" fillId="56" borderId="22" xfId="0" applyFont="1" applyFill="1" applyBorder="1" applyAlignment="1">
      <alignment horizontal="left"/>
    </xf>
    <xf numFmtId="0" fontId="0" fillId="0" borderId="22" xfId="0" applyBorder="1" applyAlignment="1">
      <alignment horizontal="left"/>
    </xf>
    <xf numFmtId="0" fontId="23" fillId="56" borderId="28" xfId="0" applyFont="1" applyFill="1" applyBorder="1" applyAlignment="1">
      <alignment horizontal="center"/>
    </xf>
    <xf numFmtId="0" fontId="23" fillId="33" borderId="55" xfId="0" applyFont="1" applyFill="1" applyBorder="1" applyAlignment="1">
      <alignment horizontal="left"/>
    </xf>
    <xf numFmtId="0" fontId="23" fillId="33" borderId="21" xfId="0" applyFont="1" applyFill="1" applyBorder="1" applyAlignment="1">
      <alignment horizontal="left"/>
    </xf>
    <xf numFmtId="0" fontId="23"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ill="1" applyBorder="1" applyAlignment="1" quotePrefix="1">
      <alignment horizontal="center" vertical="center" wrapText="1"/>
    </xf>
    <xf numFmtId="49" fontId="0" fillId="0" borderId="22" xfId="0" applyNumberFormat="1" applyFill="1" applyBorder="1" applyAlignment="1">
      <alignment horizontal="center" vertical="center"/>
    </xf>
    <xf numFmtId="0" fontId="0" fillId="0" borderId="23" xfId="0" applyFill="1" applyBorder="1" applyAlignment="1">
      <alignment horizontal="center" vertical="center" wrapText="1"/>
    </xf>
    <xf numFmtId="0" fontId="0" fillId="0" borderId="59" xfId="0" applyFill="1" applyBorder="1" applyAlignment="1" quotePrefix="1">
      <alignment horizontal="center" vertical="center" wrapText="1"/>
    </xf>
    <xf numFmtId="0" fontId="0" fillId="0" borderId="23" xfId="0" applyFill="1" applyBorder="1" applyAlignment="1" quotePrefix="1">
      <alignment horizontal="center" vertical="center" wrapText="1"/>
    </xf>
    <xf numFmtId="49" fontId="0" fillId="0" borderId="10" xfId="0" applyNumberFormat="1" applyFill="1" applyBorder="1" applyAlignment="1">
      <alignment horizontal="center" vertical="center"/>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9" fontId="0" fillId="0" borderId="52"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0"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61" xfId="0" applyNumberFormat="1" applyBorder="1" applyAlignment="1">
      <alignment horizontal="center" vertical="center" wrapText="1"/>
    </xf>
    <xf numFmtId="3" fontId="0" fillId="0" borderId="26" xfId="0" applyNumberFormat="1" applyBorder="1" applyAlignment="1">
      <alignment horizontal="center" vertical="center" wrapText="1"/>
    </xf>
    <xf numFmtId="49" fontId="0" fillId="0" borderId="62" xfId="0" applyNumberFormat="1" applyBorder="1" applyAlignment="1">
      <alignment horizontal="center" vertical="center"/>
    </xf>
    <xf numFmtId="49" fontId="0" fillId="0" borderId="41" xfId="0" applyNumberFormat="1" applyBorder="1" applyAlignment="1">
      <alignment horizontal="center" vertical="center"/>
    </xf>
    <xf numFmtId="49" fontId="0" fillId="0" borderId="21" xfId="0" applyNumberFormat="1" applyBorder="1" applyAlignment="1">
      <alignment horizontal="center" vertical="center"/>
    </xf>
    <xf numFmtId="0" fontId="0" fillId="0" borderId="23" xfId="0" applyFont="1" applyBorder="1" applyAlignment="1">
      <alignment horizontal="center" vertical="center" wrapText="1"/>
    </xf>
    <xf numFmtId="0" fontId="0" fillId="0" borderId="17"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horizontal="center" vertical="center" wrapText="1"/>
    </xf>
    <xf numFmtId="0" fontId="0" fillId="0" borderId="59"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3" fontId="0" fillId="0" borderId="67" xfId="0" applyNumberFormat="1" applyFont="1" applyBorder="1" applyAlignment="1">
      <alignment horizontal="center" vertical="center" wrapText="1"/>
    </xf>
    <xf numFmtId="3" fontId="0" fillId="0" borderId="64" xfId="0" applyNumberFormat="1" applyBorder="1" applyAlignment="1">
      <alignment horizontal="center" vertical="center" wrapText="1"/>
    </xf>
    <xf numFmtId="3" fontId="0" fillId="0" borderId="66" xfId="0" applyNumberFormat="1" applyBorder="1" applyAlignment="1">
      <alignment horizontal="center" vertical="center" wrapText="1"/>
    </xf>
    <xf numFmtId="49" fontId="0" fillId="0" borderId="0" xfId="0" applyNumberFormat="1" applyFont="1" applyFill="1" applyBorder="1" applyAlignment="1">
      <alignment horizontal="left" wrapText="1"/>
    </xf>
    <xf numFmtId="49" fontId="5"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3" fontId="0" fillId="0" borderId="47" xfId="0" applyNumberFormat="1" applyBorder="1" applyAlignment="1">
      <alignment horizontal="center" vertical="center" wrapText="1"/>
    </xf>
    <xf numFmtId="3" fontId="0" fillId="0" borderId="68"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68" xfId="0" applyNumberFormat="1" applyBorder="1" applyAlignment="1">
      <alignment horizontal="center" vertical="center"/>
    </xf>
    <xf numFmtId="3" fontId="0" fillId="0" borderId="62" xfId="0" applyNumberFormat="1" applyBorder="1" applyAlignment="1">
      <alignment horizontal="center" vertical="center"/>
    </xf>
    <xf numFmtId="3" fontId="0" fillId="0" borderId="11" xfId="0" applyNumberFormat="1" applyBorder="1" applyAlignment="1">
      <alignment horizontal="center" vertical="center"/>
    </xf>
    <xf numFmtId="3" fontId="0" fillId="0" borderId="54" xfId="0" applyNumberFormat="1" applyBorder="1" applyAlignment="1">
      <alignment horizontal="center" vertical="center"/>
    </xf>
    <xf numFmtId="0" fontId="0" fillId="0" borderId="54" xfId="0"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49" fontId="4" fillId="0" borderId="19"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0" fontId="7" fillId="0" borderId="11" xfId="0" applyFont="1" applyFill="1" applyBorder="1" applyAlignment="1">
      <alignment horizontal="center" vertical="center"/>
    </xf>
    <xf numFmtId="0" fontId="7" fillId="0" borderId="54" xfId="0" applyFont="1" applyFill="1" applyBorder="1" applyAlignment="1">
      <alignment horizontal="center" vertical="center"/>
    </xf>
    <xf numFmtId="49" fontId="7" fillId="0" borderId="4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7" fillId="0" borderId="0" xfId="0" applyNumberFormat="1" applyFont="1" applyFill="1" applyAlignment="1">
      <alignment horizontal="center"/>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xf>
    <xf numFmtId="3" fontId="7" fillId="0" borderId="68" xfId="0" applyNumberFormat="1" applyFont="1" applyFill="1" applyBorder="1" applyAlignment="1">
      <alignment horizontal="center" vertical="center"/>
    </xf>
    <xf numFmtId="3" fontId="7" fillId="0" borderId="62" xfId="0" applyNumberFormat="1" applyFont="1" applyFill="1" applyBorder="1" applyAlignment="1">
      <alignment horizontal="center" vertical="center"/>
    </xf>
    <xf numFmtId="49" fontId="27" fillId="0" borderId="0" xfId="0" applyNumberFormat="1" applyFont="1" applyAlignment="1">
      <alignment horizontal="center"/>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1" xfId="0" applyNumberFormat="1" applyFont="1" applyBorder="1" applyAlignment="1">
      <alignment horizontal="center" vertical="center" wrapText="1"/>
    </xf>
    <xf numFmtId="3" fontId="7" fillId="0" borderId="41" xfId="0" applyNumberFormat="1" applyFont="1" applyBorder="1" applyAlignment="1">
      <alignment horizontal="center" vertical="center"/>
    </xf>
    <xf numFmtId="3" fontId="7" fillId="0" borderId="64"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61" xfId="0" applyNumberFormat="1" applyFont="1" applyBorder="1" applyAlignment="1">
      <alignment horizontal="center" vertical="center"/>
    </xf>
    <xf numFmtId="3" fontId="7" fillId="0" borderId="70" xfId="0" applyNumberFormat="1" applyFont="1" applyBorder="1" applyAlignment="1">
      <alignment horizontal="center" vertical="center" wrapText="1"/>
    </xf>
    <xf numFmtId="3" fontId="7" fillId="0" borderId="7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1" xfId="0" applyFont="1" applyBorder="1" applyAlignment="1">
      <alignment horizontal="center" vertical="center" wrapText="1"/>
    </xf>
    <xf numFmtId="3" fontId="7" fillId="0" borderId="10" xfId="0" applyNumberFormat="1" applyFont="1" applyBorder="1" applyAlignment="1">
      <alignment horizontal="center" vertical="center"/>
    </xf>
    <xf numFmtId="172" fontId="0" fillId="0" borderId="63" xfId="0" applyNumberFormat="1" applyFill="1" applyBorder="1" applyAlignment="1">
      <alignment horizontal="center" vertical="center" wrapText="1"/>
    </xf>
    <xf numFmtId="172" fontId="0" fillId="0" borderId="17" xfId="0" applyNumberFormat="1" applyFill="1" applyBorder="1" applyAlignment="1">
      <alignment horizontal="center" vertical="center" wrapText="1"/>
    </xf>
    <xf numFmtId="172" fontId="0" fillId="0" borderId="53" xfId="0" applyNumberFormat="1" applyFill="1" applyBorder="1" applyAlignment="1">
      <alignment horizontal="center" vertical="center" wrapText="1"/>
    </xf>
    <xf numFmtId="3" fontId="0" fillId="0" borderId="62"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64" xfId="0" applyNumberFormat="1" applyFill="1" applyBorder="1" applyAlignment="1">
      <alignment horizontal="center" vertical="center" wrapText="1"/>
    </xf>
    <xf numFmtId="49" fontId="0" fillId="0" borderId="65" xfId="0" applyNumberFormat="1" applyFill="1" applyBorder="1" applyAlignment="1">
      <alignment horizontal="center" vertical="center" wrapText="1"/>
    </xf>
    <xf numFmtId="49" fontId="0" fillId="0" borderId="72" xfId="0" applyNumberFormat="1" applyFill="1" applyBorder="1" applyAlignment="1">
      <alignment horizontal="center" vertical="center" wrapText="1"/>
    </xf>
    <xf numFmtId="0" fontId="0" fillId="0" borderId="54" xfId="0" applyFill="1" applyBorder="1" applyAlignment="1">
      <alignment horizontal="center" vertical="center"/>
    </xf>
    <xf numFmtId="0" fontId="0" fillId="0" borderId="42"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23"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6" fillId="0" borderId="0" xfId="0" applyNumberFormat="1" applyFont="1" applyFill="1" applyAlignment="1">
      <alignment horizontal="center"/>
    </xf>
    <xf numFmtId="3" fontId="0" fillId="0" borderId="43" xfId="0" applyNumberFormat="1" applyFill="1" applyBorder="1" applyAlignment="1">
      <alignment horizontal="center" vertical="center"/>
    </xf>
    <xf numFmtId="49" fontId="5" fillId="0" borderId="0" xfId="0" applyNumberFormat="1" applyFont="1" applyFill="1" applyAlignment="1">
      <alignment horizontal="center"/>
    </xf>
    <xf numFmtId="3" fontId="0" fillId="0" borderId="41" xfId="0" applyNumberFormat="1" applyFill="1" applyBorder="1" applyAlignment="1" quotePrefix="1">
      <alignment horizontal="center" vertical="center"/>
    </xf>
    <xf numFmtId="3" fontId="0" fillId="0" borderId="23" xfId="0" applyNumberFormat="1" applyFill="1" applyBorder="1" applyAlignment="1">
      <alignment horizontal="center" vertical="center"/>
    </xf>
    <xf numFmtId="3" fontId="0" fillId="0" borderId="22" xfId="0" applyNumberFormat="1" applyFill="1" applyBorder="1" applyAlignment="1">
      <alignment horizontal="center" vertical="center"/>
    </xf>
    <xf numFmtId="49" fontId="0" fillId="0" borderId="52"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6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5" fillId="0" borderId="0" xfId="0" applyNumberFormat="1" applyFont="1" applyFill="1" applyAlignment="1">
      <alignment horizontal="center" vertical="top"/>
    </xf>
    <xf numFmtId="0" fontId="0" fillId="0" borderId="0" xfId="0" applyFont="1" applyFill="1" applyAlignment="1">
      <alignment vertical="top"/>
    </xf>
    <xf numFmtId="49" fontId="0" fillId="0" borderId="67"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3" fontId="0" fillId="0" borderId="41"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4" fontId="6" fillId="0" borderId="0" xfId="0" applyNumberFormat="1" applyFont="1" applyFill="1" applyAlignment="1">
      <alignment horizontal="center"/>
    </xf>
    <xf numFmtId="0" fontId="0" fillId="0" borderId="11" xfId="0"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0" fontId="0" fillId="0" borderId="62" xfId="0" applyFill="1" applyBorder="1" applyAlignment="1">
      <alignment horizontal="center" vertical="center"/>
    </xf>
    <xf numFmtId="0" fontId="0" fillId="0" borderId="18" xfId="53" applyFill="1" applyBorder="1" applyAlignment="1">
      <alignment horizontal="center" vertical="center"/>
      <protection/>
    </xf>
    <xf numFmtId="0" fontId="0" fillId="0" borderId="12" xfId="53" applyFill="1" applyBorder="1" applyAlignment="1">
      <alignment horizontal="center" vertical="center"/>
      <protection/>
    </xf>
    <xf numFmtId="0" fontId="0" fillId="0" borderId="13" xfId="53" applyFill="1" applyBorder="1" applyAlignment="1">
      <alignment horizontal="center" vertical="center"/>
      <protection/>
    </xf>
    <xf numFmtId="0" fontId="0" fillId="0" borderId="15"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0" fillId="0" borderId="56" xfId="53"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1048.479891</c:v>
                </c:pt>
                <c:pt idx="1">
                  <c:v>1094.240054</c:v>
                </c:pt>
                <c:pt idx="2">
                  <c:v>1216.911403</c:v>
                </c:pt>
                <c:pt idx="3">
                  <c:v>1120.546311</c:v>
                </c:pt>
                <c:pt idx="4">
                  <c:v>1081.716556</c:v>
                </c:pt>
                <c:pt idx="5">
                  <c:v>1198.266871</c:v>
                </c:pt>
                <c:pt idx="6">
                  <c:v>1185.823967</c:v>
                </c:pt>
                <c:pt idx="7">
                  <c:v>1016.707719</c:v>
                </c:pt>
                <c:pt idx="8">
                  <c:v>1206.08123</c:v>
                </c:pt>
                <c:pt idx="9">
                  <c:v>1182.910387</c:v>
                </c:pt>
                <c:pt idx="10">
                  <c:v>1182.168434</c:v>
                </c:pt>
                <c:pt idx="11">
                  <c:v>996.05719</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1039.977044</c:v>
                </c:pt>
                <c:pt idx="1">
                  <c:v>1181.867811</c:v>
                </c:pt>
                <c:pt idx="2">
                  <c:v>1253.107555</c:v>
                </c:pt>
              </c:numCache>
            </c:numRef>
          </c:val>
        </c:ser>
        <c:axId val="24169720"/>
        <c:axId val="16200889"/>
      </c:barChart>
      <c:catAx>
        <c:axId val="241697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200889"/>
        <c:crosses val="autoZero"/>
        <c:auto val="1"/>
        <c:lblOffset val="100"/>
        <c:tickLblSkip val="1"/>
        <c:noMultiLvlLbl val="0"/>
      </c:catAx>
      <c:valAx>
        <c:axId val="16200889"/>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169720"/>
        <c:crossesAt val="1"/>
        <c:crossBetween val="between"/>
        <c:dispUnits/>
        <c:majorUnit val="100"/>
        <c:minorUnit val="50"/>
      </c:valAx>
      <c:spPr>
        <a:noFill/>
        <a:ln w="12700">
          <a:solidFill>
            <a:srgbClr val="000000"/>
          </a:solidFill>
        </a:ln>
      </c:spPr>
    </c:plotArea>
    <c:legend>
      <c:legendPos val="b"/>
      <c:layout>
        <c:manualLayout>
          <c:xMode val="edge"/>
          <c:yMode val="edge"/>
          <c:x val="0.38875"/>
          <c:y val="0.9"/>
          <c:w val="0.259"/>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5775"/>
          <c:w val="0.961"/>
          <c:h val="0.868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252.379762</c:v>
                </c:pt>
                <c:pt idx="1">
                  <c:v>161.649082</c:v>
                </c:pt>
                <c:pt idx="2">
                  <c:v>185.090086</c:v>
                </c:pt>
                <c:pt idx="3">
                  <c:v>207.80974</c:v>
                </c:pt>
                <c:pt idx="4">
                  <c:v>10.578688</c:v>
                </c:pt>
                <c:pt idx="5">
                  <c:v>55.299749</c:v>
                </c:pt>
                <c:pt idx="6">
                  <c:v>8.561365</c:v>
                </c:pt>
                <c:pt idx="7">
                  <c:v>24.14098</c:v>
                </c:pt>
                <c:pt idx="8">
                  <c:v>203.52385</c:v>
                </c:pt>
                <c:pt idx="9">
                  <c:v>50.047155</c:v>
                </c:pt>
                <c:pt idx="10">
                  <c:v>52.921703</c:v>
                </c:pt>
                <c:pt idx="11">
                  <c:v>186.548878</c:v>
                </c:pt>
                <c:pt idx="12">
                  <c:v>93.429848</c:v>
                </c:pt>
                <c:pt idx="13">
                  <c:v>19.140699</c:v>
                </c:pt>
                <c:pt idx="14">
                  <c:v>0.942239</c:v>
                </c:pt>
                <c:pt idx="15">
                  <c:v>5.046582</c:v>
                </c:pt>
                <c:pt idx="16">
                  <c:v>3.701874</c:v>
                </c:pt>
                <c:pt idx="17">
                  <c:v>11.741133</c:v>
                </c:pt>
                <c:pt idx="18">
                  <c:v>192.064585</c:v>
                </c:pt>
                <c:pt idx="19">
                  <c:v>173.779905</c:v>
                </c:pt>
                <c:pt idx="20">
                  <c:v>67.024411</c:v>
                </c:pt>
                <c:pt idx="21">
                  <c:v>236.622726</c:v>
                </c:pt>
                <c:pt idx="22">
                  <c:v>52.266697</c:v>
                </c:pt>
                <c:pt idx="23">
                  <c:v>12.497914</c:v>
                </c:pt>
                <c:pt idx="24">
                  <c:v>18.659454</c:v>
                </c:pt>
                <c:pt idx="25">
                  <c:v>5.55208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128.963671</c:v>
                </c:pt>
                <c:pt idx="1">
                  <c:v>202.351962</c:v>
                </c:pt>
                <c:pt idx="2">
                  <c:v>175.669268</c:v>
                </c:pt>
                <c:pt idx="3">
                  <c:v>161.813625</c:v>
                </c:pt>
                <c:pt idx="4">
                  <c:v>18.403768</c:v>
                </c:pt>
                <c:pt idx="5">
                  <c:v>27.659252</c:v>
                </c:pt>
                <c:pt idx="6">
                  <c:v>2.942789</c:v>
                </c:pt>
                <c:pt idx="7">
                  <c:v>11.108526</c:v>
                </c:pt>
                <c:pt idx="8">
                  <c:v>81.579037</c:v>
                </c:pt>
                <c:pt idx="9">
                  <c:v>27.747347</c:v>
                </c:pt>
                <c:pt idx="10">
                  <c:v>13.057901</c:v>
                </c:pt>
                <c:pt idx="11">
                  <c:v>153.714963</c:v>
                </c:pt>
                <c:pt idx="12">
                  <c:v>118.144284</c:v>
                </c:pt>
                <c:pt idx="13">
                  <c:v>33.976682</c:v>
                </c:pt>
                <c:pt idx="14">
                  <c:v>0.117014</c:v>
                </c:pt>
                <c:pt idx="15">
                  <c:v>5.173904</c:v>
                </c:pt>
                <c:pt idx="16">
                  <c:v>6.608596</c:v>
                </c:pt>
                <c:pt idx="17">
                  <c:v>4.107524</c:v>
                </c:pt>
                <c:pt idx="18">
                  <c:v>188.111394</c:v>
                </c:pt>
                <c:pt idx="19">
                  <c:v>135.795933</c:v>
                </c:pt>
                <c:pt idx="20">
                  <c:v>38.889885</c:v>
                </c:pt>
                <c:pt idx="21">
                  <c:v>39.267833</c:v>
                </c:pt>
                <c:pt idx="22">
                  <c:v>50.44737</c:v>
                </c:pt>
                <c:pt idx="23">
                  <c:v>7.877895</c:v>
                </c:pt>
                <c:pt idx="24">
                  <c:v>21.08286</c:v>
                </c:pt>
                <c:pt idx="25">
                  <c:v>3.329779</c:v>
                </c:pt>
              </c:numCache>
            </c:numRef>
          </c:val>
        </c:ser>
        <c:axId val="49877854"/>
        <c:axId val="46247503"/>
      </c:barChart>
      <c:catAx>
        <c:axId val="4987785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247503"/>
        <c:crosses val="autoZero"/>
        <c:auto val="1"/>
        <c:lblOffset val="100"/>
        <c:tickLblSkip val="1"/>
        <c:noMultiLvlLbl val="0"/>
      </c:catAx>
      <c:valAx>
        <c:axId val="46247503"/>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877854"/>
        <c:crosses val="max"/>
        <c:crossBetween val="between"/>
        <c:dispUnits/>
        <c:majorUnit val="20"/>
      </c:valAx>
      <c:spPr>
        <a:noFill/>
        <a:ln w="12700">
          <a:solidFill>
            <a:srgbClr val="000000"/>
          </a:solidFill>
        </a:ln>
      </c:spPr>
    </c:plotArea>
    <c:legend>
      <c:legendPos val="b"/>
      <c:layout>
        <c:manualLayout>
          <c:xMode val="edge"/>
          <c:yMode val="edge"/>
          <c:x val="0.4665"/>
          <c:y val="0.95725"/>
          <c:w val="0.2732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47840532"/>
        <c:axId val="27911605"/>
      </c:barChart>
      <c:catAx>
        <c:axId val="47840532"/>
        <c:scaling>
          <c:orientation val="minMax"/>
        </c:scaling>
        <c:axPos val="b"/>
        <c:delete val="0"/>
        <c:numFmt formatCode="General" sourceLinked="1"/>
        <c:majorTickMark val="cross"/>
        <c:minorTickMark val="none"/>
        <c:tickLblPos val="nextTo"/>
        <c:spPr>
          <a:ln w="3175">
            <a:solidFill>
              <a:srgbClr val="000000"/>
            </a:solidFill>
          </a:ln>
        </c:spPr>
        <c:crossAx val="27911605"/>
        <c:crosses val="autoZero"/>
        <c:auto val="1"/>
        <c:lblOffset val="100"/>
        <c:tickLblSkip val="1"/>
        <c:noMultiLvlLbl val="0"/>
      </c:catAx>
      <c:valAx>
        <c:axId val="27911605"/>
        <c:scaling>
          <c:orientation val="minMax"/>
        </c:scaling>
        <c:axPos val="l"/>
        <c:delete val="0"/>
        <c:numFmt formatCode="General" sourceLinked="1"/>
        <c:majorTickMark val="cross"/>
        <c:minorTickMark val="none"/>
        <c:tickLblPos val="nextTo"/>
        <c:spPr>
          <a:ln w="3175">
            <a:solidFill>
              <a:srgbClr val="000000"/>
            </a:solidFill>
          </a:ln>
        </c:spPr>
        <c:crossAx val="4784053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0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3"/>
          <c:w val="0.9325"/>
          <c:h val="0.757"/>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731.428078</c:v>
                </c:pt>
                <c:pt idx="1">
                  <c:v>739.841334</c:v>
                </c:pt>
                <c:pt idx="2">
                  <c:v>806.470088</c:v>
                </c:pt>
                <c:pt idx="3">
                  <c:v>727.721288</c:v>
                </c:pt>
                <c:pt idx="4">
                  <c:v>745.045597</c:v>
                </c:pt>
                <c:pt idx="5">
                  <c:v>808.468617</c:v>
                </c:pt>
                <c:pt idx="6">
                  <c:v>905.145944</c:v>
                </c:pt>
                <c:pt idx="7">
                  <c:v>698.001426</c:v>
                </c:pt>
                <c:pt idx="8">
                  <c:v>807.672878</c:v>
                </c:pt>
                <c:pt idx="9">
                  <c:v>814.551572</c:v>
                </c:pt>
                <c:pt idx="10">
                  <c:v>812.280324</c:v>
                </c:pt>
                <c:pt idx="11">
                  <c:v>685.184751</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767.966376</c:v>
                </c:pt>
                <c:pt idx="1">
                  <c:v>792.665614</c:v>
                </c:pt>
                <c:pt idx="2">
                  <c:v>826.723985</c:v>
                </c:pt>
              </c:numCache>
            </c:numRef>
          </c:val>
        </c:ser>
        <c:axId val="11590274"/>
        <c:axId val="37203603"/>
      </c:barChart>
      <c:catAx>
        <c:axId val="115902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203603"/>
        <c:crosses val="autoZero"/>
        <c:auto val="1"/>
        <c:lblOffset val="100"/>
        <c:tickLblSkip val="1"/>
        <c:noMultiLvlLbl val="0"/>
      </c:catAx>
      <c:valAx>
        <c:axId val="37203603"/>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590274"/>
        <c:crossesAt val="1"/>
        <c:crossBetween val="between"/>
        <c:dispUnits/>
        <c:majorUnit val="100"/>
        <c:minorUnit val="50"/>
      </c:valAx>
      <c:spPr>
        <a:noFill/>
        <a:ln w="12700">
          <a:solidFill>
            <a:srgbClr val="000000"/>
          </a:solidFill>
        </a:ln>
      </c:spPr>
    </c:plotArea>
    <c:legend>
      <c:legendPos val="b"/>
      <c:layout>
        <c:manualLayout>
          <c:xMode val="edge"/>
          <c:yMode val="edge"/>
          <c:x val="0.38925"/>
          <c:y val="0.88875"/>
          <c:w val="0.2595"/>
          <c:h val="0.069"/>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64921742"/>
        <c:axId val="47424767"/>
      </c:barChart>
      <c:catAx>
        <c:axId val="64921742"/>
        <c:scaling>
          <c:orientation val="minMax"/>
        </c:scaling>
        <c:axPos val="b"/>
        <c:delete val="0"/>
        <c:numFmt formatCode="General" sourceLinked="1"/>
        <c:majorTickMark val="cross"/>
        <c:minorTickMark val="none"/>
        <c:tickLblPos val="nextTo"/>
        <c:spPr>
          <a:ln w="3175">
            <a:solidFill>
              <a:srgbClr val="000000"/>
            </a:solidFill>
          </a:ln>
        </c:spPr>
        <c:crossAx val="47424767"/>
        <c:crosses val="autoZero"/>
        <c:auto val="1"/>
        <c:lblOffset val="100"/>
        <c:tickLblSkip val="1"/>
        <c:noMultiLvlLbl val="0"/>
      </c:catAx>
      <c:valAx>
        <c:axId val="47424767"/>
        <c:scaling>
          <c:orientation val="minMax"/>
        </c:scaling>
        <c:axPos val="l"/>
        <c:delete val="0"/>
        <c:numFmt formatCode="General" sourceLinked="1"/>
        <c:majorTickMark val="cross"/>
        <c:minorTickMark val="none"/>
        <c:tickLblPos val="nextTo"/>
        <c:spPr>
          <a:ln w="3175">
            <a:solidFill>
              <a:srgbClr val="000000"/>
            </a:solidFill>
          </a:ln>
        </c:spPr>
        <c:crossAx val="6492174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29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15"/>
          <c:w val="0.435"/>
          <c:h val="0.6295"/>
        </c:manualLayout>
      </c:layout>
      <c:pieChart>
        <c:varyColors val="1"/>
        <c:ser>
          <c:idx val="0"/>
          <c:order val="0"/>
          <c:tx>
            <c:strRef>
              <c:f>Daten!$B$38</c:f>
              <c:strCache>
                <c:ptCount val="1"/>
                <c:pt idx="0">
                  <c:v>        3. Ausfuhr von ausgewählten Enderzeugnissen im 1.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(Daten!$B$39:$C$43,Daten!$B$45)</c:f>
              <c:multiLvlStrCache>
                <c:ptCount val="6"/>
                <c:lvl>
                  <c:pt idx="0">
                    <c:v> Fahrgestelle, Karosserien, Motoren für Kfz</c:v>
                  </c:pt>
                  <c:pt idx="1">
                    <c:v> Waren aus Kunststoffen</c:v>
                  </c:pt>
                  <c:pt idx="2">
                    <c:v> mess-, steuerungs- und</c:v>
                  </c:pt>
                  <c:pt idx="3">
                    <c:v> pharmazeutische Erzeugnisse</c:v>
                  </c:pt>
                  <c:pt idx="4">
                    <c:v> Geräte zur Elektrizitätserzeugung</c:v>
                  </c:pt>
                  <c:pt idx="5">
                    <c:v> sonstige Enderzeugnisse                                   </c:v>
                  </c:pt>
                </c:lvl>
                <c:lvl>
                  <c:pt idx="2">
                    <c:v>  regelungstechnische Erzeugnisse</c:v>
                  </c:pt>
                  <c:pt idx="4">
                    <c:v>   und -verteilung</c:v>
                  </c:pt>
                </c:lvl>
              </c:multiLvlStrCache>
            </c:multiLvlStrRef>
          </c:cat>
          <c:val>
            <c:numRef>
              <c:f>(Daten!$E$39:$E$43,Daten!$E$45)</c:f>
              <c:numCache>
                <c:ptCount val="6"/>
                <c:pt idx="0">
                  <c:v>600554515</c:v>
                </c:pt>
                <c:pt idx="1">
                  <c:v>220327073</c:v>
                </c:pt>
                <c:pt idx="2">
                  <c:v>147673870</c:v>
                </c:pt>
                <c:pt idx="3">
                  <c:v>145060127</c:v>
                </c:pt>
                <c:pt idx="4">
                  <c:v>142101072</c:v>
                </c:pt>
                <c:pt idx="5">
                  <c:v>1336784965</c:v>
                </c:pt>
              </c:numCache>
            </c:numRef>
          </c:val>
        </c:ser>
      </c:pieChart>
      <c:spPr>
        <a:noFill/>
        <a:ln>
          <a:noFill/>
        </a:ln>
      </c:spPr>
    </c:plotArea>
    <c:legend>
      <c:legendPos val="r"/>
      <c:layout>
        <c:manualLayout>
          <c:xMode val="edge"/>
          <c:yMode val="edge"/>
          <c:x val="0.577"/>
          <c:y val="0.28025"/>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33"/>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975"/>
          <c:w val="0.435"/>
          <c:h val="0.62625"/>
        </c:manualLayout>
      </c:layout>
      <c:pieChart>
        <c:varyColors val="1"/>
        <c:ser>
          <c:idx val="0"/>
          <c:order val="0"/>
          <c:tx>
            <c:strRef>
              <c:f>Daten!$B$47</c:f>
              <c:strCache>
                <c:ptCount val="1"/>
                <c:pt idx="0">
                  <c:v>        4. Einfuhr von ausgewählten Enderzeugnissen im 1.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00"/>
              </a:solidFill>
              <a:ln w="12700">
                <a:solidFill>
                  <a:srgbClr val="000000"/>
                </a:solidFill>
              </a:ln>
            </c:spPr>
          </c:dPt>
          <c:dPt>
            <c:idx val="2"/>
            <c:spPr>
              <a:solidFill>
                <a:srgbClr val="FF6600"/>
              </a:solidFill>
              <a:ln w="12700">
                <a:solidFill>
                  <a:srgbClr val="000000"/>
                </a:solidFill>
              </a:ln>
            </c:spPr>
          </c:dPt>
          <c:dPt>
            <c:idx val="3"/>
            <c:spPr>
              <a:solidFill>
                <a:srgbClr val="CCECFF"/>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(Daten!$B$48:$C$52,Daten!$B$54)</c:f>
              <c:multiLvlStrCache>
                <c:ptCount val="6"/>
                <c:lvl>
                  <c:pt idx="0">
                    <c:v> Fahrgestelle, Karosserien, Motoren für Kfz</c:v>
                  </c:pt>
                  <c:pt idx="1">
                    <c:v> Möbel  </c:v>
                  </c:pt>
                  <c:pt idx="2">
                    <c:v> Waren aus Kunststoffen</c:v>
                  </c:pt>
                  <c:pt idx="3">
                    <c:v> Luftfahrzeuge</c:v>
                  </c:pt>
                  <c:pt idx="4">
                    <c:v> Geräte zur Elektrizitätserzeugung</c:v>
                  </c:pt>
                  <c:pt idx="5">
                    <c:v> sonstige Enderzeugnisse                                   </c:v>
                  </c:pt>
                </c:lvl>
                <c:lvl>
                  <c:pt idx="4">
                    <c:v>   und -verteilung</c:v>
                  </c:pt>
                </c:lvl>
              </c:multiLvlStrCache>
            </c:multiLvlStrRef>
          </c:cat>
          <c:val>
            <c:numRef>
              <c:f>(Daten!$E$48:$E$52,Daten!$E$54)</c:f>
              <c:numCache>
                <c:ptCount val="6"/>
                <c:pt idx="0">
                  <c:v>128466523</c:v>
                </c:pt>
                <c:pt idx="1">
                  <c:v>115334526</c:v>
                </c:pt>
                <c:pt idx="2">
                  <c:v>90243251</c:v>
                </c:pt>
                <c:pt idx="3">
                  <c:v>89461326</c:v>
                </c:pt>
                <c:pt idx="4">
                  <c:v>82134009</c:v>
                </c:pt>
                <c:pt idx="5">
                  <c:v>938159341</c:v>
                </c:pt>
              </c:numCache>
            </c:numRef>
          </c:val>
        </c:ser>
      </c:pieChart>
      <c:spPr>
        <a:noFill/>
        <a:ln>
          <a:noFill/>
        </a:ln>
      </c:spPr>
    </c:plotArea>
    <c:legend>
      <c:legendPos val="r"/>
      <c:layout>
        <c:manualLayout>
          <c:xMode val="edge"/>
          <c:yMode val="edge"/>
          <c:x val="0.57725"/>
          <c:y val="0.28875"/>
          <c:w val="0.414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66396972"/>
        <c:axId val="60701837"/>
      </c:barChart>
      <c:catAx>
        <c:axId val="66396972"/>
        <c:scaling>
          <c:orientation val="minMax"/>
        </c:scaling>
        <c:axPos val="b"/>
        <c:delete val="0"/>
        <c:numFmt formatCode="General" sourceLinked="1"/>
        <c:majorTickMark val="cross"/>
        <c:minorTickMark val="none"/>
        <c:tickLblPos val="nextTo"/>
        <c:spPr>
          <a:ln w="3175">
            <a:solidFill>
              <a:srgbClr val="000000"/>
            </a:solidFill>
          </a:ln>
        </c:spPr>
        <c:crossAx val="60701837"/>
        <c:crosses val="autoZero"/>
        <c:auto val="1"/>
        <c:lblOffset val="100"/>
        <c:tickLblSkip val="1"/>
        <c:noMultiLvlLbl val="0"/>
      </c:catAx>
      <c:valAx>
        <c:axId val="60701837"/>
        <c:scaling>
          <c:orientation val="minMax"/>
        </c:scaling>
        <c:axPos val="l"/>
        <c:delete val="0"/>
        <c:numFmt formatCode="General" sourceLinked="1"/>
        <c:majorTickMark val="cross"/>
        <c:minorTickMark val="none"/>
        <c:tickLblPos val="nextTo"/>
        <c:spPr>
          <a:ln w="3175">
            <a:solidFill>
              <a:srgbClr val="000000"/>
            </a:solidFill>
          </a:ln>
        </c:spPr>
        <c:crossAx val="6639697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45"/>
          <c:h val="0.75975"/>
        </c:manualLayout>
      </c:layout>
      <c:barChart>
        <c:barDir val="bar"/>
        <c:grouping val="clustered"/>
        <c:varyColors val="0"/>
        <c:ser>
          <c:idx val="1"/>
          <c:order val="0"/>
          <c:tx>
            <c:strRef>
              <c:f>Daten!$B$75</c:f>
              <c:strCache>
                <c:ptCount val="1"/>
                <c:pt idx="0">
                  <c:v>6. Einfuhr im 1.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Niederlande</c:v>
                </c:pt>
                <c:pt idx="2">
                  <c:v>Polen</c:v>
                </c:pt>
                <c:pt idx="3">
                  <c:v>Italien</c:v>
                </c:pt>
                <c:pt idx="4">
                  <c:v>Vereinigtes Königreich</c:v>
                </c:pt>
                <c:pt idx="5">
                  <c:v>Österreich</c:v>
                </c:pt>
                <c:pt idx="6">
                  <c:v>Tschechische Republik</c:v>
                </c:pt>
                <c:pt idx="7">
                  <c:v>Frankreich</c:v>
                </c:pt>
                <c:pt idx="8">
                  <c:v>Belgien</c:v>
                </c:pt>
                <c:pt idx="9">
                  <c:v>Spanien</c:v>
                </c:pt>
                <c:pt idx="10">
                  <c:v>Vereinigte Staaten</c:v>
                </c:pt>
                <c:pt idx="11">
                  <c:v>Rumänien</c:v>
                </c:pt>
                <c:pt idx="12">
                  <c:v>Ungarn</c:v>
                </c:pt>
                <c:pt idx="13">
                  <c:v>Slowakei</c:v>
                </c:pt>
                <c:pt idx="14">
                  <c:v>Schweiz</c:v>
                </c:pt>
              </c:strCache>
            </c:strRef>
          </c:cat>
          <c:val>
            <c:numRef>
              <c:f>Daten!$B$76:$B$90</c:f>
              <c:numCache>
                <c:ptCount val="15"/>
                <c:pt idx="0">
                  <c:v>276.17113900000004</c:v>
                </c:pt>
                <c:pt idx="1">
                  <c:v>202.351962</c:v>
                </c:pt>
                <c:pt idx="2">
                  <c:v>188.111394</c:v>
                </c:pt>
                <c:pt idx="3">
                  <c:v>175.66926800000002</c:v>
                </c:pt>
                <c:pt idx="4">
                  <c:v>161.813625</c:v>
                </c:pt>
                <c:pt idx="5">
                  <c:v>153.71496299999998</c:v>
                </c:pt>
                <c:pt idx="6">
                  <c:v>135.795933</c:v>
                </c:pt>
                <c:pt idx="7">
                  <c:v>128.963671</c:v>
                </c:pt>
                <c:pt idx="8">
                  <c:v>118.144284</c:v>
                </c:pt>
                <c:pt idx="9">
                  <c:v>81.579037</c:v>
                </c:pt>
                <c:pt idx="10">
                  <c:v>77.895221</c:v>
                </c:pt>
                <c:pt idx="11">
                  <c:v>50.44737</c:v>
                </c:pt>
                <c:pt idx="12">
                  <c:v>39.267832999999996</c:v>
                </c:pt>
                <c:pt idx="13">
                  <c:v>38.889885</c:v>
                </c:pt>
                <c:pt idx="14">
                  <c:v>37.52508</c:v>
                </c:pt>
              </c:numCache>
            </c:numRef>
          </c:val>
        </c:ser>
        <c:axId val="26897888"/>
        <c:axId val="40754401"/>
      </c:barChart>
      <c:catAx>
        <c:axId val="2689788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754401"/>
        <c:crosses val="autoZero"/>
        <c:auto val="1"/>
        <c:lblOffset val="100"/>
        <c:tickLblSkip val="1"/>
        <c:noMultiLvlLbl val="0"/>
      </c:catAx>
      <c:valAx>
        <c:axId val="40754401"/>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9788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75"/>
          <c:h val="0.74175"/>
        </c:manualLayout>
      </c:layout>
      <c:barChart>
        <c:barDir val="bar"/>
        <c:grouping val="clustered"/>
        <c:varyColors val="0"/>
        <c:ser>
          <c:idx val="1"/>
          <c:order val="0"/>
          <c:tx>
            <c:strRef>
              <c:f>Daten!$B$58</c:f>
              <c:strCache>
                <c:ptCount val="1"/>
                <c:pt idx="0">
                  <c:v>5. Ausfuhr im 1.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Vereinigte Staaten</c:v>
                </c:pt>
                <c:pt idx="1">
                  <c:v>Frankreich</c:v>
                </c:pt>
                <c:pt idx="2">
                  <c:v>Ungarn</c:v>
                </c:pt>
                <c:pt idx="3">
                  <c:v>Vereinigtes Königreich</c:v>
                </c:pt>
                <c:pt idx="4">
                  <c:v>Spanien</c:v>
                </c:pt>
                <c:pt idx="5">
                  <c:v>Volksrepublik China</c:v>
                </c:pt>
                <c:pt idx="6">
                  <c:v>Polen</c:v>
                </c:pt>
                <c:pt idx="7">
                  <c:v>Österreich</c:v>
                </c:pt>
                <c:pt idx="8">
                  <c:v>Italien</c:v>
                </c:pt>
                <c:pt idx="9">
                  <c:v>Tschechische Republik</c:v>
                </c:pt>
                <c:pt idx="10">
                  <c:v>Niederlande</c:v>
                </c:pt>
                <c:pt idx="11">
                  <c:v>Schweiz</c:v>
                </c:pt>
                <c:pt idx="12">
                  <c:v>Belgien</c:v>
                </c:pt>
                <c:pt idx="13">
                  <c:v>Slowakei</c:v>
                </c:pt>
                <c:pt idx="14">
                  <c:v>Russische Föderation</c:v>
                </c:pt>
              </c:strCache>
            </c:strRef>
          </c:cat>
          <c:val>
            <c:numRef>
              <c:f>Daten!$B$59:$B$73</c:f>
              <c:numCache>
                <c:ptCount val="15"/>
                <c:pt idx="0">
                  <c:v>271.203478</c:v>
                </c:pt>
                <c:pt idx="1">
                  <c:v>252.379762</c:v>
                </c:pt>
                <c:pt idx="2">
                  <c:v>236.622726</c:v>
                </c:pt>
                <c:pt idx="3">
                  <c:v>207.80973999999998</c:v>
                </c:pt>
                <c:pt idx="4">
                  <c:v>203.52385</c:v>
                </c:pt>
                <c:pt idx="5">
                  <c:v>203.036878</c:v>
                </c:pt>
                <c:pt idx="6">
                  <c:v>192.064585</c:v>
                </c:pt>
                <c:pt idx="7">
                  <c:v>186.548878</c:v>
                </c:pt>
                <c:pt idx="8">
                  <c:v>185.090086</c:v>
                </c:pt>
                <c:pt idx="9">
                  <c:v>173.77990499999999</c:v>
                </c:pt>
                <c:pt idx="10">
                  <c:v>161.649082</c:v>
                </c:pt>
                <c:pt idx="11">
                  <c:v>106.090906</c:v>
                </c:pt>
                <c:pt idx="12">
                  <c:v>93.42984799999999</c:v>
                </c:pt>
                <c:pt idx="13">
                  <c:v>67.02441099999999</c:v>
                </c:pt>
                <c:pt idx="14">
                  <c:v>56.026855000000005</c:v>
                </c:pt>
              </c:numCache>
            </c:numRef>
          </c:val>
        </c:ser>
        <c:axId val="31245290"/>
        <c:axId val="12772155"/>
      </c:barChart>
      <c:catAx>
        <c:axId val="31245290"/>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772155"/>
        <c:crosses val="autoZero"/>
        <c:auto val="1"/>
        <c:lblOffset val="100"/>
        <c:tickLblSkip val="1"/>
        <c:noMultiLvlLbl val="0"/>
      </c:catAx>
      <c:valAx>
        <c:axId val="12772155"/>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24529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75"/>
          <c:w val="0.9505"/>
          <c:h val="0.965"/>
        </c:manualLayout>
      </c:layout>
      <c:barChart>
        <c:barDir val="col"/>
        <c:grouping val="clustered"/>
        <c:varyColors val="0"/>
        <c:axId val="9445622"/>
        <c:axId val="17901735"/>
      </c:barChart>
      <c:catAx>
        <c:axId val="9445622"/>
        <c:scaling>
          <c:orientation val="minMax"/>
        </c:scaling>
        <c:axPos val="b"/>
        <c:delete val="0"/>
        <c:numFmt formatCode="General" sourceLinked="1"/>
        <c:majorTickMark val="cross"/>
        <c:minorTickMark val="none"/>
        <c:tickLblPos val="nextTo"/>
        <c:spPr>
          <a:ln w="3175">
            <a:solidFill>
              <a:srgbClr val="000000"/>
            </a:solidFill>
          </a:ln>
        </c:spPr>
        <c:crossAx val="17901735"/>
        <c:crosses val="autoZero"/>
        <c:auto val="1"/>
        <c:lblOffset val="100"/>
        <c:tickLblSkip val="1"/>
        <c:noMultiLvlLbl val="0"/>
      </c:catAx>
      <c:valAx>
        <c:axId val="17901735"/>
        <c:scaling>
          <c:orientation val="minMax"/>
        </c:scaling>
        <c:axPos val="l"/>
        <c:delete val="0"/>
        <c:numFmt formatCode="General" sourceLinked="1"/>
        <c:majorTickMark val="cross"/>
        <c:minorTickMark val="none"/>
        <c:tickLblPos val="nextTo"/>
        <c:spPr>
          <a:ln w="3175">
            <a:solidFill>
              <a:srgbClr val="000000"/>
            </a:solidFill>
          </a:ln>
        </c:spPr>
        <c:crossAx val="94456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7.emf" /><Relationship Id="rId5" Type="http://schemas.openxmlformats.org/officeDocument/2006/relationships/image" Target="../media/image15.emf" /><Relationship Id="rId6" Type="http://schemas.openxmlformats.org/officeDocument/2006/relationships/image" Target="../media/image5.emf" /><Relationship Id="rId7" Type="http://schemas.openxmlformats.org/officeDocument/2006/relationships/image" Target="../media/image14.emf" /><Relationship Id="rId8" Type="http://schemas.openxmlformats.org/officeDocument/2006/relationships/image" Target="../media/image9.emf" /><Relationship Id="rId9" Type="http://schemas.openxmlformats.org/officeDocument/2006/relationships/image" Target="../media/image4.emf" /><Relationship Id="rId10" Type="http://schemas.openxmlformats.org/officeDocument/2006/relationships/image" Target="../media/image3.emf" /><Relationship Id="rId11" Type="http://schemas.openxmlformats.org/officeDocument/2006/relationships/image" Target="../media/image2.emf" /><Relationship Id="rId12" Type="http://schemas.openxmlformats.org/officeDocument/2006/relationships/image" Target="../media/image12.emf" /><Relationship Id="rId13" Type="http://schemas.openxmlformats.org/officeDocument/2006/relationships/image" Target="../media/image6.emf" /><Relationship Id="rId14" Type="http://schemas.openxmlformats.org/officeDocument/2006/relationships/image" Target="../media/image11.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3.emf" /><Relationship Id="rId18"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40</xdr:row>
      <xdr:rowOff>638175</xdr:rowOff>
    </xdr:to>
    <xdr:pic>
      <xdr:nvPicPr>
        <xdr:cNvPr id="3" name="CommandButton5"/>
        <xdr:cNvPicPr preferRelativeResize="1">
          <a:picLocks noChangeAspect="1"/>
        </xdr:cNvPicPr>
      </xdr:nvPicPr>
      <xdr:blipFill>
        <a:blip r:embed="rId3"/>
        <a:stretch>
          <a:fillRect/>
        </a:stretch>
      </xdr:blipFill>
      <xdr:spPr>
        <a:xfrm>
          <a:off x="66675" y="6457950"/>
          <a:ext cx="838200" cy="723900"/>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51</xdr:row>
      <xdr:rowOff>333375</xdr:rowOff>
    </xdr:to>
    <xdr:pic>
      <xdr:nvPicPr>
        <xdr:cNvPr id="4" name="CommandButton6"/>
        <xdr:cNvPicPr preferRelativeResize="1">
          <a:picLocks noChangeAspect="1"/>
        </xdr:cNvPicPr>
      </xdr:nvPicPr>
      <xdr:blipFill>
        <a:blip r:embed="rId4"/>
        <a:stretch>
          <a:fillRect/>
        </a:stretch>
      </xdr:blipFill>
      <xdr:spPr>
        <a:xfrm>
          <a:off x="76200" y="8991600"/>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1496675"/>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4230350"/>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4258925"/>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11506200"/>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658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411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373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429875"/>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810577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809625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19050</xdr:rowOff>
    </xdr:from>
    <xdr:to>
      <xdr:col>0</xdr:col>
      <xdr:colOff>2790825</xdr:colOff>
      <xdr:row>40</xdr:row>
      <xdr:rowOff>171450</xdr:rowOff>
    </xdr:to>
    <xdr:pic>
      <xdr:nvPicPr>
        <xdr:cNvPr id="19" name="SpinButton4"/>
        <xdr:cNvPicPr preferRelativeResize="1">
          <a:picLocks noChangeAspect="1"/>
        </xdr:cNvPicPr>
      </xdr:nvPicPr>
      <xdr:blipFill>
        <a:blip r:embed="rId15"/>
        <a:stretch>
          <a:fillRect/>
        </a:stretch>
      </xdr:blipFill>
      <xdr:spPr>
        <a:xfrm>
          <a:off x="1905000" y="6562725"/>
          <a:ext cx="885825" cy="1524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42</xdr:row>
      <xdr:rowOff>9525</xdr:rowOff>
    </xdr:to>
    <xdr:pic>
      <xdr:nvPicPr>
        <xdr:cNvPr id="20" name="SpinButton5"/>
        <xdr:cNvPicPr preferRelativeResize="1">
          <a:picLocks noChangeAspect="1"/>
        </xdr:cNvPicPr>
      </xdr:nvPicPr>
      <xdr:blipFill>
        <a:blip r:embed="rId15"/>
        <a:stretch>
          <a:fillRect/>
        </a:stretch>
      </xdr:blipFill>
      <xdr:spPr>
        <a:xfrm>
          <a:off x="1895475" y="7696200"/>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42</xdr:row>
      <xdr:rowOff>171450</xdr:rowOff>
    </xdr:to>
    <xdr:pic>
      <xdr:nvPicPr>
        <xdr:cNvPr id="21" name="SpinButton"/>
        <xdr:cNvPicPr preferRelativeResize="1">
          <a:picLocks noChangeAspect="1"/>
        </xdr:cNvPicPr>
      </xdr:nvPicPr>
      <xdr:blipFill>
        <a:blip r:embed="rId15"/>
        <a:stretch>
          <a:fillRect/>
        </a:stretch>
      </xdr:blipFill>
      <xdr:spPr>
        <a:xfrm>
          <a:off x="1895475" y="7858125"/>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51</xdr:row>
      <xdr:rowOff>723900</xdr:rowOff>
    </xdr:to>
    <xdr:pic>
      <xdr:nvPicPr>
        <xdr:cNvPr id="22" name="CommandButton17"/>
        <xdr:cNvPicPr preferRelativeResize="1">
          <a:picLocks noChangeAspect="1"/>
        </xdr:cNvPicPr>
      </xdr:nvPicPr>
      <xdr:blipFill>
        <a:blip r:embed="rId17"/>
        <a:stretch>
          <a:fillRect/>
        </a:stretch>
      </xdr:blipFill>
      <xdr:spPr>
        <a:xfrm>
          <a:off x="1000125" y="8982075"/>
          <a:ext cx="762000" cy="1123950"/>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10229850"/>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8763000"/>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8924925"/>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9086850"/>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19050</xdr:rowOff>
    </xdr:to>
    <xdr:pic>
      <xdr:nvPicPr>
        <xdr:cNvPr id="27" name="SpinButton10"/>
        <xdr:cNvPicPr preferRelativeResize="1">
          <a:picLocks noChangeAspect="1"/>
        </xdr:cNvPicPr>
      </xdr:nvPicPr>
      <xdr:blipFill>
        <a:blip r:embed="rId15"/>
        <a:stretch>
          <a:fillRect/>
        </a:stretch>
      </xdr:blipFill>
      <xdr:spPr>
        <a:xfrm>
          <a:off x="1885950" y="9248775"/>
          <a:ext cx="885825" cy="152400"/>
        </a:xfrm>
        <a:prstGeom prst="rect">
          <a:avLst/>
        </a:prstGeom>
        <a:noFill/>
        <a:ln w="9525" cmpd="sng">
          <a:noFill/>
        </a:ln>
      </xdr:spPr>
    </xdr:pic>
    <xdr:clientData/>
  </xdr:twoCellAnchor>
  <xdr:twoCellAnchor editAs="oneCell">
    <xdr:from>
      <xdr:col>0</xdr:col>
      <xdr:colOff>1885950</xdr:colOff>
      <xdr:row>51</xdr:row>
      <xdr:rowOff>28575</xdr:rowOff>
    </xdr:from>
    <xdr:to>
      <xdr:col>0</xdr:col>
      <xdr:colOff>2771775</xdr:colOff>
      <xdr:row>51</xdr:row>
      <xdr:rowOff>180975</xdr:rowOff>
    </xdr:to>
    <xdr:pic>
      <xdr:nvPicPr>
        <xdr:cNvPr id="28" name="SpinButton11"/>
        <xdr:cNvPicPr preferRelativeResize="1">
          <a:picLocks noChangeAspect="1"/>
        </xdr:cNvPicPr>
      </xdr:nvPicPr>
      <xdr:blipFill>
        <a:blip r:embed="rId15"/>
        <a:stretch>
          <a:fillRect/>
        </a:stretch>
      </xdr:blipFill>
      <xdr:spPr>
        <a:xfrm>
          <a:off x="1885950" y="9410700"/>
          <a:ext cx="885825" cy="1524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7278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0.88475</cdr:y>
    </cdr:from>
    <cdr:to>
      <cdr:x>1</cdr:x>
      <cdr:y>0.991</cdr:y>
    </cdr:to>
    <cdr:sp>
      <cdr:nvSpPr>
        <cdr:cNvPr id="1" name="Text Box 1"/>
        <cdr:cNvSpPr txBox="1">
          <a:spLocks noChangeArrowheads="1"/>
        </cdr:cNvSpPr>
      </cdr:nvSpPr>
      <cdr:spPr>
        <a:xfrm>
          <a:off x="0" y="3800475"/>
          <a:ext cx="6191250" cy="4572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0.92725</cdr:y>
    </cdr:from>
    <cdr:to>
      <cdr:x>0.32075</cdr:x>
      <cdr:y>0.9945</cdr:y>
    </cdr:to>
    <cdr:sp>
      <cdr:nvSpPr>
        <cdr:cNvPr id="2" name="Text Box 2"/>
        <cdr:cNvSpPr txBox="1">
          <a:spLocks noChangeArrowheads="1"/>
        </cdr:cNvSpPr>
      </cdr:nvSpPr>
      <cdr:spPr>
        <a:xfrm>
          <a:off x="0" y="3981450"/>
          <a:ext cx="19812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0.99125</cdr:y>
    </cdr:to>
    <cdr:sp>
      <cdr:nvSpPr>
        <cdr:cNvPr id="1" name="Text Box 1"/>
        <cdr:cNvSpPr txBox="1">
          <a:spLocks noChangeArrowheads="1"/>
        </cdr:cNvSpPr>
      </cdr:nvSpPr>
      <cdr:spPr>
        <a:xfrm>
          <a:off x="0" y="3790950"/>
          <a:ext cx="61912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0.319</cdr:x>
      <cdr:y>0.9935</cdr:y>
    </cdr:to>
    <cdr:sp>
      <cdr:nvSpPr>
        <cdr:cNvPr id="2" name="Text Box 2"/>
        <cdr:cNvSpPr txBox="1">
          <a:spLocks noChangeArrowheads="1"/>
        </cdr:cNvSpPr>
      </cdr:nvSpPr>
      <cdr:spPr>
        <a:xfrm>
          <a:off x="0" y="402907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0.97675</cdr:x>
      <cdr:y>0.99825</cdr:y>
    </cdr:to>
    <cdr:graphicFrame>
      <cdr:nvGraphicFramePr>
        <cdr:cNvPr id="1" name="Chart 163"/>
        <cdr:cNvGraphicFramePr/>
      </cdr:nvGraphicFramePr>
      <cdr:xfrm>
        <a:off x="142875" y="4914900"/>
        <a:ext cx="6162675" cy="4295775"/>
      </cdr:xfrm>
      <a:graphic>
        <a:graphicData uri="http://schemas.openxmlformats.org/drawingml/2006/chart">
          <c:chart r:id="rId1"/>
        </a:graphicData>
      </a:graphic>
    </cdr:graphicFrame>
  </cdr:relSizeAnchor>
  <cdr:relSizeAnchor xmlns:cdr="http://schemas.openxmlformats.org/drawingml/2006/chartDrawing">
    <cdr:from>
      <cdr:x>0.0225</cdr:x>
      <cdr:y>0.0045</cdr:y>
    </cdr:from>
    <cdr:to>
      <cdr:x>0.97575</cdr:x>
      <cdr:y>0.47475</cdr:y>
    </cdr:to>
    <cdr:graphicFrame>
      <cdr:nvGraphicFramePr>
        <cdr:cNvPr id="2" name="Chart 164"/>
        <cdr:cNvGraphicFramePr/>
      </cdr:nvGraphicFramePr>
      <cdr:xfrm>
        <a:off x="142875" y="38100"/>
        <a:ext cx="6162675" cy="434340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0.0105</cdr:y>
    </cdr:from>
    <cdr:to>
      <cdr:x>0.97575</cdr:x>
      <cdr:y>0.99825</cdr:y>
    </cdr:to>
    <cdr:graphicFrame>
      <cdr:nvGraphicFramePr>
        <cdr:cNvPr id="1" name="Chart 756"/>
        <cdr:cNvGraphicFramePr/>
      </cdr:nvGraphicFramePr>
      <cdr:xfrm>
        <a:off x="171450" y="95250"/>
        <a:ext cx="6134100" cy="9115425"/>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cdr:y>
    </cdr:from>
    <cdr:to>
      <cdr:x>0.758</cdr:x>
      <cdr:y>0.9555</cdr:y>
    </cdr:to>
    <cdr:sp>
      <cdr:nvSpPr>
        <cdr:cNvPr id="3" name="Text Box 2054"/>
        <cdr:cNvSpPr txBox="1">
          <a:spLocks noChangeArrowheads="1"/>
        </cdr:cNvSpPr>
      </cdr:nvSpPr>
      <cdr:spPr>
        <a:xfrm>
          <a:off x="2905125" y="84296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0.0655</cdr:y>
    </cdr:from>
    <cdr:to>
      <cdr:x>0.30925</cdr:x>
      <cdr:y>0.166</cdr:y>
    </cdr:to>
    <cdr:sp>
      <cdr:nvSpPr>
        <cdr:cNvPr id="1" name="Text Box 1"/>
        <cdr:cNvSpPr txBox="1">
          <a:spLocks noChangeArrowheads="1"/>
        </cdr:cNvSpPr>
      </cdr:nvSpPr>
      <cdr:spPr>
        <a:xfrm>
          <a:off x="28575" y="285750"/>
          <a:ext cx="1885950" cy="4476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0.3345</cdr:x>
      <cdr:y>0.9995</cdr:y>
    </cdr:to>
    <cdr:sp>
      <cdr:nvSpPr>
        <cdr:cNvPr id="2" name="Text Box 2"/>
        <cdr:cNvSpPr txBox="1">
          <a:spLocks noChangeArrowheads="1"/>
        </cdr:cNvSpPr>
      </cdr:nvSpPr>
      <cdr:spPr>
        <a:xfrm>
          <a:off x="0" y="4114800"/>
          <a:ext cx="208597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0.07975</cdr:y>
    </cdr:from>
    <cdr:to>
      <cdr:x>0.31425</cdr:x>
      <cdr:y>0.14075</cdr:y>
    </cdr:to>
    <cdr:sp>
      <cdr:nvSpPr>
        <cdr:cNvPr id="1" name="Text Box 1"/>
        <cdr:cNvSpPr txBox="1">
          <a:spLocks noChangeArrowheads="1"/>
        </cdr:cNvSpPr>
      </cdr:nvSpPr>
      <cdr:spPr>
        <a:xfrm>
          <a:off x="28575" y="342900"/>
          <a:ext cx="191452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cdr:y>
    </cdr:from>
    <cdr:to>
      <cdr:x>0.34725</cdr:x>
      <cdr:y>0.9995</cdr:y>
    </cdr:to>
    <cdr:sp>
      <cdr:nvSpPr>
        <cdr:cNvPr id="2" name="Text Box 2"/>
        <cdr:cNvSpPr txBox="1">
          <a:spLocks noChangeArrowheads="1"/>
        </cdr:cNvSpPr>
      </cdr:nvSpPr>
      <cdr:spPr>
        <a:xfrm>
          <a:off x="0" y="4095750"/>
          <a:ext cx="21526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0.0085</cdr:y>
    </cdr:from>
    <cdr:to>
      <cdr:x>0.9795</cdr:x>
      <cdr:y>0.4865</cdr:y>
    </cdr:to>
    <cdr:graphicFrame>
      <cdr:nvGraphicFramePr>
        <cdr:cNvPr id="1" name="Chart 163"/>
        <cdr:cNvGraphicFramePr/>
      </cdr:nvGraphicFramePr>
      <cdr:xfrm>
        <a:off x="123825" y="76200"/>
        <a:ext cx="6210300" cy="4410075"/>
      </cdr:xfrm>
      <a:graphic>
        <a:graphicData uri="http://schemas.openxmlformats.org/drawingml/2006/chart">
          <c:chart r:id="rId1"/>
        </a:graphicData>
      </a:graphic>
    </cdr:graphicFrame>
  </cdr:relSizeAnchor>
  <cdr:relSizeAnchor xmlns:cdr="http://schemas.openxmlformats.org/drawingml/2006/chartDrawing">
    <cdr:from>
      <cdr:x>0.021</cdr:x>
      <cdr:y>0.5105</cdr:y>
    </cdr:from>
    <cdr:to>
      <cdr:x>0.9785</cdr:x>
      <cdr:y>0.9885</cdr:y>
    </cdr:to>
    <cdr:graphicFrame>
      <cdr:nvGraphicFramePr>
        <cdr:cNvPr id="2" name="Chart 164"/>
        <cdr:cNvGraphicFramePr/>
      </cdr:nvGraphicFramePr>
      <cdr:xfrm>
        <a:off x="133350" y="4705350"/>
        <a:ext cx="6191250" cy="44100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0.913</cdr:y>
    </cdr:from>
    <cdr:to>
      <cdr:x>0.3225</cdr:x>
      <cdr:y>1</cdr:y>
    </cdr:to>
    <cdr:sp>
      <cdr:nvSpPr>
        <cdr:cNvPr id="1" name="Text Box 1"/>
        <cdr:cNvSpPr txBox="1">
          <a:spLocks noChangeArrowheads="1"/>
        </cdr:cNvSpPr>
      </cdr:nvSpPr>
      <cdr:spPr>
        <a:xfrm>
          <a:off x="0" y="3933825"/>
          <a:ext cx="2009775"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0.92375</cdr:y>
    </cdr:from>
    <cdr:to>
      <cdr:x>0.366</cdr:x>
      <cdr:y>0.99875</cdr:y>
    </cdr:to>
    <cdr:sp>
      <cdr:nvSpPr>
        <cdr:cNvPr id="1" name="Text Box 1"/>
        <cdr:cNvSpPr txBox="1">
          <a:spLocks noChangeArrowheads="1"/>
        </cdr:cNvSpPr>
      </cdr:nvSpPr>
      <cdr:spPr>
        <a:xfrm>
          <a:off x="0" y="3990975"/>
          <a:ext cx="22764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0.004</cdr:y>
    </cdr:from>
    <cdr:to>
      <cdr:x>0.98225</cdr:x>
      <cdr:y>0.471</cdr:y>
    </cdr:to>
    <cdr:graphicFrame>
      <cdr:nvGraphicFramePr>
        <cdr:cNvPr id="1" name="Chart 163"/>
        <cdr:cNvGraphicFramePr/>
      </cdr:nvGraphicFramePr>
      <cdr:xfrm>
        <a:off x="114300" y="28575"/>
        <a:ext cx="6229350" cy="4314825"/>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0.9785</cdr:x>
      <cdr:y>0.99525</cdr:y>
    </cdr:to>
    <cdr:graphicFrame>
      <cdr:nvGraphicFramePr>
        <cdr:cNvPr id="2" name="Chart 164"/>
        <cdr:cNvGraphicFramePr/>
      </cdr:nvGraphicFramePr>
      <cdr:xfrm>
        <a:off x="104775" y="4857750"/>
        <a:ext cx="6219825"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8" customWidth="1"/>
  </cols>
  <sheetData>
    <row r="1" spans="1:2" ht="15.75">
      <c r="A1" s="477" t="s">
        <v>1228</v>
      </c>
      <c r="B1" s="477"/>
    </row>
    <row r="4" spans="1:2" ht="12.75">
      <c r="A4" s="484" t="s">
        <v>1241</v>
      </c>
      <c r="B4" s="484"/>
    </row>
    <row r="5" spans="1:2" ht="14.25">
      <c r="A5" s="479"/>
      <c r="B5" s="479"/>
    </row>
    <row r="6" spans="1:2" ht="14.25">
      <c r="A6" s="479"/>
      <c r="B6" s="479"/>
    </row>
    <row r="7" spans="1:2" ht="12.75">
      <c r="A7" s="478" t="s">
        <v>1229</v>
      </c>
      <c r="B7" s="480"/>
    </row>
    <row r="10" spans="1:2" ht="12.75">
      <c r="A10" s="480" t="s">
        <v>1242</v>
      </c>
      <c r="B10" s="480"/>
    </row>
    <row r="11" ht="12.75">
      <c r="A11" s="478" t="s">
        <v>1230</v>
      </c>
    </row>
    <row r="14" ht="12.75">
      <c r="A14" s="478" t="s">
        <v>1231</v>
      </c>
    </row>
    <row r="17" ht="12.75">
      <c r="A17" s="478" t="s">
        <v>1232</v>
      </c>
    </row>
    <row r="18" ht="12.75">
      <c r="A18" s="478" t="s">
        <v>1233</v>
      </c>
    </row>
    <row r="19" ht="12.75">
      <c r="A19" s="478" t="s">
        <v>1234</v>
      </c>
    </row>
    <row r="20" ht="12.75">
      <c r="A20" s="478" t="s">
        <v>1235</v>
      </c>
    </row>
    <row r="21" ht="12.75">
      <c r="A21" s="478" t="s">
        <v>1236</v>
      </c>
    </row>
    <row r="24" spans="1:2" ht="12.75">
      <c r="A24" s="481" t="s">
        <v>1237</v>
      </c>
      <c r="B24" s="481"/>
    </row>
    <row r="25" spans="1:2" ht="38.25">
      <c r="A25" s="482" t="s">
        <v>1238</v>
      </c>
      <c r="B25" s="482"/>
    </row>
    <row r="28" spans="1:2" ht="12.75">
      <c r="A28" s="481" t="s">
        <v>1239</v>
      </c>
      <c r="B28" s="481"/>
    </row>
    <row r="29" spans="1:2" ht="13.5" customHeight="1">
      <c r="A29" s="483" t="s">
        <v>1240</v>
      </c>
      <c r="B29" s="483"/>
    </row>
    <row r="30" ht="12.75">
      <c r="A30" s="478" t="s">
        <v>1011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Q580"/>
  <sheetViews>
    <sheetView zoomScalePageLayoutView="0" workbookViewId="0" topLeftCell="A1">
      <selection activeCell="A1" sqref="A1"/>
    </sheetView>
  </sheetViews>
  <sheetFormatPr defaultColWidth="11.421875" defaultRowHeight="12.75"/>
  <cols>
    <col min="1" max="1" width="8.57421875" style="0" customWidth="1"/>
    <col min="2" max="2" width="45.57421875" style="0" customWidth="1"/>
    <col min="3" max="3" width="16.140625" style="0" customWidth="1"/>
    <col min="4" max="4" width="16.140625" style="28" customWidth="1"/>
    <col min="5" max="5" width="16.140625" style="0" customWidth="1"/>
    <col min="6" max="6" width="16.7109375" style="0" customWidth="1"/>
    <col min="7" max="12" width="15.00390625" style="0" customWidth="1"/>
    <col min="13" max="13" width="8.57421875" style="32" customWidth="1"/>
    <col min="14" max="14" width="13.28125" style="0" customWidth="1"/>
  </cols>
  <sheetData>
    <row r="1" spans="1:13" ht="18" customHeight="1">
      <c r="A1" s="1"/>
      <c r="B1" s="2"/>
      <c r="C1" s="2"/>
      <c r="D1" s="3"/>
      <c r="E1" s="60" t="s">
        <v>1150</v>
      </c>
      <c r="F1" s="61" t="s">
        <v>337</v>
      </c>
      <c r="G1" s="4"/>
      <c r="H1" s="4"/>
      <c r="I1" s="2"/>
      <c r="M1" s="5"/>
    </row>
    <row r="2" spans="1:13" ht="15">
      <c r="A2" s="6"/>
      <c r="B2" s="6"/>
      <c r="C2" s="7"/>
      <c r="D2" s="7"/>
      <c r="E2" s="7"/>
      <c r="F2" s="7"/>
      <c r="G2" s="7"/>
      <c r="M2" s="8"/>
    </row>
    <row r="3" spans="1:13" ht="15" customHeight="1">
      <c r="A3" s="516" t="s">
        <v>1146</v>
      </c>
      <c r="B3" s="519" t="s">
        <v>733</v>
      </c>
      <c r="C3" s="522" t="s">
        <v>5</v>
      </c>
      <c r="D3" s="523"/>
      <c r="E3" s="528" t="s">
        <v>6</v>
      </c>
      <c r="F3" s="529"/>
      <c r="G3" s="529"/>
      <c r="H3" s="529"/>
      <c r="I3" s="529"/>
      <c r="J3" s="529"/>
      <c r="K3" s="529"/>
      <c r="L3" s="529"/>
      <c r="M3" s="531" t="s">
        <v>1136</v>
      </c>
    </row>
    <row r="4" spans="1:13" ht="12.75" customHeight="1">
      <c r="A4" s="517"/>
      <c r="B4" s="520"/>
      <c r="C4" s="524"/>
      <c r="D4" s="525"/>
      <c r="E4" s="534" t="s">
        <v>7</v>
      </c>
      <c r="F4" s="536" t="s">
        <v>8</v>
      </c>
      <c r="G4" s="537"/>
      <c r="H4" s="538" t="s">
        <v>9</v>
      </c>
      <c r="I4" s="538" t="s">
        <v>10</v>
      </c>
      <c r="J4" s="538" t="s">
        <v>11</v>
      </c>
      <c r="K4" s="538" t="s">
        <v>730</v>
      </c>
      <c r="L4" s="534" t="s">
        <v>12</v>
      </c>
      <c r="M4" s="532"/>
    </row>
    <row r="5" spans="1:13" ht="12.75" customHeight="1">
      <c r="A5" s="517"/>
      <c r="B5" s="520"/>
      <c r="C5" s="526"/>
      <c r="D5" s="527"/>
      <c r="E5" s="532"/>
      <c r="F5" s="541" t="s">
        <v>1086</v>
      </c>
      <c r="G5" s="542" t="s">
        <v>734</v>
      </c>
      <c r="H5" s="539"/>
      <c r="I5" s="539"/>
      <c r="J5" s="539"/>
      <c r="K5" s="539"/>
      <c r="L5" s="532"/>
      <c r="M5" s="532"/>
    </row>
    <row r="6" spans="1:13" ht="17.25" customHeight="1">
      <c r="A6" s="517"/>
      <c r="B6" s="520"/>
      <c r="C6" s="352" t="s">
        <v>13</v>
      </c>
      <c r="D6" s="9" t="s">
        <v>14</v>
      </c>
      <c r="E6" s="535"/>
      <c r="F6" s="527"/>
      <c r="G6" s="543"/>
      <c r="H6" s="540"/>
      <c r="I6" s="540"/>
      <c r="J6" s="540"/>
      <c r="K6" s="540"/>
      <c r="L6" s="535"/>
      <c r="M6" s="532"/>
    </row>
    <row r="7" spans="1:13" ht="15" customHeight="1">
      <c r="A7" s="518"/>
      <c r="B7" s="521"/>
      <c r="C7" s="353" t="s">
        <v>15</v>
      </c>
      <c r="D7" s="10" t="s">
        <v>16</v>
      </c>
      <c r="E7" s="11"/>
      <c r="F7" s="530" t="s">
        <v>15</v>
      </c>
      <c r="G7" s="530"/>
      <c r="H7" s="530"/>
      <c r="I7" s="530"/>
      <c r="J7" s="530"/>
      <c r="K7" s="530"/>
      <c r="L7" s="112"/>
      <c r="M7" s="533"/>
    </row>
    <row r="8" spans="1:13" ht="6" customHeight="1">
      <c r="A8" s="12"/>
      <c r="B8" s="354"/>
      <c r="C8" s="14"/>
      <c r="D8" s="15"/>
      <c r="E8" s="14"/>
      <c r="F8" s="14"/>
      <c r="G8" s="14"/>
      <c r="H8" s="14"/>
      <c r="I8" s="15"/>
      <c r="J8" s="14"/>
      <c r="K8" s="14"/>
      <c r="L8" s="113"/>
      <c r="M8" s="114"/>
    </row>
    <row r="9" spans="1:16" s="18" customFormat="1" ht="12.75">
      <c r="A9" s="111" t="s">
        <v>17</v>
      </c>
      <c r="B9" s="355" t="s">
        <v>326</v>
      </c>
      <c r="C9" s="16">
        <v>232768.11</v>
      </c>
      <c r="D9" s="17">
        <v>6.69845461279281</v>
      </c>
      <c r="E9" s="16">
        <v>212848.357</v>
      </c>
      <c r="F9" s="16">
        <v>201740.832</v>
      </c>
      <c r="G9" s="16">
        <v>131996.64</v>
      </c>
      <c r="H9" s="16">
        <v>3094.716</v>
      </c>
      <c r="I9" s="16">
        <v>3329.221</v>
      </c>
      <c r="J9" s="16">
        <v>10700.817</v>
      </c>
      <c r="K9" s="16">
        <v>2769.467</v>
      </c>
      <c r="L9" s="16">
        <v>25.532</v>
      </c>
      <c r="M9" s="115" t="s">
        <v>17</v>
      </c>
      <c r="O9" s="103"/>
      <c r="P9" s="103"/>
    </row>
    <row r="10" spans="1:16" ht="17.25" customHeight="1">
      <c r="A10" s="110" t="s">
        <v>1110</v>
      </c>
      <c r="B10" s="356" t="s">
        <v>1047</v>
      </c>
      <c r="C10" s="16">
        <v>57104.546</v>
      </c>
      <c r="D10" s="17">
        <v>1.64331879296154</v>
      </c>
      <c r="E10" s="16">
        <v>53811.014</v>
      </c>
      <c r="F10" s="16">
        <v>49612.987</v>
      </c>
      <c r="G10" s="16">
        <v>32509.351</v>
      </c>
      <c r="H10" s="16">
        <v>153.138</v>
      </c>
      <c r="I10" s="16">
        <v>867.075</v>
      </c>
      <c r="J10" s="16">
        <v>1874.474</v>
      </c>
      <c r="K10" s="16">
        <v>398.485</v>
      </c>
      <c r="L10" s="16">
        <v>0.36</v>
      </c>
      <c r="M10" s="116" t="s">
        <v>1110</v>
      </c>
      <c r="O10" s="103"/>
      <c r="P10" s="103"/>
    </row>
    <row r="11" spans="1:16" ht="12.75">
      <c r="A11" s="110" t="s">
        <v>1113</v>
      </c>
      <c r="B11" s="357" t="s">
        <v>800</v>
      </c>
      <c r="C11" s="16">
        <v>38838.047</v>
      </c>
      <c r="D11" s="17">
        <v>1.11765694655945</v>
      </c>
      <c r="E11" s="16">
        <v>33793.804</v>
      </c>
      <c r="F11" s="16">
        <v>30702.325</v>
      </c>
      <c r="G11" s="16">
        <v>14819.103</v>
      </c>
      <c r="H11" s="16">
        <v>41.231</v>
      </c>
      <c r="I11" s="16">
        <v>957.255</v>
      </c>
      <c r="J11" s="16">
        <v>2407.158</v>
      </c>
      <c r="K11" s="16">
        <v>1638.599</v>
      </c>
      <c r="L11" s="16" t="s">
        <v>1135</v>
      </c>
      <c r="M11" s="116" t="s">
        <v>1113</v>
      </c>
      <c r="O11" s="103"/>
      <c r="P11" s="103"/>
    </row>
    <row r="12" spans="1:16" ht="12.75">
      <c r="A12" s="110" t="s">
        <v>1111</v>
      </c>
      <c r="B12" s="357" t="s">
        <v>1112</v>
      </c>
      <c r="C12" s="16">
        <v>32798.258</v>
      </c>
      <c r="D12" s="17">
        <v>0.943847688550071</v>
      </c>
      <c r="E12" s="16">
        <v>32716.839</v>
      </c>
      <c r="F12" s="16">
        <v>32402.721</v>
      </c>
      <c r="G12" s="16">
        <v>24519.574</v>
      </c>
      <c r="H12" s="16">
        <v>9.61</v>
      </c>
      <c r="I12" s="16" t="s">
        <v>1135</v>
      </c>
      <c r="J12" s="16">
        <v>59.521</v>
      </c>
      <c r="K12" s="16">
        <v>12.288</v>
      </c>
      <c r="L12" s="16" t="s">
        <v>1135</v>
      </c>
      <c r="M12" s="116" t="s">
        <v>1111</v>
      </c>
      <c r="O12" s="103"/>
      <c r="P12" s="103"/>
    </row>
    <row r="13" spans="1:16" s="18" customFormat="1" ht="17.25" customHeight="1">
      <c r="A13" s="111" t="s">
        <v>18</v>
      </c>
      <c r="B13" s="355" t="s">
        <v>23</v>
      </c>
      <c r="C13" s="16">
        <v>3045021.527</v>
      </c>
      <c r="D13" s="17">
        <v>87.6277188210471</v>
      </c>
      <c r="E13" s="16">
        <v>2133703.661</v>
      </c>
      <c r="F13" s="16">
        <v>1893380.099</v>
      </c>
      <c r="G13" s="16">
        <v>1067891.454</v>
      </c>
      <c r="H13" s="16">
        <v>52985.183</v>
      </c>
      <c r="I13" s="16">
        <v>370672.204</v>
      </c>
      <c r="J13" s="16">
        <v>478323.729</v>
      </c>
      <c r="K13" s="16">
        <v>9331.771</v>
      </c>
      <c r="L13" s="16">
        <v>4.979</v>
      </c>
      <c r="M13" s="117" t="s">
        <v>18</v>
      </c>
      <c r="O13" s="103"/>
      <c r="P13" s="103"/>
    </row>
    <row r="14" spans="1:16" s="18" customFormat="1" ht="17.25" customHeight="1">
      <c r="A14" s="33" t="s">
        <v>610</v>
      </c>
      <c r="B14" s="355" t="s">
        <v>26</v>
      </c>
      <c r="C14" s="16">
        <v>24602.076</v>
      </c>
      <c r="D14" s="17">
        <v>0.70798310587511</v>
      </c>
      <c r="E14" s="16">
        <v>14470.143</v>
      </c>
      <c r="F14" s="16">
        <v>11368.315</v>
      </c>
      <c r="G14" s="16">
        <v>7877.235</v>
      </c>
      <c r="H14" s="16">
        <v>5069.332</v>
      </c>
      <c r="I14" s="16">
        <v>2432.279</v>
      </c>
      <c r="J14" s="16">
        <v>2630.322</v>
      </c>
      <c r="K14" s="16" t="s">
        <v>1135</v>
      </c>
      <c r="L14" s="16" t="s">
        <v>1135</v>
      </c>
      <c r="M14" s="118" t="s">
        <v>610</v>
      </c>
      <c r="O14" s="103"/>
      <c r="P14" s="103"/>
    </row>
    <row r="15" spans="1:16" ht="17.25" customHeight="1">
      <c r="A15" s="110" t="s">
        <v>1114</v>
      </c>
      <c r="B15" s="357" t="s">
        <v>824</v>
      </c>
      <c r="C15" s="16">
        <v>9542.975</v>
      </c>
      <c r="D15" s="17">
        <v>0.274621746546451</v>
      </c>
      <c r="E15" s="16">
        <v>6038.466</v>
      </c>
      <c r="F15" s="16">
        <v>4963.103</v>
      </c>
      <c r="G15" s="16">
        <v>4121.55</v>
      </c>
      <c r="H15" s="16">
        <v>41.828</v>
      </c>
      <c r="I15" s="16">
        <v>2421.079</v>
      </c>
      <c r="J15" s="16">
        <v>1041.602</v>
      </c>
      <c r="K15" s="16" t="s">
        <v>1135</v>
      </c>
      <c r="L15" s="16" t="s">
        <v>1135</v>
      </c>
      <c r="M15" s="116" t="s">
        <v>1114</v>
      </c>
      <c r="O15" s="103"/>
      <c r="P15" s="103"/>
    </row>
    <row r="16" spans="1:16" ht="12.75">
      <c r="A16" s="110" t="s">
        <v>1115</v>
      </c>
      <c r="B16" s="356" t="s">
        <v>1048</v>
      </c>
      <c r="C16" s="16">
        <v>8790.565</v>
      </c>
      <c r="D16" s="17">
        <v>0.252969363686912</v>
      </c>
      <c r="E16" s="16">
        <v>2486.374</v>
      </c>
      <c r="F16" s="16">
        <v>1900.721</v>
      </c>
      <c r="G16" s="16">
        <v>776.527</v>
      </c>
      <c r="H16" s="16">
        <v>5010.409</v>
      </c>
      <c r="I16" s="16" t="s">
        <v>1135</v>
      </c>
      <c r="J16" s="16">
        <v>1293.782</v>
      </c>
      <c r="K16" s="16" t="s">
        <v>1135</v>
      </c>
      <c r="L16" s="16" t="s">
        <v>1135</v>
      </c>
      <c r="M16" s="116" t="s">
        <v>1115</v>
      </c>
      <c r="O16" s="103"/>
      <c r="P16" s="103"/>
    </row>
    <row r="17" spans="1:16" ht="12.75">
      <c r="A17" s="110" t="s">
        <v>1116</v>
      </c>
      <c r="B17" s="357" t="s">
        <v>823</v>
      </c>
      <c r="C17" s="16">
        <v>2046.741</v>
      </c>
      <c r="D17" s="17">
        <v>0.0588998282137625</v>
      </c>
      <c r="E17" s="16">
        <v>1818.58</v>
      </c>
      <c r="F17" s="16">
        <v>1425.567</v>
      </c>
      <c r="G17" s="16">
        <v>1008.012</v>
      </c>
      <c r="H17" s="16" t="s">
        <v>1135</v>
      </c>
      <c r="I17" s="16" t="s">
        <v>1135</v>
      </c>
      <c r="J17" s="16">
        <v>228.161</v>
      </c>
      <c r="K17" s="16" t="s">
        <v>1135</v>
      </c>
      <c r="L17" s="16" t="s">
        <v>1135</v>
      </c>
      <c r="M17" s="116" t="s">
        <v>1116</v>
      </c>
      <c r="O17" s="103"/>
      <c r="P17" s="103"/>
    </row>
    <row r="18" spans="1:16" s="18" customFormat="1" ht="17.25" customHeight="1">
      <c r="A18" s="33" t="s">
        <v>611</v>
      </c>
      <c r="B18" s="355" t="s">
        <v>27</v>
      </c>
      <c r="C18" s="16">
        <v>131532.06</v>
      </c>
      <c r="D18" s="17">
        <v>3.78514708925179</v>
      </c>
      <c r="E18" s="16">
        <v>95877.88</v>
      </c>
      <c r="F18" s="16">
        <v>88006.578</v>
      </c>
      <c r="G18" s="16">
        <v>59160.889</v>
      </c>
      <c r="H18" s="16">
        <v>2221.416</v>
      </c>
      <c r="I18" s="16">
        <v>14023.58</v>
      </c>
      <c r="J18" s="16">
        <v>18841.481</v>
      </c>
      <c r="K18" s="16">
        <v>567.703</v>
      </c>
      <c r="L18" s="16" t="s">
        <v>1135</v>
      </c>
      <c r="M18" s="118" t="s">
        <v>611</v>
      </c>
      <c r="O18" s="103"/>
      <c r="P18" s="103"/>
    </row>
    <row r="19" spans="1:16" ht="17.25" customHeight="1">
      <c r="A19" s="110" t="s">
        <v>1118</v>
      </c>
      <c r="B19" s="357" t="s">
        <v>846</v>
      </c>
      <c r="C19" s="16">
        <v>36449.336</v>
      </c>
      <c r="D19" s="17">
        <v>1.04891612026422</v>
      </c>
      <c r="E19" s="16">
        <v>18108.359</v>
      </c>
      <c r="F19" s="16">
        <v>17643.47</v>
      </c>
      <c r="G19" s="16">
        <v>12159.736</v>
      </c>
      <c r="H19" s="16">
        <v>1201.878</v>
      </c>
      <c r="I19" s="16">
        <v>7566.55</v>
      </c>
      <c r="J19" s="16">
        <v>9572.549</v>
      </c>
      <c r="K19" s="16" t="s">
        <v>1135</v>
      </c>
      <c r="L19" s="16" t="s">
        <v>1135</v>
      </c>
      <c r="M19" s="116" t="s">
        <v>1118</v>
      </c>
      <c r="O19" s="103"/>
      <c r="P19" s="103"/>
    </row>
    <row r="20" spans="1:16" ht="12.75">
      <c r="A20" s="110" t="s">
        <v>1119</v>
      </c>
      <c r="B20" s="356" t="s">
        <v>847</v>
      </c>
      <c r="C20" s="16">
        <v>23203.943</v>
      </c>
      <c r="D20" s="17">
        <v>0.667748511698323</v>
      </c>
      <c r="E20" s="16">
        <v>18206.551</v>
      </c>
      <c r="F20" s="16">
        <v>15574.401</v>
      </c>
      <c r="G20" s="16">
        <v>10430.448</v>
      </c>
      <c r="H20" s="16">
        <v>59.011</v>
      </c>
      <c r="I20" s="16">
        <v>1343.314</v>
      </c>
      <c r="J20" s="16">
        <v>3484.225</v>
      </c>
      <c r="K20" s="16">
        <v>110.842</v>
      </c>
      <c r="L20" s="16" t="s">
        <v>1135</v>
      </c>
      <c r="M20" s="116" t="s">
        <v>1119</v>
      </c>
      <c r="O20" s="103"/>
      <c r="P20" s="103"/>
    </row>
    <row r="21" spans="1:16" ht="12.75">
      <c r="A21" s="110" t="s">
        <v>1117</v>
      </c>
      <c r="B21" s="357" t="s">
        <v>1049</v>
      </c>
      <c r="C21" s="16">
        <v>22787.122</v>
      </c>
      <c r="D21" s="17">
        <v>0.655753498506185</v>
      </c>
      <c r="E21" s="16">
        <v>20589.851</v>
      </c>
      <c r="F21" s="16">
        <v>19800.013</v>
      </c>
      <c r="G21" s="16">
        <v>18835.366</v>
      </c>
      <c r="H21" s="16">
        <v>21.466</v>
      </c>
      <c r="I21" s="16">
        <v>756.305</v>
      </c>
      <c r="J21" s="16">
        <v>977.264</v>
      </c>
      <c r="K21" s="16">
        <v>442.236</v>
      </c>
      <c r="L21" s="16" t="s">
        <v>1135</v>
      </c>
      <c r="M21" s="116" t="s">
        <v>1117</v>
      </c>
      <c r="O21" s="103"/>
      <c r="P21" s="103"/>
    </row>
    <row r="22" spans="1:16" s="18" customFormat="1" ht="17.25" customHeight="1">
      <c r="A22" s="109" t="s">
        <v>19</v>
      </c>
      <c r="B22" s="355" t="s">
        <v>28</v>
      </c>
      <c r="C22" s="16">
        <v>2888887.391</v>
      </c>
      <c r="D22" s="17">
        <v>83.1345886259202</v>
      </c>
      <c r="E22" s="16">
        <v>2023355.638</v>
      </c>
      <c r="F22" s="16">
        <v>1794005.206</v>
      </c>
      <c r="G22" s="16">
        <v>1000853.33</v>
      </c>
      <c r="H22" s="16">
        <v>45694.435</v>
      </c>
      <c r="I22" s="16">
        <v>354216.345</v>
      </c>
      <c r="J22" s="16">
        <v>456851.926</v>
      </c>
      <c r="K22" s="16">
        <v>8764.068</v>
      </c>
      <c r="L22" s="16">
        <v>4.979</v>
      </c>
      <c r="M22" s="117" t="s">
        <v>19</v>
      </c>
      <c r="O22" s="103"/>
      <c r="P22" s="103"/>
    </row>
    <row r="23" spans="1:16" s="18" customFormat="1" ht="17.25" customHeight="1">
      <c r="A23" s="33" t="s">
        <v>612</v>
      </c>
      <c r="B23" s="355" t="s">
        <v>1120</v>
      </c>
      <c r="C23" s="16">
        <v>296385.769</v>
      </c>
      <c r="D23" s="17">
        <v>8.5292036848355</v>
      </c>
      <c r="E23" s="16">
        <v>229402.681</v>
      </c>
      <c r="F23" s="16">
        <v>211312.996</v>
      </c>
      <c r="G23" s="16">
        <v>122220.273</v>
      </c>
      <c r="H23" s="16">
        <v>5095.342</v>
      </c>
      <c r="I23" s="16">
        <v>27222.112</v>
      </c>
      <c r="J23" s="16">
        <v>34113.296</v>
      </c>
      <c r="K23" s="16">
        <v>552.338</v>
      </c>
      <c r="L23" s="16" t="s">
        <v>1135</v>
      </c>
      <c r="M23" s="118" t="s">
        <v>612</v>
      </c>
      <c r="O23" s="103"/>
      <c r="P23" s="103"/>
    </row>
    <row r="24" spans="1:16" ht="17.25" customHeight="1">
      <c r="A24" s="110" t="s">
        <v>1121</v>
      </c>
      <c r="B24" s="357" t="s">
        <v>1122</v>
      </c>
      <c r="C24" s="16">
        <v>72704.973</v>
      </c>
      <c r="D24" s="17">
        <v>2.09225809224823</v>
      </c>
      <c r="E24" s="16">
        <v>61545.453</v>
      </c>
      <c r="F24" s="16">
        <v>57279.654</v>
      </c>
      <c r="G24" s="16">
        <v>35410.015</v>
      </c>
      <c r="H24" s="16">
        <v>1440.017</v>
      </c>
      <c r="I24" s="16">
        <v>8969.381</v>
      </c>
      <c r="J24" s="16">
        <v>750.122</v>
      </c>
      <c r="K24" s="16" t="s">
        <v>1135</v>
      </c>
      <c r="L24" s="16" t="s">
        <v>1135</v>
      </c>
      <c r="M24" s="116" t="s">
        <v>1121</v>
      </c>
      <c r="O24" s="103"/>
      <c r="P24" s="103"/>
    </row>
    <row r="25" spans="1:16" ht="12.75">
      <c r="A25" s="110" t="s">
        <v>1124</v>
      </c>
      <c r="B25" s="357" t="s">
        <v>878</v>
      </c>
      <c r="C25" s="16">
        <v>38531.162</v>
      </c>
      <c r="D25" s="17">
        <v>1.10882560259293</v>
      </c>
      <c r="E25" s="16">
        <v>35270.34</v>
      </c>
      <c r="F25" s="16">
        <v>34141.378</v>
      </c>
      <c r="G25" s="16">
        <v>16599.27</v>
      </c>
      <c r="H25" s="16">
        <v>239.629</v>
      </c>
      <c r="I25" s="16">
        <v>1557.16</v>
      </c>
      <c r="J25" s="16">
        <v>1464.033</v>
      </c>
      <c r="K25" s="16" t="s">
        <v>1135</v>
      </c>
      <c r="L25" s="16" t="s">
        <v>1135</v>
      </c>
      <c r="M25" s="116" t="s">
        <v>1124</v>
      </c>
      <c r="O25" s="103"/>
      <c r="P25" s="103"/>
    </row>
    <row r="26" spans="1:16" ht="12.75">
      <c r="A26" s="110" t="s">
        <v>1123</v>
      </c>
      <c r="B26" s="356" t="s">
        <v>881</v>
      </c>
      <c r="C26" s="16">
        <v>37369.821</v>
      </c>
      <c r="D26" s="17">
        <v>1.07540526001045</v>
      </c>
      <c r="E26" s="16">
        <v>30454.502</v>
      </c>
      <c r="F26" s="16">
        <v>28962.762</v>
      </c>
      <c r="G26" s="16">
        <v>16204.813</v>
      </c>
      <c r="H26" s="16">
        <v>281.969</v>
      </c>
      <c r="I26" s="16">
        <v>1149.602</v>
      </c>
      <c r="J26" s="16">
        <v>5344.217</v>
      </c>
      <c r="K26" s="16">
        <v>139.531</v>
      </c>
      <c r="L26" s="16" t="s">
        <v>1135</v>
      </c>
      <c r="M26" s="116" t="s">
        <v>1123</v>
      </c>
      <c r="O26" s="103"/>
      <c r="P26" s="103"/>
    </row>
    <row r="27" spans="1:16" s="18" customFormat="1" ht="17.25" customHeight="1">
      <c r="A27" s="33" t="s">
        <v>613</v>
      </c>
      <c r="B27" s="355" t="s">
        <v>1125</v>
      </c>
      <c r="C27" s="16">
        <v>2592501.622</v>
      </c>
      <c r="D27" s="17">
        <v>74.6053849410847</v>
      </c>
      <c r="E27" s="16">
        <v>1793952.957</v>
      </c>
      <c r="F27" s="16">
        <v>1582692.21</v>
      </c>
      <c r="G27" s="16">
        <v>878633.057</v>
      </c>
      <c r="H27" s="16">
        <v>40599.093</v>
      </c>
      <c r="I27" s="16">
        <v>326994.233</v>
      </c>
      <c r="J27" s="16">
        <v>422738.63</v>
      </c>
      <c r="K27" s="16">
        <v>8211.73</v>
      </c>
      <c r="L27" s="16">
        <v>4.979</v>
      </c>
      <c r="M27" s="118" t="s">
        <v>613</v>
      </c>
      <c r="O27" s="103"/>
      <c r="P27" s="103"/>
    </row>
    <row r="28" spans="1:16" ht="17.25" customHeight="1">
      <c r="A28" s="110" t="s">
        <v>1126</v>
      </c>
      <c r="B28" s="356" t="s">
        <v>747</v>
      </c>
      <c r="C28" s="16">
        <v>600554.515</v>
      </c>
      <c r="D28" s="20">
        <v>17.2823809981329</v>
      </c>
      <c r="E28" s="16">
        <v>523110.886</v>
      </c>
      <c r="F28" s="16">
        <v>514834.748</v>
      </c>
      <c r="G28" s="16">
        <v>268116.601</v>
      </c>
      <c r="H28" s="16">
        <v>4660.869</v>
      </c>
      <c r="I28" s="16">
        <v>33223.265</v>
      </c>
      <c r="J28" s="16">
        <v>39519.731</v>
      </c>
      <c r="K28" s="16">
        <v>39.764</v>
      </c>
      <c r="L28" s="16" t="s">
        <v>1135</v>
      </c>
      <c r="M28" s="116" t="s">
        <v>1126</v>
      </c>
      <c r="O28" s="103"/>
      <c r="P28" s="103"/>
    </row>
    <row r="29" spans="1:16" ht="12.75">
      <c r="A29" s="110" t="s">
        <v>1127</v>
      </c>
      <c r="B29" s="356" t="s">
        <v>928</v>
      </c>
      <c r="C29" s="16">
        <v>220327.073</v>
      </c>
      <c r="D29" s="20">
        <v>6.3404342564795</v>
      </c>
      <c r="E29" s="16">
        <v>194406.132</v>
      </c>
      <c r="F29" s="16">
        <v>181769.523</v>
      </c>
      <c r="G29" s="16">
        <v>106580.109</v>
      </c>
      <c r="H29" s="16">
        <v>2380.014</v>
      </c>
      <c r="I29" s="16">
        <v>10702.107</v>
      </c>
      <c r="J29" s="16">
        <v>12018.693</v>
      </c>
      <c r="K29" s="16">
        <v>820.127</v>
      </c>
      <c r="L29" s="16" t="s">
        <v>1135</v>
      </c>
      <c r="M29" s="116" t="s">
        <v>1127</v>
      </c>
      <c r="O29" s="103"/>
      <c r="P29" s="103"/>
    </row>
    <row r="30" spans="1:16" ht="12.75">
      <c r="A30" s="110" t="s">
        <v>1152</v>
      </c>
      <c r="B30" s="356" t="s">
        <v>1206</v>
      </c>
      <c r="C30" s="16">
        <v>147673.87</v>
      </c>
      <c r="D30" s="20">
        <v>4.24966596880675</v>
      </c>
      <c r="E30" s="16">
        <v>46293.912</v>
      </c>
      <c r="F30" s="16">
        <v>32895.992</v>
      </c>
      <c r="G30" s="16">
        <v>20603.846</v>
      </c>
      <c r="H30" s="16">
        <v>623.677</v>
      </c>
      <c r="I30" s="16">
        <v>41125.795</v>
      </c>
      <c r="J30" s="16">
        <v>59349.432</v>
      </c>
      <c r="K30" s="16">
        <v>281.054</v>
      </c>
      <c r="L30" s="16" t="s">
        <v>1135</v>
      </c>
      <c r="M30" s="116" t="s">
        <v>1152</v>
      </c>
      <c r="O30" s="103"/>
      <c r="P30" s="103"/>
    </row>
    <row r="31" spans="1:16" s="18" customFormat="1" ht="17.25" customHeight="1">
      <c r="A31" s="110" t="s">
        <v>1011</v>
      </c>
      <c r="B31" s="355" t="s">
        <v>1128</v>
      </c>
      <c r="C31" s="21">
        <v>3474952.41</v>
      </c>
      <c r="D31" s="22">
        <v>100</v>
      </c>
      <c r="E31" s="21">
        <v>2543671.382</v>
      </c>
      <c r="F31" s="21">
        <v>2292205.786</v>
      </c>
      <c r="G31" s="21">
        <v>1306265.235</v>
      </c>
      <c r="H31" s="21">
        <v>56079.899</v>
      </c>
      <c r="I31" s="21">
        <v>374017.83</v>
      </c>
      <c r="J31" s="21">
        <v>489041.55</v>
      </c>
      <c r="K31" s="21">
        <v>12111.238</v>
      </c>
      <c r="L31" s="21">
        <v>30.511</v>
      </c>
      <c r="M31" s="119"/>
      <c r="O31" s="103"/>
      <c r="P31" s="103"/>
    </row>
    <row r="32" spans="1:15" s="18" customFormat="1" ht="9" customHeight="1">
      <c r="A32" s="23"/>
      <c r="B32" s="19"/>
      <c r="C32" s="62"/>
      <c r="D32" s="62"/>
      <c r="E32" s="62"/>
      <c r="F32" s="62"/>
      <c r="G32" s="62"/>
      <c r="H32" s="62"/>
      <c r="I32" s="62"/>
      <c r="J32" s="62"/>
      <c r="K32" s="62"/>
      <c r="L32" s="62"/>
      <c r="M32" s="26"/>
      <c r="N32" s="16"/>
      <c r="O32" s="103"/>
    </row>
    <row r="33" spans="1:17" s="18" customFormat="1" ht="4.5" customHeight="1">
      <c r="A33" s="23"/>
      <c r="B33" s="23"/>
      <c r="C33" s="23"/>
      <c r="D33" s="24"/>
      <c r="E33" s="160"/>
      <c r="F33" s="24"/>
      <c r="G33" s="24"/>
      <c r="H33" s="24"/>
      <c r="I33" s="24"/>
      <c r="J33" s="24"/>
      <c r="K33" s="24"/>
      <c r="L33" s="24"/>
      <c r="M33" s="25"/>
      <c r="N33" s="26"/>
      <c r="O33" s="103"/>
      <c r="P33" s="103"/>
      <c r="Q33" s="103"/>
    </row>
    <row r="34" spans="1:17" ht="17.25">
      <c r="A34" s="1"/>
      <c r="B34" s="1"/>
      <c r="C34" s="2"/>
      <c r="D34" s="2"/>
      <c r="E34" s="60" t="s">
        <v>1151</v>
      </c>
      <c r="F34" s="61" t="s">
        <v>344</v>
      </c>
      <c r="H34" s="4"/>
      <c r="I34" s="4"/>
      <c r="J34" s="2"/>
      <c r="M34"/>
      <c r="N34" s="5"/>
      <c r="O34" s="103"/>
      <c r="P34" s="103"/>
      <c r="Q34" s="103"/>
    </row>
    <row r="35" spans="1:15" ht="12.75">
      <c r="A35" s="27"/>
      <c r="B35" s="27"/>
      <c r="M35" s="8"/>
      <c r="N35" s="16"/>
      <c r="O35" s="103"/>
    </row>
    <row r="36" spans="1:15" ht="15" customHeight="1">
      <c r="A36" s="516" t="s">
        <v>1146</v>
      </c>
      <c r="B36" s="519" t="s">
        <v>733</v>
      </c>
      <c r="C36" s="522" t="s">
        <v>20</v>
      </c>
      <c r="D36" s="523"/>
      <c r="E36" s="528" t="s">
        <v>6</v>
      </c>
      <c r="F36" s="529"/>
      <c r="G36" s="529"/>
      <c r="H36" s="529"/>
      <c r="I36" s="529"/>
      <c r="J36" s="529"/>
      <c r="K36" s="529"/>
      <c r="L36" s="529"/>
      <c r="M36" s="531" t="s">
        <v>1136</v>
      </c>
      <c r="N36" s="16"/>
      <c r="O36" s="103"/>
    </row>
    <row r="37" spans="1:15" ht="12.75" customHeight="1">
      <c r="A37" s="517"/>
      <c r="B37" s="520"/>
      <c r="C37" s="524"/>
      <c r="D37" s="525"/>
      <c r="E37" s="534" t="s">
        <v>7</v>
      </c>
      <c r="F37" s="536" t="s">
        <v>8</v>
      </c>
      <c r="G37" s="537"/>
      <c r="H37" s="538" t="s">
        <v>9</v>
      </c>
      <c r="I37" s="538" t="s">
        <v>10</v>
      </c>
      <c r="J37" s="538" t="s">
        <v>11</v>
      </c>
      <c r="K37" s="538" t="s">
        <v>730</v>
      </c>
      <c r="L37" s="534" t="s">
        <v>12</v>
      </c>
      <c r="M37" s="532"/>
      <c r="N37" s="16"/>
      <c r="O37" s="103"/>
    </row>
    <row r="38" spans="1:15" ht="12.75" customHeight="1">
      <c r="A38" s="517"/>
      <c r="B38" s="520"/>
      <c r="C38" s="526"/>
      <c r="D38" s="527"/>
      <c r="E38" s="532"/>
      <c r="F38" s="541" t="s">
        <v>1086</v>
      </c>
      <c r="G38" s="542" t="s">
        <v>734</v>
      </c>
      <c r="H38" s="539"/>
      <c r="I38" s="539"/>
      <c r="J38" s="539"/>
      <c r="K38" s="539"/>
      <c r="L38" s="532"/>
      <c r="M38" s="532"/>
      <c r="N38" s="16"/>
      <c r="O38" s="103"/>
    </row>
    <row r="39" spans="1:15" ht="17.25" customHeight="1">
      <c r="A39" s="517"/>
      <c r="B39" s="520"/>
      <c r="C39" s="352" t="s">
        <v>13</v>
      </c>
      <c r="D39" s="9" t="s">
        <v>14</v>
      </c>
      <c r="E39" s="535"/>
      <c r="F39" s="527"/>
      <c r="G39" s="543"/>
      <c r="H39" s="540"/>
      <c r="I39" s="540"/>
      <c r="J39" s="540"/>
      <c r="K39" s="540"/>
      <c r="L39" s="535"/>
      <c r="M39" s="532"/>
      <c r="N39" s="16"/>
      <c r="O39" s="103"/>
    </row>
    <row r="40" spans="1:15" ht="15" customHeight="1">
      <c r="A40" s="518"/>
      <c r="B40" s="521"/>
      <c r="C40" s="353" t="s">
        <v>15</v>
      </c>
      <c r="D40" s="10" t="s">
        <v>16</v>
      </c>
      <c r="E40" s="11"/>
      <c r="F40" s="530" t="s">
        <v>15</v>
      </c>
      <c r="G40" s="530"/>
      <c r="H40" s="530"/>
      <c r="I40" s="530"/>
      <c r="J40" s="530"/>
      <c r="K40" s="530"/>
      <c r="L40" s="112"/>
      <c r="M40" s="533"/>
      <c r="N40" s="16"/>
      <c r="O40" s="103"/>
    </row>
    <row r="41" spans="1:15" ht="6" customHeight="1">
      <c r="A41" s="29"/>
      <c r="B41" s="358"/>
      <c r="C41" s="14"/>
      <c r="D41" s="15"/>
      <c r="E41" s="14"/>
      <c r="F41" s="14"/>
      <c r="G41" s="14"/>
      <c r="H41" s="14"/>
      <c r="I41" s="15"/>
      <c r="J41" s="14"/>
      <c r="K41" s="14"/>
      <c r="L41" s="14"/>
      <c r="M41" s="30"/>
      <c r="N41" s="16"/>
      <c r="O41" s="103"/>
    </row>
    <row r="42" spans="1:16" s="18" customFormat="1" ht="12.75">
      <c r="A42" s="111" t="s">
        <v>17</v>
      </c>
      <c r="B42" s="355" t="s">
        <v>326</v>
      </c>
      <c r="C42" s="16">
        <v>240574.222</v>
      </c>
      <c r="D42" s="17">
        <v>10.0770150961672</v>
      </c>
      <c r="E42" s="16">
        <v>229254.669</v>
      </c>
      <c r="F42" s="16">
        <v>224638.401</v>
      </c>
      <c r="G42" s="16">
        <v>191406.215</v>
      </c>
      <c r="H42" s="16">
        <v>443.713</v>
      </c>
      <c r="I42" s="16">
        <v>3342.219</v>
      </c>
      <c r="J42" s="16">
        <v>7533.62</v>
      </c>
      <c r="K42" s="16">
        <v>0.001</v>
      </c>
      <c r="L42" s="120" t="s">
        <v>1135</v>
      </c>
      <c r="M42" s="115" t="s">
        <v>17</v>
      </c>
      <c r="N42" s="23"/>
      <c r="O42" s="103"/>
      <c r="P42" s="103"/>
    </row>
    <row r="43" spans="1:16" ht="17.25" customHeight="1">
      <c r="A43" s="110" t="s">
        <v>1129</v>
      </c>
      <c r="B43" s="359" t="s">
        <v>1050</v>
      </c>
      <c r="C43" s="16">
        <v>36230.35</v>
      </c>
      <c r="D43" s="17">
        <v>1.51759311888961</v>
      </c>
      <c r="E43" s="16">
        <v>36085.121</v>
      </c>
      <c r="F43" s="16">
        <v>36063.586</v>
      </c>
      <c r="G43" s="16">
        <v>35627.722</v>
      </c>
      <c r="H43" s="16">
        <v>105.338</v>
      </c>
      <c r="I43" s="16">
        <v>13.389</v>
      </c>
      <c r="J43" s="16">
        <v>26.502</v>
      </c>
      <c r="K43" s="16" t="s">
        <v>1135</v>
      </c>
      <c r="L43" s="120" t="s">
        <v>1135</v>
      </c>
      <c r="M43" s="116" t="s">
        <v>1129</v>
      </c>
      <c r="N43" s="55"/>
      <c r="O43" s="103"/>
      <c r="P43" s="103"/>
    </row>
    <row r="44" spans="1:16" ht="12.75">
      <c r="A44" s="110" t="s">
        <v>1130</v>
      </c>
      <c r="B44" s="360" t="s">
        <v>773</v>
      </c>
      <c r="C44" s="16">
        <v>27248.653</v>
      </c>
      <c r="D44" s="17">
        <v>1.14137369061604</v>
      </c>
      <c r="E44" s="16">
        <v>27248.653</v>
      </c>
      <c r="F44" s="16">
        <v>27248.653</v>
      </c>
      <c r="G44" s="16">
        <v>25767.032</v>
      </c>
      <c r="H44" s="16" t="s">
        <v>1135</v>
      </c>
      <c r="I44" s="16" t="s">
        <v>1135</v>
      </c>
      <c r="J44" s="16" t="s">
        <v>1135</v>
      </c>
      <c r="K44" s="16" t="s">
        <v>1135</v>
      </c>
      <c r="L44" s="120" t="s">
        <v>1135</v>
      </c>
      <c r="M44" s="116" t="s">
        <v>1130</v>
      </c>
      <c r="N44" s="55"/>
      <c r="O44" s="103"/>
      <c r="P44" s="103"/>
    </row>
    <row r="45" spans="1:16" ht="12.75">
      <c r="A45" s="110" t="s">
        <v>1113</v>
      </c>
      <c r="B45" s="360" t="s">
        <v>800</v>
      </c>
      <c r="C45" s="16">
        <v>24949.073</v>
      </c>
      <c r="D45" s="17">
        <v>1.04505039303994</v>
      </c>
      <c r="E45" s="16">
        <v>24929.411</v>
      </c>
      <c r="F45" s="16">
        <v>24792.984</v>
      </c>
      <c r="G45" s="16">
        <v>24196.517</v>
      </c>
      <c r="H45" s="16" t="s">
        <v>1135</v>
      </c>
      <c r="I45" s="16">
        <v>0.459</v>
      </c>
      <c r="J45" s="16">
        <v>19.203</v>
      </c>
      <c r="K45" s="16" t="s">
        <v>1135</v>
      </c>
      <c r="L45" s="120" t="s">
        <v>1135</v>
      </c>
      <c r="M45" s="116" t="s">
        <v>1113</v>
      </c>
      <c r="N45" s="55"/>
      <c r="O45" s="103"/>
      <c r="P45" s="103"/>
    </row>
    <row r="46" spans="1:16" s="18" customFormat="1" ht="17.25" customHeight="1">
      <c r="A46" s="111" t="s">
        <v>18</v>
      </c>
      <c r="B46" s="355" t="s">
        <v>23</v>
      </c>
      <c r="C46" s="16">
        <v>1892600.419</v>
      </c>
      <c r="D46" s="17">
        <v>79.2760040320338</v>
      </c>
      <c r="E46" s="16">
        <v>1325851.248</v>
      </c>
      <c r="F46" s="16">
        <v>1200836.476</v>
      </c>
      <c r="G46" s="16">
        <v>668508.588</v>
      </c>
      <c r="H46" s="16">
        <v>23672.011</v>
      </c>
      <c r="I46" s="16">
        <v>102545.3</v>
      </c>
      <c r="J46" s="16">
        <v>439922.372</v>
      </c>
      <c r="K46" s="16">
        <v>609.488</v>
      </c>
      <c r="L46" s="120" t="s">
        <v>1135</v>
      </c>
      <c r="M46" s="117" t="s">
        <v>18</v>
      </c>
      <c r="N46" s="23"/>
      <c r="O46" s="103"/>
      <c r="P46" s="103"/>
    </row>
    <row r="47" spans="1:16" s="18" customFormat="1" ht="17.25" customHeight="1">
      <c r="A47" s="33" t="s">
        <v>610</v>
      </c>
      <c r="B47" s="355" t="s">
        <v>26</v>
      </c>
      <c r="C47" s="16">
        <v>17267.733</v>
      </c>
      <c r="D47" s="17">
        <v>0.723299465216954</v>
      </c>
      <c r="E47" s="16">
        <v>12495.489</v>
      </c>
      <c r="F47" s="16">
        <v>11219.708</v>
      </c>
      <c r="G47" s="16">
        <v>4794.518</v>
      </c>
      <c r="H47" s="16">
        <v>291.092</v>
      </c>
      <c r="I47" s="16">
        <v>681.927</v>
      </c>
      <c r="J47" s="16">
        <v>3795.715</v>
      </c>
      <c r="K47" s="16">
        <v>3.51</v>
      </c>
      <c r="L47" s="120" t="s">
        <v>1135</v>
      </c>
      <c r="M47" s="118" t="s">
        <v>610</v>
      </c>
      <c r="N47" s="23"/>
      <c r="O47" s="103"/>
      <c r="P47" s="103"/>
    </row>
    <row r="48" spans="1:16" ht="17.25" customHeight="1">
      <c r="A48" s="110" t="s">
        <v>1114</v>
      </c>
      <c r="B48" s="357" t="s">
        <v>824</v>
      </c>
      <c r="C48" s="16">
        <v>6736.939</v>
      </c>
      <c r="D48" s="17">
        <v>0.282192478647848</v>
      </c>
      <c r="E48" s="16">
        <v>2996.185</v>
      </c>
      <c r="F48" s="16">
        <v>2411.367</v>
      </c>
      <c r="G48" s="16">
        <v>2090.185</v>
      </c>
      <c r="H48" s="16">
        <v>246.842</v>
      </c>
      <c r="I48" s="16">
        <v>209.933</v>
      </c>
      <c r="J48" s="16">
        <v>3283.979</v>
      </c>
      <c r="K48" s="16" t="s">
        <v>1135</v>
      </c>
      <c r="L48" s="120" t="s">
        <v>1135</v>
      </c>
      <c r="M48" s="116" t="s">
        <v>1114</v>
      </c>
      <c r="N48" s="55"/>
      <c r="O48" s="103"/>
      <c r="P48" s="103"/>
    </row>
    <row r="49" spans="1:16" ht="12.75">
      <c r="A49" s="110" t="s">
        <v>1116</v>
      </c>
      <c r="B49" s="357" t="s">
        <v>823</v>
      </c>
      <c r="C49" s="16">
        <v>3124.056</v>
      </c>
      <c r="D49" s="17">
        <v>0.130858407071028</v>
      </c>
      <c r="E49" s="16">
        <v>3108.561</v>
      </c>
      <c r="F49" s="16">
        <v>3108.561</v>
      </c>
      <c r="G49" s="16">
        <v>186.743</v>
      </c>
      <c r="H49" s="16" t="s">
        <v>1135</v>
      </c>
      <c r="I49" s="16" t="s">
        <v>1135</v>
      </c>
      <c r="J49" s="16">
        <v>15.495</v>
      </c>
      <c r="K49" s="16" t="s">
        <v>1135</v>
      </c>
      <c r="L49" s="120" t="s">
        <v>1135</v>
      </c>
      <c r="M49" s="116" t="s">
        <v>1116</v>
      </c>
      <c r="N49" s="55"/>
      <c r="O49" s="103"/>
      <c r="P49" s="103"/>
    </row>
    <row r="50" spans="1:16" ht="12.75">
      <c r="A50" s="110" t="s">
        <v>1153</v>
      </c>
      <c r="B50" s="357" t="s">
        <v>1154</v>
      </c>
      <c r="C50" s="16">
        <v>2090.984</v>
      </c>
      <c r="D50" s="17">
        <v>0.0875857652522892</v>
      </c>
      <c r="E50" s="16">
        <v>2013.3</v>
      </c>
      <c r="F50" s="16">
        <v>1917.412</v>
      </c>
      <c r="G50" s="16">
        <v>649.108</v>
      </c>
      <c r="H50" s="16">
        <v>11.028</v>
      </c>
      <c r="I50" s="16">
        <v>54.45</v>
      </c>
      <c r="J50" s="16">
        <v>12.206</v>
      </c>
      <c r="K50" s="16" t="s">
        <v>1135</v>
      </c>
      <c r="L50" s="120" t="s">
        <v>1135</v>
      </c>
      <c r="M50" s="116" t="s">
        <v>1153</v>
      </c>
      <c r="N50" s="55"/>
      <c r="O50" s="103"/>
      <c r="P50" s="103"/>
    </row>
    <row r="51" spans="1:16" s="18" customFormat="1" ht="17.25" customHeight="1">
      <c r="A51" s="33" t="s">
        <v>611</v>
      </c>
      <c r="B51" s="355" t="s">
        <v>27</v>
      </c>
      <c r="C51" s="16">
        <v>94663.647</v>
      </c>
      <c r="D51" s="17">
        <v>3.96520870751167</v>
      </c>
      <c r="E51" s="16">
        <v>82803.287</v>
      </c>
      <c r="F51" s="16">
        <v>50395.364</v>
      </c>
      <c r="G51" s="16">
        <v>25570.252</v>
      </c>
      <c r="H51" s="16">
        <v>1996.189</v>
      </c>
      <c r="I51" s="16">
        <v>5003.964</v>
      </c>
      <c r="J51" s="16">
        <v>4860.207</v>
      </c>
      <c r="K51" s="16" t="s">
        <v>1135</v>
      </c>
      <c r="L51" s="120" t="s">
        <v>1135</v>
      </c>
      <c r="M51" s="118" t="s">
        <v>611</v>
      </c>
      <c r="N51" s="23"/>
      <c r="O51" s="103"/>
      <c r="P51" s="103"/>
    </row>
    <row r="52" spans="1:16" ht="17.25" customHeight="1">
      <c r="A52" s="110" t="s">
        <v>1131</v>
      </c>
      <c r="B52" s="359" t="s">
        <v>854</v>
      </c>
      <c r="C52" s="16">
        <v>35248.005</v>
      </c>
      <c r="D52" s="17">
        <v>1.47644529634924</v>
      </c>
      <c r="E52" s="16">
        <v>31992.672</v>
      </c>
      <c r="F52" s="16">
        <v>4506.679</v>
      </c>
      <c r="G52" s="16">
        <v>2154.473</v>
      </c>
      <c r="H52" s="16">
        <v>1658.379</v>
      </c>
      <c r="I52" s="16" t="s">
        <v>1135</v>
      </c>
      <c r="J52" s="16">
        <v>1596.954</v>
      </c>
      <c r="K52" s="16" t="s">
        <v>1135</v>
      </c>
      <c r="L52" s="120" t="s">
        <v>1135</v>
      </c>
      <c r="M52" s="116" t="s">
        <v>1131</v>
      </c>
      <c r="N52" s="55"/>
      <c r="O52" s="103"/>
      <c r="P52" s="103"/>
    </row>
    <row r="53" spans="1:16" ht="12.75">
      <c r="A53" s="110" t="s">
        <v>1117</v>
      </c>
      <c r="B53" s="359" t="s">
        <v>1049</v>
      </c>
      <c r="C53" s="16">
        <v>8801.693</v>
      </c>
      <c r="D53" s="17">
        <v>0.368679538877733</v>
      </c>
      <c r="E53" s="16">
        <v>6528.647</v>
      </c>
      <c r="F53" s="16">
        <v>6528.647</v>
      </c>
      <c r="G53" s="16">
        <v>2955.908</v>
      </c>
      <c r="H53" s="16" t="s">
        <v>1135</v>
      </c>
      <c r="I53" s="16">
        <v>2273.046</v>
      </c>
      <c r="J53" s="16" t="s">
        <v>1135</v>
      </c>
      <c r="K53" s="16" t="s">
        <v>1135</v>
      </c>
      <c r="L53" s="120" t="s">
        <v>1135</v>
      </c>
      <c r="M53" s="116" t="s">
        <v>1117</v>
      </c>
      <c r="N53" s="55"/>
      <c r="O53" s="103"/>
      <c r="P53" s="103"/>
    </row>
    <row r="54" spans="1:16" ht="12.75">
      <c r="A54" s="110" t="s">
        <v>1118</v>
      </c>
      <c r="B54" s="356" t="s">
        <v>846</v>
      </c>
      <c r="C54" s="16">
        <v>6687.329</v>
      </c>
      <c r="D54" s="17">
        <v>0.280114447532275</v>
      </c>
      <c r="E54" s="16">
        <v>6518.771</v>
      </c>
      <c r="F54" s="16">
        <v>5719.791</v>
      </c>
      <c r="G54" s="16">
        <v>4310.434</v>
      </c>
      <c r="H54" s="16">
        <v>168.558</v>
      </c>
      <c r="I54" s="16" t="s">
        <v>1135</v>
      </c>
      <c r="J54" s="16" t="s">
        <v>1135</v>
      </c>
      <c r="K54" s="16" t="s">
        <v>1135</v>
      </c>
      <c r="L54" s="120" t="s">
        <v>1135</v>
      </c>
      <c r="M54" s="116" t="s">
        <v>1118</v>
      </c>
      <c r="N54" s="55"/>
      <c r="O54" s="103"/>
      <c r="P54" s="103"/>
    </row>
    <row r="55" spans="1:16" s="18" customFormat="1" ht="17.25" customHeight="1">
      <c r="A55" s="109" t="s">
        <v>19</v>
      </c>
      <c r="B55" s="355" t="s">
        <v>28</v>
      </c>
      <c r="C55" s="16">
        <v>1780669.039</v>
      </c>
      <c r="D55" s="17">
        <v>74.5874958593052</v>
      </c>
      <c r="E55" s="16">
        <v>1230552.472</v>
      </c>
      <c r="F55" s="16">
        <v>1139221.404</v>
      </c>
      <c r="G55" s="16">
        <v>638143.818</v>
      </c>
      <c r="H55" s="16">
        <v>21384.73</v>
      </c>
      <c r="I55" s="16">
        <v>96859.409</v>
      </c>
      <c r="J55" s="16">
        <v>431266.45</v>
      </c>
      <c r="K55" s="16">
        <v>605.978</v>
      </c>
      <c r="L55" s="120" t="s">
        <v>1135</v>
      </c>
      <c r="M55" s="117" t="s">
        <v>19</v>
      </c>
      <c r="N55" s="23"/>
      <c r="O55" s="103"/>
      <c r="P55" s="103"/>
    </row>
    <row r="56" spans="1:16" s="18" customFormat="1" ht="17.25" customHeight="1">
      <c r="A56" s="33" t="s">
        <v>612</v>
      </c>
      <c r="B56" s="355" t="s">
        <v>1120</v>
      </c>
      <c r="C56" s="16">
        <v>336870.063</v>
      </c>
      <c r="D56" s="17">
        <v>14.1105920745648</v>
      </c>
      <c r="E56" s="16">
        <v>297432.538</v>
      </c>
      <c r="F56" s="16">
        <v>278308.228</v>
      </c>
      <c r="G56" s="16">
        <v>213550.622</v>
      </c>
      <c r="H56" s="16">
        <v>1090.843</v>
      </c>
      <c r="I56" s="16">
        <v>23309.275</v>
      </c>
      <c r="J56" s="16">
        <v>15035.21</v>
      </c>
      <c r="K56" s="16">
        <v>2.197</v>
      </c>
      <c r="L56" s="120" t="s">
        <v>1135</v>
      </c>
      <c r="M56" s="118" t="s">
        <v>612</v>
      </c>
      <c r="N56" s="23"/>
      <c r="O56" s="103"/>
      <c r="P56" s="103"/>
    </row>
    <row r="57" spans="1:16" ht="17.25" customHeight="1">
      <c r="A57" s="110" t="s">
        <v>1123</v>
      </c>
      <c r="B57" s="356" t="s">
        <v>881</v>
      </c>
      <c r="C57" s="16">
        <v>84597.766</v>
      </c>
      <c r="D57" s="17">
        <v>3.5435756915137</v>
      </c>
      <c r="E57" s="16">
        <v>79944.932</v>
      </c>
      <c r="F57" s="16">
        <v>78302.668</v>
      </c>
      <c r="G57" s="16">
        <v>57108.879</v>
      </c>
      <c r="H57" s="16" t="s">
        <v>1135</v>
      </c>
      <c r="I57" s="16">
        <v>1443.22</v>
      </c>
      <c r="J57" s="16">
        <v>3209.3</v>
      </c>
      <c r="K57" s="16">
        <v>0.314</v>
      </c>
      <c r="L57" s="120" t="s">
        <v>1135</v>
      </c>
      <c r="M57" s="116" t="s">
        <v>1123</v>
      </c>
      <c r="N57" s="55"/>
      <c r="O57" s="103"/>
      <c r="P57" s="103"/>
    </row>
    <row r="58" spans="1:16" ht="12.75">
      <c r="A58" s="110" t="s">
        <v>1132</v>
      </c>
      <c r="B58" s="356" t="s">
        <v>889</v>
      </c>
      <c r="C58" s="16">
        <v>63443.728</v>
      </c>
      <c r="D58" s="17">
        <v>2.65748923346046</v>
      </c>
      <c r="E58" s="16">
        <v>62821.409</v>
      </c>
      <c r="F58" s="16">
        <v>62466.431</v>
      </c>
      <c r="G58" s="16">
        <v>55536.198</v>
      </c>
      <c r="H58" s="16">
        <v>9.051</v>
      </c>
      <c r="I58" s="16">
        <v>7.209</v>
      </c>
      <c r="J58" s="16">
        <v>606.059</v>
      </c>
      <c r="K58" s="16" t="s">
        <v>1135</v>
      </c>
      <c r="L58" s="120" t="s">
        <v>1135</v>
      </c>
      <c r="M58" s="116" t="s">
        <v>1132</v>
      </c>
      <c r="N58" s="55"/>
      <c r="O58" s="103"/>
      <c r="P58" s="103"/>
    </row>
    <row r="59" spans="1:16" ht="12.75">
      <c r="A59" s="110" t="s">
        <v>1124</v>
      </c>
      <c r="B59" s="357" t="s">
        <v>878</v>
      </c>
      <c r="C59" s="16">
        <v>53182.318</v>
      </c>
      <c r="D59" s="17">
        <v>2.2276660270574</v>
      </c>
      <c r="E59" s="16">
        <v>52438.987</v>
      </c>
      <c r="F59" s="16">
        <v>49645.068</v>
      </c>
      <c r="G59" s="16">
        <v>38405.547</v>
      </c>
      <c r="H59" s="16">
        <v>172.385</v>
      </c>
      <c r="I59" s="16">
        <v>128.919</v>
      </c>
      <c r="J59" s="16">
        <v>442.027</v>
      </c>
      <c r="K59" s="16" t="s">
        <v>1135</v>
      </c>
      <c r="L59" s="120" t="s">
        <v>1135</v>
      </c>
      <c r="M59" s="116" t="s">
        <v>1124</v>
      </c>
      <c r="N59" s="55"/>
      <c r="O59" s="103"/>
      <c r="P59" s="103"/>
    </row>
    <row r="60" spans="1:16" s="18" customFormat="1" ht="17.25" customHeight="1">
      <c r="A60" s="33" t="s">
        <v>613</v>
      </c>
      <c r="B60" s="355" t="s">
        <v>1125</v>
      </c>
      <c r="C60" s="16">
        <v>1443798.976</v>
      </c>
      <c r="D60" s="17">
        <v>60.4769037847404</v>
      </c>
      <c r="E60" s="16">
        <v>933119.934</v>
      </c>
      <c r="F60" s="16">
        <v>860913.176</v>
      </c>
      <c r="G60" s="16">
        <v>424593.196</v>
      </c>
      <c r="H60" s="16">
        <v>20293.887</v>
      </c>
      <c r="I60" s="16">
        <v>73550.134</v>
      </c>
      <c r="J60" s="16">
        <v>416231.24</v>
      </c>
      <c r="K60" s="16">
        <v>603.781</v>
      </c>
      <c r="L60" s="120" t="s">
        <v>1135</v>
      </c>
      <c r="M60" s="118" t="s">
        <v>613</v>
      </c>
      <c r="N60" s="23"/>
      <c r="O60" s="103"/>
      <c r="P60" s="103"/>
    </row>
    <row r="61" spans="1:16" ht="17.25" customHeight="1">
      <c r="A61" s="155" t="s">
        <v>1126</v>
      </c>
      <c r="B61" s="356" t="s">
        <v>747</v>
      </c>
      <c r="C61" s="16">
        <v>128466.523</v>
      </c>
      <c r="D61" s="17">
        <v>5.38112138890389</v>
      </c>
      <c r="E61" s="16">
        <v>114751.358</v>
      </c>
      <c r="F61" s="16">
        <v>103193.588</v>
      </c>
      <c r="G61" s="16">
        <v>53570.933</v>
      </c>
      <c r="H61" s="16">
        <v>1778.57</v>
      </c>
      <c r="I61" s="16">
        <v>1711.276</v>
      </c>
      <c r="J61" s="16">
        <v>10223.994</v>
      </c>
      <c r="K61" s="16">
        <v>1.325</v>
      </c>
      <c r="L61" s="120" t="s">
        <v>1135</v>
      </c>
      <c r="M61" s="116" t="s">
        <v>1126</v>
      </c>
      <c r="N61" s="55"/>
      <c r="O61" s="103"/>
      <c r="P61" s="103"/>
    </row>
    <row r="62" spans="1:16" ht="12.75">
      <c r="A62" s="110" t="s">
        <v>1133</v>
      </c>
      <c r="B62" s="357" t="s">
        <v>1134</v>
      </c>
      <c r="C62" s="16">
        <v>115334.526</v>
      </c>
      <c r="D62" s="17">
        <v>4.83105691852259</v>
      </c>
      <c r="E62" s="16">
        <v>82184.654</v>
      </c>
      <c r="F62" s="16">
        <v>78225.59</v>
      </c>
      <c r="G62" s="16">
        <v>30812.054</v>
      </c>
      <c r="H62" s="16">
        <v>1.434</v>
      </c>
      <c r="I62" s="16">
        <v>604.444</v>
      </c>
      <c r="J62" s="16">
        <v>32543.994</v>
      </c>
      <c r="K62" s="16" t="s">
        <v>1135</v>
      </c>
      <c r="L62" s="120" t="s">
        <v>1135</v>
      </c>
      <c r="M62" s="116" t="s">
        <v>1133</v>
      </c>
      <c r="N62" s="55"/>
      <c r="O62" s="103"/>
      <c r="P62" s="103"/>
    </row>
    <row r="63" spans="1:16" ht="12.75">
      <c r="A63" s="110" t="s">
        <v>1127</v>
      </c>
      <c r="B63" s="360" t="s">
        <v>928</v>
      </c>
      <c r="C63" s="16">
        <v>90243.251</v>
      </c>
      <c r="D63" s="20">
        <v>3.78005006144926</v>
      </c>
      <c r="E63" s="16">
        <v>83254.722</v>
      </c>
      <c r="F63" s="16">
        <v>78158.876</v>
      </c>
      <c r="G63" s="16">
        <v>47832.85</v>
      </c>
      <c r="H63" s="16">
        <v>41.1</v>
      </c>
      <c r="I63" s="16">
        <v>1178.737</v>
      </c>
      <c r="J63" s="16">
        <v>5765.205</v>
      </c>
      <c r="K63" s="16">
        <v>3.487</v>
      </c>
      <c r="L63" s="120" t="s">
        <v>1135</v>
      </c>
      <c r="M63" s="116" t="s">
        <v>1127</v>
      </c>
      <c r="N63" s="55"/>
      <c r="O63" s="103"/>
      <c r="P63" s="103"/>
    </row>
    <row r="64" spans="1:16" s="18" customFormat="1" ht="17.25" customHeight="1">
      <c r="A64" s="31" t="s">
        <v>1011</v>
      </c>
      <c r="B64" s="355" t="s">
        <v>1128</v>
      </c>
      <c r="C64" s="21">
        <v>2387355.975</v>
      </c>
      <c r="D64" s="22">
        <v>100</v>
      </c>
      <c r="E64" s="21">
        <v>1790418.988</v>
      </c>
      <c r="F64" s="21">
        <v>1658072.968</v>
      </c>
      <c r="G64" s="21">
        <v>1016022.54</v>
      </c>
      <c r="H64" s="21">
        <v>24551.386</v>
      </c>
      <c r="I64" s="21">
        <v>113520.827</v>
      </c>
      <c r="J64" s="21">
        <v>458051.133</v>
      </c>
      <c r="K64" s="21">
        <v>813.641</v>
      </c>
      <c r="L64" s="121" t="s">
        <v>1135</v>
      </c>
      <c r="M64" s="119"/>
      <c r="N64" s="23"/>
      <c r="O64" s="103"/>
      <c r="P64" s="103"/>
    </row>
    <row r="65" spans="1:15" s="18" customFormat="1" ht="9" customHeight="1">
      <c r="A65" s="23"/>
      <c r="B65" s="19"/>
      <c r="C65" s="62"/>
      <c r="D65" s="62"/>
      <c r="E65" s="62"/>
      <c r="F65" s="62"/>
      <c r="G65" s="62"/>
      <c r="H65" s="62"/>
      <c r="I65" s="62"/>
      <c r="J65" s="62"/>
      <c r="K65" s="62"/>
      <c r="L65" s="62"/>
      <c r="M65" s="26"/>
      <c r="N65" s="120"/>
      <c r="O65" s="103"/>
    </row>
    <row r="66" spans="1:15" s="18" customFormat="1" ht="6.75" customHeight="1">
      <c r="A66" s="23" t="s">
        <v>21</v>
      </c>
      <c r="B66" s="19"/>
      <c r="C66" s="62"/>
      <c r="D66" s="62"/>
      <c r="E66" s="62"/>
      <c r="F66" s="62"/>
      <c r="G66" s="62"/>
      <c r="H66" s="24"/>
      <c r="I66" s="24"/>
      <c r="J66" s="24"/>
      <c r="K66" s="24"/>
      <c r="L66" s="25"/>
      <c r="M66" s="26"/>
      <c r="N66" s="120"/>
      <c r="O66" s="103"/>
    </row>
    <row r="67" spans="1:13" ht="30.75" customHeight="1">
      <c r="A67" s="544" t="s">
        <v>1144</v>
      </c>
      <c r="B67" s="502"/>
      <c r="C67" s="502"/>
      <c r="D67" s="502"/>
      <c r="E67" s="502"/>
      <c r="F67" s="57"/>
      <c r="G67" s="57"/>
      <c r="H67" s="57"/>
      <c r="I67" s="57"/>
      <c r="J67" s="57"/>
      <c r="K67" s="57"/>
      <c r="L67" s="57"/>
      <c r="M67" s="26"/>
    </row>
    <row r="68" spans="5:13" ht="12.75">
      <c r="E68" s="57"/>
      <c r="F68" s="57"/>
      <c r="G68" s="57"/>
      <c r="M68" s="26"/>
    </row>
    <row r="69" spans="3:14" ht="25.5" customHeight="1">
      <c r="C69" s="57"/>
      <c r="D69" s="57"/>
      <c r="E69" s="57"/>
      <c r="F69" s="57"/>
      <c r="G69" s="57"/>
      <c r="H69" s="57"/>
      <c r="I69" s="57"/>
      <c r="J69" s="57"/>
      <c r="K69" s="57"/>
      <c r="L69" s="57"/>
      <c r="M69" s="26"/>
      <c r="N69" s="16"/>
    </row>
    <row r="70" spans="5:14" ht="12.75">
      <c r="E70" s="57"/>
      <c r="F70" s="57"/>
      <c r="G70" s="57"/>
      <c r="H70" s="57"/>
      <c r="I70" s="57"/>
      <c r="J70" s="57"/>
      <c r="K70" s="57"/>
      <c r="L70" s="57"/>
      <c r="M70" s="26"/>
      <c r="N70" s="16"/>
    </row>
    <row r="71" spans="3:14" ht="12.75">
      <c r="C71" s="57"/>
      <c r="D71" s="57"/>
      <c r="E71" s="57"/>
      <c r="F71" s="57"/>
      <c r="H71" s="57"/>
      <c r="I71" s="57"/>
      <c r="J71" s="57"/>
      <c r="K71" s="57"/>
      <c r="L71" s="57"/>
      <c r="M71" s="26"/>
      <c r="N71" s="16"/>
    </row>
    <row r="72" spans="5:13" ht="12.75">
      <c r="E72" s="57"/>
      <c r="H72" s="57"/>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row r="357" ht="12.75">
      <c r="M357" s="26"/>
    </row>
    <row r="358" ht="12.75">
      <c r="M358" s="26"/>
    </row>
    <row r="359" ht="12.75">
      <c r="M359" s="26"/>
    </row>
    <row r="360" ht="12.75">
      <c r="M360" s="26"/>
    </row>
    <row r="361" ht="12.75">
      <c r="M361" s="26"/>
    </row>
    <row r="362" ht="12.75">
      <c r="M362" s="26"/>
    </row>
    <row r="363" ht="12.75">
      <c r="M363" s="26"/>
    </row>
    <row r="364" ht="12.75">
      <c r="M364" s="26"/>
    </row>
    <row r="365" ht="12.75">
      <c r="M365" s="26"/>
    </row>
    <row r="366" ht="12.75">
      <c r="M366" s="26"/>
    </row>
    <row r="367" ht="12.75">
      <c r="M367" s="26"/>
    </row>
    <row r="368" ht="12.75">
      <c r="M368" s="26"/>
    </row>
    <row r="369" ht="12.75">
      <c r="M369" s="26"/>
    </row>
    <row r="370" ht="12.75">
      <c r="M370" s="26"/>
    </row>
    <row r="371" ht="12.75">
      <c r="M371" s="26"/>
    </row>
    <row r="372" ht="12.75">
      <c r="M372" s="26"/>
    </row>
    <row r="373" ht="12.75">
      <c r="M373" s="26"/>
    </row>
    <row r="374" ht="12.75">
      <c r="M374" s="26"/>
    </row>
    <row r="375" ht="12.75">
      <c r="M375" s="26"/>
    </row>
    <row r="376" ht="12.75">
      <c r="M376" s="26"/>
    </row>
    <row r="377" ht="12.75">
      <c r="M377" s="26"/>
    </row>
    <row r="378" ht="12.75">
      <c r="M378" s="26"/>
    </row>
    <row r="379" ht="12.75">
      <c r="M379" s="26"/>
    </row>
    <row r="380" ht="12.75">
      <c r="M380" s="26"/>
    </row>
    <row r="381" ht="12.75">
      <c r="M381" s="26"/>
    </row>
    <row r="382" ht="12.75">
      <c r="M382" s="26"/>
    </row>
    <row r="383" ht="12.75">
      <c r="M383" s="26"/>
    </row>
    <row r="384" ht="12.75">
      <c r="M384" s="26"/>
    </row>
    <row r="385" ht="12.75">
      <c r="M385" s="26"/>
    </row>
    <row r="386" ht="12.75">
      <c r="M386" s="26"/>
    </row>
    <row r="387" ht="12.75">
      <c r="M387" s="26"/>
    </row>
    <row r="388" ht="12.75">
      <c r="M388" s="26"/>
    </row>
    <row r="389" ht="12.75">
      <c r="M389" s="26"/>
    </row>
    <row r="390" ht="12.75">
      <c r="M390" s="26"/>
    </row>
    <row r="391" ht="12.75">
      <c r="M391" s="26"/>
    </row>
    <row r="392" ht="12.75">
      <c r="M392" s="26"/>
    </row>
    <row r="393" ht="12.75">
      <c r="M393" s="26"/>
    </row>
    <row r="394" ht="12.75">
      <c r="M394" s="26"/>
    </row>
    <row r="395" ht="12.75">
      <c r="M395" s="26"/>
    </row>
    <row r="396" ht="12.75">
      <c r="M396" s="26"/>
    </row>
    <row r="397" ht="12.75">
      <c r="M397" s="26"/>
    </row>
    <row r="398" ht="12.75">
      <c r="M398" s="26"/>
    </row>
    <row r="399" ht="12.75">
      <c r="M399" s="26"/>
    </row>
    <row r="400" ht="12.75">
      <c r="M400" s="26"/>
    </row>
    <row r="401" ht="12.75">
      <c r="M401" s="26"/>
    </row>
    <row r="402" ht="12.75">
      <c r="M402" s="26"/>
    </row>
    <row r="403" ht="12.75">
      <c r="M403" s="26"/>
    </row>
    <row r="404" ht="12.75">
      <c r="M404" s="26"/>
    </row>
    <row r="405" ht="12.75">
      <c r="M405" s="26"/>
    </row>
    <row r="406" ht="12.75">
      <c r="M406" s="26"/>
    </row>
    <row r="407" ht="12.75">
      <c r="M407" s="26"/>
    </row>
    <row r="408" ht="12.75">
      <c r="M408" s="26"/>
    </row>
    <row r="409" ht="12.75">
      <c r="M409" s="26"/>
    </row>
    <row r="410" ht="12.75">
      <c r="M410" s="26"/>
    </row>
    <row r="411" ht="12.75">
      <c r="M411" s="26"/>
    </row>
    <row r="412" ht="12.75">
      <c r="M412" s="26"/>
    </row>
    <row r="413" ht="12.75">
      <c r="M413" s="26"/>
    </row>
    <row r="414" ht="12.75">
      <c r="M414" s="26"/>
    </row>
    <row r="415" ht="12.75">
      <c r="M415" s="26"/>
    </row>
    <row r="416" ht="12.75">
      <c r="M416" s="26"/>
    </row>
    <row r="417" ht="12.75">
      <c r="M417" s="26"/>
    </row>
    <row r="418" ht="12.75">
      <c r="M418" s="26"/>
    </row>
    <row r="419" ht="12.75">
      <c r="M419" s="26"/>
    </row>
    <row r="420" ht="12.75">
      <c r="M420" s="26"/>
    </row>
    <row r="421" ht="12.75">
      <c r="M421" s="26"/>
    </row>
    <row r="422" ht="12.75">
      <c r="M422" s="26"/>
    </row>
    <row r="423" ht="12.75">
      <c r="M423" s="26"/>
    </row>
    <row r="424" ht="12.75">
      <c r="M424" s="26"/>
    </row>
    <row r="425" ht="12.75">
      <c r="M425" s="26"/>
    </row>
    <row r="426" ht="12.75">
      <c r="M426" s="26"/>
    </row>
    <row r="427" ht="12.75">
      <c r="M427" s="26"/>
    </row>
    <row r="428" ht="12.75">
      <c r="M428" s="26"/>
    </row>
    <row r="429" ht="12.75">
      <c r="M429" s="26"/>
    </row>
    <row r="430" ht="12.75">
      <c r="M430" s="26"/>
    </row>
    <row r="431" ht="12.75">
      <c r="M431" s="26"/>
    </row>
    <row r="432" ht="12.75">
      <c r="M432" s="26"/>
    </row>
    <row r="433" ht="12.75">
      <c r="M433" s="26"/>
    </row>
    <row r="434" ht="12.75">
      <c r="M434" s="26"/>
    </row>
    <row r="435" ht="12.75">
      <c r="M435" s="26"/>
    </row>
    <row r="436" ht="12.75">
      <c r="M436" s="26"/>
    </row>
    <row r="437" ht="12.75">
      <c r="M437" s="26"/>
    </row>
    <row r="438" ht="12.75">
      <c r="M438" s="26"/>
    </row>
    <row r="439" ht="12.75">
      <c r="M439" s="26"/>
    </row>
    <row r="440" ht="12.75">
      <c r="M440" s="26"/>
    </row>
    <row r="441" ht="12.75">
      <c r="M441" s="26"/>
    </row>
    <row r="442" ht="12.75">
      <c r="M442" s="26"/>
    </row>
    <row r="443" ht="12.75">
      <c r="M443" s="26"/>
    </row>
    <row r="444" ht="12.75">
      <c r="M444" s="26"/>
    </row>
    <row r="445" ht="12.75">
      <c r="M445" s="26"/>
    </row>
    <row r="446" ht="12.75">
      <c r="M446" s="26"/>
    </row>
    <row r="447" ht="12.75">
      <c r="M447" s="26"/>
    </row>
    <row r="448" ht="12.75">
      <c r="M448" s="26"/>
    </row>
    <row r="449" ht="12.75">
      <c r="M449" s="26"/>
    </row>
    <row r="450" ht="12.75">
      <c r="M450" s="26"/>
    </row>
    <row r="451" ht="12.75">
      <c r="M451" s="26"/>
    </row>
    <row r="452" ht="12.75">
      <c r="M452" s="26"/>
    </row>
    <row r="453" ht="12.75">
      <c r="M453" s="26"/>
    </row>
    <row r="454" ht="12.75">
      <c r="M454" s="26"/>
    </row>
    <row r="455" ht="12.75">
      <c r="M455" s="26"/>
    </row>
    <row r="456" ht="12.75">
      <c r="M456" s="26"/>
    </row>
    <row r="457" ht="12.75">
      <c r="M457" s="26"/>
    </row>
    <row r="458" ht="12.75">
      <c r="M458" s="26"/>
    </row>
    <row r="459" ht="12.75">
      <c r="M459" s="26"/>
    </row>
    <row r="460" ht="12.75">
      <c r="M460" s="26"/>
    </row>
    <row r="461" ht="12.75">
      <c r="M461" s="26"/>
    </row>
    <row r="462" ht="12.75">
      <c r="M462" s="26"/>
    </row>
    <row r="463" ht="12.75">
      <c r="M463" s="26"/>
    </row>
    <row r="464" ht="12.75">
      <c r="M464" s="26"/>
    </row>
    <row r="465" ht="12.75">
      <c r="M465" s="26"/>
    </row>
    <row r="466" ht="12.75">
      <c r="M466" s="26"/>
    </row>
    <row r="467" ht="12.75">
      <c r="M467" s="26"/>
    </row>
    <row r="468" ht="12.75">
      <c r="M468" s="26"/>
    </row>
    <row r="469" ht="12.75">
      <c r="M469" s="26"/>
    </row>
    <row r="470" ht="12.75">
      <c r="M470" s="26"/>
    </row>
    <row r="471" ht="12.75">
      <c r="M471" s="26"/>
    </row>
    <row r="472" ht="12.75">
      <c r="M472" s="26"/>
    </row>
    <row r="473" ht="12.75">
      <c r="M473" s="26"/>
    </row>
    <row r="474" ht="12.75">
      <c r="M474" s="26"/>
    </row>
    <row r="475" ht="12.75">
      <c r="M475" s="26"/>
    </row>
    <row r="476" ht="12.75">
      <c r="M476" s="26"/>
    </row>
    <row r="477" ht="12.75">
      <c r="M477" s="26"/>
    </row>
    <row r="478" ht="12.75">
      <c r="M478" s="26"/>
    </row>
    <row r="479" ht="12.75">
      <c r="M479" s="26"/>
    </row>
    <row r="480" ht="12.75">
      <c r="M480" s="26"/>
    </row>
    <row r="481" ht="12.75">
      <c r="M481" s="26"/>
    </row>
    <row r="482" ht="12.75">
      <c r="M482" s="26"/>
    </row>
    <row r="483" ht="12.75">
      <c r="M483" s="26"/>
    </row>
    <row r="484" ht="12.75">
      <c r="M484" s="26"/>
    </row>
    <row r="485" ht="12.75">
      <c r="M485" s="26"/>
    </row>
    <row r="486" ht="12.75">
      <c r="M486" s="26"/>
    </row>
    <row r="487" ht="12.75">
      <c r="M487" s="26"/>
    </row>
    <row r="488" ht="12.75">
      <c r="M488" s="26"/>
    </row>
    <row r="489" ht="12.75">
      <c r="M489" s="26"/>
    </row>
    <row r="490" ht="12.75">
      <c r="M490" s="26"/>
    </row>
    <row r="491" ht="12.75">
      <c r="M491" s="26"/>
    </row>
    <row r="492" ht="12.75">
      <c r="M492" s="26"/>
    </row>
    <row r="493" ht="12.75">
      <c r="M493" s="26"/>
    </row>
    <row r="494" ht="12.75">
      <c r="M494" s="26"/>
    </row>
    <row r="495" ht="12.75">
      <c r="M495" s="26"/>
    </row>
    <row r="496" ht="12.75">
      <c r="M496" s="26"/>
    </row>
    <row r="497" ht="12.75">
      <c r="M497" s="26"/>
    </row>
    <row r="498" ht="12.75">
      <c r="M498" s="26"/>
    </row>
    <row r="499" ht="12.75">
      <c r="M499" s="26"/>
    </row>
    <row r="500" ht="12.75">
      <c r="M500" s="26"/>
    </row>
    <row r="501" ht="12.75">
      <c r="M501" s="26"/>
    </row>
    <row r="502" ht="12.75">
      <c r="M502" s="26"/>
    </row>
    <row r="503" ht="12.75">
      <c r="M503" s="26"/>
    </row>
    <row r="504" ht="12.75">
      <c r="M504" s="26"/>
    </row>
    <row r="505" ht="12.75">
      <c r="M505" s="26"/>
    </row>
    <row r="506" ht="12.75">
      <c r="M506" s="26"/>
    </row>
    <row r="507" ht="12.75">
      <c r="M507" s="26"/>
    </row>
    <row r="508" ht="12.75">
      <c r="M508" s="26"/>
    </row>
    <row r="509" ht="12.75">
      <c r="M509" s="26"/>
    </row>
    <row r="510" ht="12.75">
      <c r="M510" s="26"/>
    </row>
    <row r="511" ht="12.75">
      <c r="M511" s="26"/>
    </row>
    <row r="512" ht="12.75">
      <c r="M512" s="26"/>
    </row>
    <row r="513" ht="12.75">
      <c r="M513" s="26"/>
    </row>
    <row r="514" ht="12.75">
      <c r="M514" s="26"/>
    </row>
    <row r="515" ht="12.75">
      <c r="M515" s="26"/>
    </row>
    <row r="516" ht="12.75">
      <c r="M516" s="26"/>
    </row>
    <row r="517" ht="12.75">
      <c r="M517" s="26"/>
    </row>
    <row r="518" ht="12.75">
      <c r="M518" s="26"/>
    </row>
    <row r="519" ht="12.75">
      <c r="M519" s="26"/>
    </row>
    <row r="520" ht="12.75">
      <c r="M520" s="26"/>
    </row>
    <row r="521" ht="12.75">
      <c r="M521" s="26"/>
    </row>
    <row r="522" ht="12.75">
      <c r="M522" s="26"/>
    </row>
    <row r="523" ht="12.75">
      <c r="M523" s="26"/>
    </row>
    <row r="524" ht="12.75">
      <c r="M524" s="26"/>
    </row>
    <row r="525" ht="12.75">
      <c r="M525" s="26"/>
    </row>
    <row r="526" ht="12.75">
      <c r="M526" s="26"/>
    </row>
    <row r="527" ht="12.75">
      <c r="M527" s="26"/>
    </row>
    <row r="528" ht="12.75">
      <c r="M528" s="26"/>
    </row>
    <row r="529" ht="12.75">
      <c r="M529" s="26"/>
    </row>
    <row r="530" ht="12.75">
      <c r="M530" s="26"/>
    </row>
    <row r="531" ht="12.75">
      <c r="M531" s="26"/>
    </row>
    <row r="532" ht="12.75">
      <c r="M532" s="26"/>
    </row>
    <row r="533" ht="12.75">
      <c r="M533" s="26"/>
    </row>
    <row r="534" ht="12.75">
      <c r="M534" s="26"/>
    </row>
    <row r="535" ht="12.75">
      <c r="M535" s="26"/>
    </row>
    <row r="536" ht="12.75">
      <c r="M536" s="26"/>
    </row>
    <row r="537" ht="12.75">
      <c r="M537" s="26"/>
    </row>
    <row r="538" ht="12.75">
      <c r="M538" s="26"/>
    </row>
    <row r="539" ht="12.75">
      <c r="M539" s="26"/>
    </row>
    <row r="540" ht="12.75">
      <c r="M540" s="26"/>
    </row>
    <row r="541" ht="12.75">
      <c r="M541" s="26"/>
    </row>
    <row r="542" ht="12.75">
      <c r="M542" s="26"/>
    </row>
    <row r="543" ht="12.75">
      <c r="M543" s="26"/>
    </row>
    <row r="544" ht="12.75">
      <c r="M544" s="26"/>
    </row>
    <row r="545" ht="12.75">
      <c r="M545" s="26"/>
    </row>
    <row r="546" ht="12.75">
      <c r="M546" s="26"/>
    </row>
    <row r="547" ht="12.75">
      <c r="M547" s="26"/>
    </row>
    <row r="548" ht="12.75">
      <c r="M548" s="26"/>
    </row>
    <row r="549" ht="12.75">
      <c r="M549" s="26"/>
    </row>
    <row r="550" ht="12.75">
      <c r="M550" s="26"/>
    </row>
    <row r="551" ht="12.75">
      <c r="M551" s="26"/>
    </row>
    <row r="552" ht="12.75">
      <c r="M552" s="26"/>
    </row>
    <row r="553" ht="12.75">
      <c r="M553" s="26"/>
    </row>
    <row r="554" ht="12.75">
      <c r="M554" s="26"/>
    </row>
    <row r="555" ht="12.75">
      <c r="M555" s="26"/>
    </row>
    <row r="556" ht="12.75">
      <c r="M556" s="26"/>
    </row>
    <row r="557" ht="12.75">
      <c r="M557" s="26"/>
    </row>
    <row r="558" ht="12.75">
      <c r="M558" s="26"/>
    </row>
    <row r="559" ht="12.75">
      <c r="M559" s="26"/>
    </row>
    <row r="560" ht="12.75">
      <c r="M560" s="26"/>
    </row>
    <row r="561" ht="12.75">
      <c r="M561" s="26"/>
    </row>
    <row r="562" ht="12.75">
      <c r="M562" s="26"/>
    </row>
    <row r="563" ht="12.75">
      <c r="M563" s="26"/>
    </row>
    <row r="564" ht="12.75">
      <c r="M564" s="26"/>
    </row>
    <row r="565" ht="12.75">
      <c r="M565" s="26"/>
    </row>
    <row r="566" ht="12.75">
      <c r="M566" s="26"/>
    </row>
    <row r="567" ht="12.75">
      <c r="M567" s="26"/>
    </row>
    <row r="568" ht="12.75">
      <c r="M568" s="26"/>
    </row>
    <row r="569" ht="12.75">
      <c r="M569" s="26"/>
    </row>
    <row r="570" ht="12.75">
      <c r="M570" s="26"/>
    </row>
    <row r="571" ht="12.75">
      <c r="M571" s="26"/>
    </row>
    <row r="572" ht="12.75">
      <c r="M572" s="26"/>
    </row>
    <row r="573" ht="12.75">
      <c r="M573" s="26"/>
    </row>
    <row r="574" ht="12.75">
      <c r="M574" s="26"/>
    </row>
    <row r="575" ht="12.75">
      <c r="M575" s="26"/>
    </row>
    <row r="576" ht="12.75">
      <c r="M576" s="26"/>
    </row>
    <row r="577" ht="12.75">
      <c r="M577" s="26"/>
    </row>
    <row r="578" ht="12.75">
      <c r="M578" s="26"/>
    </row>
    <row r="579" ht="12.75">
      <c r="M579" s="26"/>
    </row>
    <row r="580" ht="12.75">
      <c r="M580" s="26"/>
    </row>
  </sheetData>
  <sheetProtection/>
  <mergeCells count="31">
    <mergeCell ref="M36:M40"/>
    <mergeCell ref="E37:E39"/>
    <mergeCell ref="F37:G37"/>
    <mergeCell ref="H37:H39"/>
    <mergeCell ref="I37:I39"/>
    <mergeCell ref="J37:J39"/>
    <mergeCell ref="K37:K39"/>
    <mergeCell ref="L37:L39"/>
    <mergeCell ref="F38:F39"/>
    <mergeCell ref="A36:A40"/>
    <mergeCell ref="B36:B40"/>
    <mergeCell ref="C36:D38"/>
    <mergeCell ref="E36:L36"/>
    <mergeCell ref="F40:K40"/>
    <mergeCell ref="A67:E67"/>
    <mergeCell ref="J4:J6"/>
    <mergeCell ref="K4:K6"/>
    <mergeCell ref="L4:L6"/>
    <mergeCell ref="F5:F6"/>
    <mergeCell ref="G5:G6"/>
    <mergeCell ref="G38:G39"/>
    <mergeCell ref="A3:A7"/>
    <mergeCell ref="B3:B7"/>
    <mergeCell ref="C3:D5"/>
    <mergeCell ref="E3:L3"/>
    <mergeCell ref="F7:K7"/>
    <mergeCell ref="M3:M7"/>
    <mergeCell ref="E4:E6"/>
    <mergeCell ref="F4:G4"/>
    <mergeCell ref="H4:H6"/>
    <mergeCell ref="I4:I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5" t="s">
        <v>1155</v>
      </c>
      <c r="B1" s="545"/>
      <c r="C1" s="545"/>
      <c r="D1" s="545"/>
      <c r="E1" s="545"/>
      <c r="F1" s="545"/>
      <c r="G1" s="545"/>
      <c r="H1" s="545"/>
    </row>
    <row r="2" spans="1:8" ht="17.25">
      <c r="A2" s="545" t="s">
        <v>336</v>
      </c>
      <c r="B2" s="545"/>
      <c r="C2" s="545"/>
      <c r="D2" s="545"/>
      <c r="E2" s="545"/>
      <c r="F2" s="545"/>
      <c r="G2" s="545"/>
      <c r="H2" s="545"/>
    </row>
    <row r="3" spans="1:8" ht="15" customHeight="1">
      <c r="A3" s="35"/>
      <c r="B3" s="35"/>
      <c r="C3" s="36"/>
      <c r="D3" s="36"/>
      <c r="E3" s="35"/>
      <c r="F3" s="37"/>
      <c r="G3" s="35"/>
      <c r="H3" s="35"/>
    </row>
    <row r="4" spans="1:8" s="38" customFormat="1" ht="17.25" customHeight="1">
      <c r="A4" s="546" t="s">
        <v>1025</v>
      </c>
      <c r="B4" s="549" t="s">
        <v>22</v>
      </c>
      <c r="C4" s="550"/>
      <c r="D4" s="550" t="s">
        <v>735</v>
      </c>
      <c r="E4" s="553" t="s">
        <v>23</v>
      </c>
      <c r="F4" s="553"/>
      <c r="G4" s="553"/>
      <c r="H4" s="554"/>
    </row>
    <row r="5" spans="1:8" s="38" customFormat="1" ht="15" customHeight="1">
      <c r="A5" s="547"/>
      <c r="B5" s="551"/>
      <c r="C5" s="552"/>
      <c r="D5" s="552"/>
      <c r="E5" s="552" t="s">
        <v>24</v>
      </c>
      <c r="F5" s="555" t="s">
        <v>25</v>
      </c>
      <c r="G5" s="555"/>
      <c r="H5" s="556"/>
    </row>
    <row r="6" spans="1:8" ht="12.75">
      <c r="A6" s="547"/>
      <c r="B6" s="551" t="s">
        <v>13</v>
      </c>
      <c r="C6" s="552" t="s">
        <v>14</v>
      </c>
      <c r="D6" s="552"/>
      <c r="E6" s="552"/>
      <c r="F6" s="552" t="s">
        <v>26</v>
      </c>
      <c r="G6" s="552" t="s">
        <v>27</v>
      </c>
      <c r="H6" s="557" t="s">
        <v>28</v>
      </c>
    </row>
    <row r="7" spans="1:8" ht="12.75">
      <c r="A7" s="547"/>
      <c r="B7" s="551"/>
      <c r="C7" s="552"/>
      <c r="D7" s="552"/>
      <c r="E7" s="552"/>
      <c r="F7" s="552"/>
      <c r="G7" s="552"/>
      <c r="H7" s="557"/>
    </row>
    <row r="8" spans="1:8" s="38" customFormat="1" ht="16.5" customHeight="1">
      <c r="A8" s="548"/>
      <c r="B8" s="39" t="s">
        <v>15</v>
      </c>
      <c r="C8" s="40" t="s">
        <v>29</v>
      </c>
      <c r="D8" s="558" t="s">
        <v>15</v>
      </c>
      <c r="E8" s="558"/>
      <c r="F8" s="558"/>
      <c r="G8" s="558"/>
      <c r="H8" s="559"/>
    </row>
    <row r="9" spans="1:8" ht="12.75">
      <c r="A9" s="13"/>
      <c r="B9" s="14"/>
      <c r="C9" s="52"/>
      <c r="D9" s="42"/>
      <c r="E9" s="14"/>
      <c r="F9" s="42"/>
      <c r="G9" s="42"/>
      <c r="H9" s="42"/>
    </row>
    <row r="10" spans="1:9" ht="19.5" customHeight="1">
      <c r="A10" s="43" t="s">
        <v>559</v>
      </c>
      <c r="B10" s="44">
        <v>271203.478</v>
      </c>
      <c r="C10" s="45">
        <v>7.80452351576234</v>
      </c>
      <c r="D10" s="44">
        <v>2389.719</v>
      </c>
      <c r="E10" s="44">
        <v>268800.759</v>
      </c>
      <c r="F10" s="44">
        <v>1924.35</v>
      </c>
      <c r="G10" s="44">
        <v>9749.383</v>
      </c>
      <c r="H10" s="44">
        <v>257127.026</v>
      </c>
      <c r="I10" s="104"/>
    </row>
    <row r="11" spans="1:9" ht="19.5" customHeight="1">
      <c r="A11" s="43" t="s">
        <v>468</v>
      </c>
      <c r="B11" s="44">
        <v>252379.762</v>
      </c>
      <c r="C11" s="45">
        <v>7.26282642817546</v>
      </c>
      <c r="D11" s="44">
        <v>29724.446</v>
      </c>
      <c r="E11" s="44">
        <v>201322.434</v>
      </c>
      <c r="F11" s="44">
        <v>700.602</v>
      </c>
      <c r="G11" s="44">
        <v>8826.742</v>
      </c>
      <c r="H11" s="44">
        <v>191795.09</v>
      </c>
      <c r="I11" s="104"/>
    </row>
    <row r="12" spans="1:9" ht="19.5" customHeight="1">
      <c r="A12" s="43" t="s">
        <v>564</v>
      </c>
      <c r="B12" s="44">
        <v>236622.726</v>
      </c>
      <c r="C12" s="45">
        <v>6.80938033335541</v>
      </c>
      <c r="D12" s="44">
        <v>4674.253</v>
      </c>
      <c r="E12" s="44">
        <v>222553.231</v>
      </c>
      <c r="F12" s="44">
        <v>337.122</v>
      </c>
      <c r="G12" s="44">
        <v>2100.182</v>
      </c>
      <c r="H12" s="44">
        <v>220115.927</v>
      </c>
      <c r="I12" s="104"/>
    </row>
    <row r="13" spans="1:9" ht="19.5" customHeight="1">
      <c r="A13" s="43" t="s">
        <v>479</v>
      </c>
      <c r="B13" s="44">
        <v>207809.74</v>
      </c>
      <c r="C13" s="45">
        <v>5.98021830175223</v>
      </c>
      <c r="D13" s="44">
        <v>20251.164</v>
      </c>
      <c r="E13" s="44">
        <v>156490.944</v>
      </c>
      <c r="F13" s="44">
        <v>622.727</v>
      </c>
      <c r="G13" s="44">
        <v>3632.487</v>
      </c>
      <c r="H13" s="44">
        <v>152235.73</v>
      </c>
      <c r="I13" s="104"/>
    </row>
    <row r="14" spans="1:9" ht="19.5" customHeight="1">
      <c r="A14" s="43" t="s">
        <v>493</v>
      </c>
      <c r="B14" s="44">
        <v>203523.85</v>
      </c>
      <c r="C14" s="45">
        <v>5.85688164863242</v>
      </c>
      <c r="D14" s="44">
        <v>10394.247</v>
      </c>
      <c r="E14" s="44">
        <v>186243.22</v>
      </c>
      <c r="F14" s="44">
        <v>46.547</v>
      </c>
      <c r="G14" s="44">
        <v>1786.275</v>
      </c>
      <c r="H14" s="44">
        <v>184410.398</v>
      </c>
      <c r="I14" s="104"/>
    </row>
    <row r="15" spans="1:9" ht="19.5" customHeight="1">
      <c r="A15" s="43" t="s">
        <v>563</v>
      </c>
      <c r="B15" s="44">
        <v>203036.878</v>
      </c>
      <c r="C15" s="45">
        <v>5.84286787398047</v>
      </c>
      <c r="D15" s="44">
        <v>4597.625</v>
      </c>
      <c r="E15" s="44">
        <v>198439.018</v>
      </c>
      <c r="F15" s="44">
        <v>249.391</v>
      </c>
      <c r="G15" s="44">
        <v>5801.187</v>
      </c>
      <c r="H15" s="44">
        <v>192388.44</v>
      </c>
      <c r="I15" s="104"/>
    </row>
    <row r="16" spans="1:9" ht="19.5" customHeight="1">
      <c r="A16" s="43" t="s">
        <v>555</v>
      </c>
      <c r="B16" s="44">
        <v>192064.585</v>
      </c>
      <c r="C16" s="45">
        <v>5.52711411089512</v>
      </c>
      <c r="D16" s="44">
        <v>17861.863</v>
      </c>
      <c r="E16" s="44">
        <v>156549.843</v>
      </c>
      <c r="F16" s="44">
        <v>910.83</v>
      </c>
      <c r="G16" s="44">
        <v>9869.878</v>
      </c>
      <c r="H16" s="44">
        <v>145769.135</v>
      </c>
      <c r="I16" s="104"/>
    </row>
    <row r="17" spans="1:9" ht="19.5" customHeight="1">
      <c r="A17" s="164" t="s">
        <v>500</v>
      </c>
      <c r="B17" s="44">
        <v>186548.878</v>
      </c>
      <c r="C17" s="45">
        <v>5.368386555832</v>
      </c>
      <c r="D17" s="44">
        <v>19278.527</v>
      </c>
      <c r="E17" s="44">
        <v>145679.372</v>
      </c>
      <c r="F17" s="44">
        <v>1226.483</v>
      </c>
      <c r="G17" s="44">
        <v>9442.751</v>
      </c>
      <c r="H17" s="44">
        <v>135010.138</v>
      </c>
      <c r="I17" s="104"/>
    </row>
    <row r="18" spans="1:9" ht="19.5" customHeight="1">
      <c r="A18" s="43" t="s">
        <v>476</v>
      </c>
      <c r="B18" s="44">
        <v>185090.086</v>
      </c>
      <c r="C18" s="45">
        <v>5.32640635501538</v>
      </c>
      <c r="D18" s="44">
        <v>17646.412</v>
      </c>
      <c r="E18" s="44">
        <v>150200.893</v>
      </c>
      <c r="F18" s="44">
        <v>3646.093</v>
      </c>
      <c r="G18" s="44">
        <v>19162.372</v>
      </c>
      <c r="H18" s="44">
        <v>127392.428</v>
      </c>
      <c r="I18" s="104"/>
    </row>
    <row r="19" spans="1:9" ht="19.5" customHeight="1">
      <c r="A19" s="43" t="s">
        <v>558</v>
      </c>
      <c r="B19" s="44">
        <v>173779.905</v>
      </c>
      <c r="C19" s="45">
        <v>5.0009290630832</v>
      </c>
      <c r="D19" s="44">
        <v>8644.465</v>
      </c>
      <c r="E19" s="44">
        <v>148775.116</v>
      </c>
      <c r="F19" s="44">
        <v>430.511</v>
      </c>
      <c r="G19" s="44">
        <v>5347.147</v>
      </c>
      <c r="H19" s="44">
        <v>142997.458</v>
      </c>
      <c r="I19" s="104"/>
    </row>
    <row r="20" spans="1:9" ht="19.5" customHeight="1">
      <c r="A20" s="43" t="s">
        <v>471</v>
      </c>
      <c r="B20" s="44">
        <v>161649.082</v>
      </c>
      <c r="C20" s="45">
        <v>4.65183585060953</v>
      </c>
      <c r="D20" s="44">
        <v>25976.116</v>
      </c>
      <c r="E20" s="44">
        <v>120643.064</v>
      </c>
      <c r="F20" s="44">
        <v>1050.282</v>
      </c>
      <c r="G20" s="44">
        <v>4256.734</v>
      </c>
      <c r="H20" s="44">
        <v>115336.048</v>
      </c>
      <c r="I20" s="104"/>
    </row>
    <row r="21" spans="1:9" ht="19.5" customHeight="1">
      <c r="A21" s="43" t="s">
        <v>524</v>
      </c>
      <c r="B21" s="44">
        <v>106090.906</v>
      </c>
      <c r="C21" s="45">
        <v>3.05301752319538</v>
      </c>
      <c r="D21" s="44">
        <v>6250.361</v>
      </c>
      <c r="E21" s="44">
        <v>99808.356</v>
      </c>
      <c r="F21" s="44">
        <v>1372.603</v>
      </c>
      <c r="G21" s="44">
        <v>4050.8</v>
      </c>
      <c r="H21" s="44">
        <v>94384.953</v>
      </c>
      <c r="I21" s="104"/>
    </row>
    <row r="22" spans="1:9" ht="19.5" customHeight="1">
      <c r="A22" s="43" t="s">
        <v>503</v>
      </c>
      <c r="B22" s="44">
        <v>93429.848</v>
      </c>
      <c r="C22" s="45">
        <v>2.68866554060232</v>
      </c>
      <c r="D22" s="44">
        <v>8539.758</v>
      </c>
      <c r="E22" s="44">
        <v>76901.526</v>
      </c>
      <c r="F22" s="44">
        <v>804.144</v>
      </c>
      <c r="G22" s="44">
        <v>11085.692</v>
      </c>
      <c r="H22" s="44">
        <v>65011.69</v>
      </c>
      <c r="I22" s="104"/>
    </row>
    <row r="23" spans="1:9" ht="19.5" customHeight="1">
      <c r="A23" s="43" t="s">
        <v>561</v>
      </c>
      <c r="B23" s="44">
        <v>67024.411</v>
      </c>
      <c r="C23" s="45">
        <v>1.92878644343794</v>
      </c>
      <c r="D23" s="44">
        <v>3206.432</v>
      </c>
      <c r="E23" s="44">
        <v>57053.834</v>
      </c>
      <c r="F23" s="44">
        <v>55.653</v>
      </c>
      <c r="G23" s="44">
        <v>1316.893</v>
      </c>
      <c r="H23" s="44">
        <v>55681.288</v>
      </c>
      <c r="I23" s="104"/>
    </row>
    <row r="24" spans="1:9" ht="19.5" customHeight="1">
      <c r="A24" s="43" t="s">
        <v>585</v>
      </c>
      <c r="B24" s="44">
        <v>56026.855</v>
      </c>
      <c r="C24" s="45">
        <v>1.61230567759056</v>
      </c>
      <c r="D24" s="44">
        <v>1999.58</v>
      </c>
      <c r="E24" s="44">
        <v>54027.275</v>
      </c>
      <c r="F24" s="44">
        <v>752.69</v>
      </c>
      <c r="G24" s="44">
        <v>1812.081</v>
      </c>
      <c r="H24" s="44">
        <v>51462.504</v>
      </c>
      <c r="I24" s="104"/>
    </row>
    <row r="25" spans="1:8" ht="12.75">
      <c r="A25" s="46"/>
      <c r="B25" s="14"/>
      <c r="C25" s="47"/>
      <c r="D25" s="14"/>
      <c r="E25" s="14"/>
      <c r="F25" s="14"/>
      <c r="G25" s="14"/>
      <c r="H25" s="14"/>
    </row>
    <row r="26" spans="1:8" ht="12.75">
      <c r="A26" s="46"/>
      <c r="B26" s="14"/>
      <c r="C26" s="47"/>
      <c r="D26" s="14"/>
      <c r="E26" s="14"/>
      <c r="F26" s="14"/>
      <c r="G26" s="14"/>
      <c r="H26" s="14"/>
    </row>
    <row r="27" spans="1:8" ht="15">
      <c r="A27" s="545" t="s">
        <v>1156</v>
      </c>
      <c r="B27" s="545"/>
      <c r="C27" s="545"/>
      <c r="D27" s="545"/>
      <c r="E27" s="545"/>
      <c r="F27" s="545"/>
      <c r="G27" s="545"/>
      <c r="H27" s="545"/>
    </row>
    <row r="28" spans="1:8" ht="17.25">
      <c r="A28" s="545" t="s">
        <v>335</v>
      </c>
      <c r="B28" s="545"/>
      <c r="C28" s="545"/>
      <c r="D28" s="545"/>
      <c r="E28" s="545"/>
      <c r="F28" s="545"/>
      <c r="G28" s="545"/>
      <c r="H28" s="545"/>
    </row>
    <row r="29" spans="1:8" ht="12.75">
      <c r="A29" s="35"/>
      <c r="B29" s="35"/>
      <c r="C29" s="36"/>
      <c r="D29" s="36"/>
      <c r="E29" s="35"/>
      <c r="F29" s="37"/>
      <c r="G29" s="35"/>
      <c r="H29" s="35"/>
    </row>
    <row r="30" spans="1:8" s="38" customFormat="1" ht="17.25" customHeight="1">
      <c r="A30" s="546" t="s">
        <v>1026</v>
      </c>
      <c r="B30" s="549" t="s">
        <v>30</v>
      </c>
      <c r="C30" s="550"/>
      <c r="D30" s="550" t="s">
        <v>735</v>
      </c>
      <c r="E30" s="553" t="s">
        <v>23</v>
      </c>
      <c r="F30" s="553"/>
      <c r="G30" s="553"/>
      <c r="H30" s="554"/>
    </row>
    <row r="31" spans="1:8" s="38" customFormat="1" ht="15" customHeight="1">
      <c r="A31" s="547"/>
      <c r="B31" s="551"/>
      <c r="C31" s="552"/>
      <c r="D31" s="552"/>
      <c r="E31" s="552" t="s">
        <v>24</v>
      </c>
      <c r="F31" s="555" t="s">
        <v>25</v>
      </c>
      <c r="G31" s="555"/>
      <c r="H31" s="556"/>
    </row>
    <row r="32" spans="1:8" ht="12.75">
      <c r="A32" s="547"/>
      <c r="B32" s="551" t="s">
        <v>13</v>
      </c>
      <c r="C32" s="552" t="s">
        <v>14</v>
      </c>
      <c r="D32" s="552"/>
      <c r="E32" s="552"/>
      <c r="F32" s="552" t="s">
        <v>26</v>
      </c>
      <c r="G32" s="552" t="s">
        <v>27</v>
      </c>
      <c r="H32" s="557" t="s">
        <v>28</v>
      </c>
    </row>
    <row r="33" spans="1:9" ht="12.75">
      <c r="A33" s="560"/>
      <c r="B33" s="551"/>
      <c r="C33" s="552"/>
      <c r="D33" s="552"/>
      <c r="E33" s="552"/>
      <c r="F33" s="552"/>
      <c r="G33" s="552"/>
      <c r="H33" s="557"/>
      <c r="I33" s="106"/>
    </row>
    <row r="34" spans="1:9" s="38" customFormat="1" ht="16.5" customHeight="1">
      <c r="A34" s="561"/>
      <c r="B34" s="39" t="s">
        <v>15</v>
      </c>
      <c r="C34" s="40" t="s">
        <v>29</v>
      </c>
      <c r="D34" s="558" t="s">
        <v>15</v>
      </c>
      <c r="E34" s="558"/>
      <c r="F34" s="558"/>
      <c r="G34" s="558"/>
      <c r="H34" s="559"/>
      <c r="I34" s="107"/>
    </row>
    <row r="35" spans="1:9" ht="12.75">
      <c r="A35" s="48"/>
      <c r="B35" s="49"/>
      <c r="C35" s="53"/>
      <c r="D35" s="50"/>
      <c r="E35" s="49"/>
      <c r="F35" s="50"/>
      <c r="G35" s="50"/>
      <c r="H35" s="50"/>
      <c r="I35" s="106"/>
    </row>
    <row r="36" spans="1:9" ht="19.5" customHeight="1">
      <c r="A36" s="43" t="s">
        <v>563</v>
      </c>
      <c r="B36" s="44">
        <v>276171.139</v>
      </c>
      <c r="C36" s="45">
        <v>11.5680753893436</v>
      </c>
      <c r="D36" s="44">
        <v>4663.248</v>
      </c>
      <c r="E36" s="44">
        <v>268017.478</v>
      </c>
      <c r="F36" s="44">
        <v>206.472</v>
      </c>
      <c r="G36" s="44">
        <v>2242.363</v>
      </c>
      <c r="H36" s="44">
        <v>265568.643</v>
      </c>
      <c r="I36" s="108"/>
    </row>
    <row r="37" spans="1:9" ht="19.5" customHeight="1">
      <c r="A37" s="164" t="s">
        <v>471</v>
      </c>
      <c r="B37" s="44">
        <v>202351.962</v>
      </c>
      <c r="C37" s="45">
        <v>8.4759861587043</v>
      </c>
      <c r="D37" s="44">
        <v>64139.506</v>
      </c>
      <c r="E37" s="44">
        <v>110085.613</v>
      </c>
      <c r="F37" s="44">
        <v>548.691</v>
      </c>
      <c r="G37" s="44">
        <v>1646.028</v>
      </c>
      <c r="H37" s="44">
        <v>107890.894</v>
      </c>
      <c r="I37" s="108"/>
    </row>
    <row r="38" spans="1:9" ht="19.5" customHeight="1">
      <c r="A38" s="43" t="s">
        <v>555</v>
      </c>
      <c r="B38" s="44">
        <v>188111.394</v>
      </c>
      <c r="C38" s="45">
        <v>7.87948659395045</v>
      </c>
      <c r="D38" s="44">
        <v>11230.814</v>
      </c>
      <c r="E38" s="44">
        <v>147746.534</v>
      </c>
      <c r="F38" s="44">
        <v>706.099</v>
      </c>
      <c r="G38" s="44">
        <v>5718.629</v>
      </c>
      <c r="H38" s="44">
        <v>141321.806</v>
      </c>
      <c r="I38" s="108"/>
    </row>
    <row r="39" spans="1:9" ht="19.5" customHeight="1">
      <c r="A39" s="43" t="s">
        <v>476</v>
      </c>
      <c r="B39" s="44">
        <v>175669.268</v>
      </c>
      <c r="C39" s="45">
        <v>7.35831898717995</v>
      </c>
      <c r="D39" s="44">
        <v>25668.994</v>
      </c>
      <c r="E39" s="44">
        <v>116317.441</v>
      </c>
      <c r="F39" s="44">
        <v>380.056</v>
      </c>
      <c r="G39" s="44">
        <v>4219.703</v>
      </c>
      <c r="H39" s="44">
        <v>111717.682</v>
      </c>
      <c r="I39" s="108"/>
    </row>
    <row r="40" spans="1:9" ht="19.5" customHeight="1">
      <c r="A40" s="43" t="s">
        <v>479</v>
      </c>
      <c r="B40" s="44">
        <v>161813.625</v>
      </c>
      <c r="C40" s="45">
        <v>6.77794290815805</v>
      </c>
      <c r="D40" s="44">
        <v>2974.161</v>
      </c>
      <c r="E40" s="44">
        <v>147152.965</v>
      </c>
      <c r="F40" s="44">
        <v>1105.076</v>
      </c>
      <c r="G40" s="44">
        <v>3868.132</v>
      </c>
      <c r="H40" s="44">
        <v>142179.757</v>
      </c>
      <c r="I40" s="104"/>
    </row>
    <row r="41" spans="1:9" ht="19.5" customHeight="1">
      <c r="A41" s="43" t="s">
        <v>500</v>
      </c>
      <c r="B41" s="44">
        <v>153714.963</v>
      </c>
      <c r="C41" s="45">
        <v>6.43871147033278</v>
      </c>
      <c r="D41" s="44">
        <v>24225.034</v>
      </c>
      <c r="E41" s="44">
        <v>93044.793</v>
      </c>
      <c r="F41" s="44">
        <v>632.72</v>
      </c>
      <c r="G41" s="44">
        <v>5655.068</v>
      </c>
      <c r="H41" s="44">
        <v>86757.005</v>
      </c>
      <c r="I41" s="104"/>
    </row>
    <row r="42" spans="1:9" ht="19.5" customHeight="1">
      <c r="A42" s="43" t="s">
        <v>558</v>
      </c>
      <c r="B42" s="44">
        <v>135795.933</v>
      </c>
      <c r="C42" s="45">
        <v>5.68813090389673</v>
      </c>
      <c r="D42" s="44">
        <v>8622.555</v>
      </c>
      <c r="E42" s="44">
        <v>109451.08</v>
      </c>
      <c r="F42" s="44">
        <v>4490.661</v>
      </c>
      <c r="G42" s="44">
        <v>9865.542</v>
      </c>
      <c r="H42" s="44">
        <v>95094.877</v>
      </c>
      <c r="I42" s="104"/>
    </row>
    <row r="43" spans="1:9" ht="19.5" customHeight="1">
      <c r="A43" s="43" t="s">
        <v>468</v>
      </c>
      <c r="B43" s="44">
        <v>128963.671</v>
      </c>
      <c r="C43" s="45">
        <v>5.40194559799571</v>
      </c>
      <c r="D43" s="44">
        <v>11661.955</v>
      </c>
      <c r="E43" s="44">
        <v>100652.495</v>
      </c>
      <c r="F43" s="44">
        <v>856.646</v>
      </c>
      <c r="G43" s="44">
        <v>1951.048</v>
      </c>
      <c r="H43" s="44">
        <v>97844.801</v>
      </c>
      <c r="I43" s="104"/>
    </row>
    <row r="44" spans="1:9" ht="19.5" customHeight="1">
      <c r="A44" s="43" t="s">
        <v>503</v>
      </c>
      <c r="B44" s="44">
        <v>118144.284</v>
      </c>
      <c r="C44" s="45">
        <v>4.94875021727751</v>
      </c>
      <c r="D44" s="44">
        <v>26647.787</v>
      </c>
      <c r="E44" s="44">
        <v>80088.761</v>
      </c>
      <c r="F44" s="44">
        <v>1732.323</v>
      </c>
      <c r="G44" s="44">
        <v>2490.769</v>
      </c>
      <c r="H44" s="44">
        <v>75865.669</v>
      </c>
      <c r="I44" s="104"/>
    </row>
    <row r="45" spans="1:9" ht="19.5" customHeight="1">
      <c r="A45" s="43" t="s">
        <v>493</v>
      </c>
      <c r="B45" s="44">
        <v>81579.037</v>
      </c>
      <c r="C45" s="45">
        <v>3.41712915268114</v>
      </c>
      <c r="D45" s="44">
        <v>31787.929</v>
      </c>
      <c r="E45" s="44">
        <v>41867.124</v>
      </c>
      <c r="F45" s="44">
        <v>20.524</v>
      </c>
      <c r="G45" s="44">
        <v>758.75</v>
      </c>
      <c r="H45" s="44">
        <v>41087.85</v>
      </c>
      <c r="I45" s="104"/>
    </row>
    <row r="46" spans="1:9" ht="19.5" customHeight="1">
      <c r="A46" s="43" t="s">
        <v>559</v>
      </c>
      <c r="B46" s="44">
        <v>77895.221</v>
      </c>
      <c r="C46" s="45">
        <v>3.26282388616134</v>
      </c>
      <c r="D46" s="44">
        <v>506.906</v>
      </c>
      <c r="E46" s="44">
        <v>71396.209</v>
      </c>
      <c r="F46" s="44">
        <v>642.707</v>
      </c>
      <c r="G46" s="44">
        <v>3616.612</v>
      </c>
      <c r="H46" s="44">
        <v>67136.89</v>
      </c>
      <c r="I46" s="104"/>
    </row>
    <row r="47" spans="1:9" ht="19.5" customHeight="1">
      <c r="A47" s="43" t="s">
        <v>567</v>
      </c>
      <c r="B47" s="44">
        <v>50447.37</v>
      </c>
      <c r="C47" s="45">
        <v>2.11310632047657</v>
      </c>
      <c r="D47" s="44">
        <v>177.924</v>
      </c>
      <c r="E47" s="44">
        <v>46381.912</v>
      </c>
      <c r="F47" s="459" t="s">
        <v>1109</v>
      </c>
      <c r="G47" s="44">
        <v>6.812</v>
      </c>
      <c r="H47" s="44">
        <v>46375.1</v>
      </c>
      <c r="I47" s="104"/>
    </row>
    <row r="48" spans="1:9" ht="19.5" customHeight="1">
      <c r="A48" s="43" t="s">
        <v>564</v>
      </c>
      <c r="B48" s="44">
        <v>39267.833</v>
      </c>
      <c r="C48" s="45">
        <v>1.64482521296389</v>
      </c>
      <c r="D48" s="44">
        <v>3770.431</v>
      </c>
      <c r="E48" s="44">
        <v>30132.183</v>
      </c>
      <c r="F48" s="44">
        <v>41.045</v>
      </c>
      <c r="G48" s="44">
        <v>1457.102</v>
      </c>
      <c r="H48" s="44">
        <v>28634.036</v>
      </c>
      <c r="I48" s="104"/>
    </row>
    <row r="49" spans="1:9" ht="19.5" customHeight="1">
      <c r="A49" s="43" t="s">
        <v>561</v>
      </c>
      <c r="B49" s="44">
        <v>38889.885</v>
      </c>
      <c r="C49" s="45">
        <v>1.62899397522818</v>
      </c>
      <c r="D49" s="44">
        <v>350.696</v>
      </c>
      <c r="E49" s="44">
        <v>32212.262</v>
      </c>
      <c r="F49" s="459">
        <v>157.704</v>
      </c>
      <c r="G49" s="44">
        <v>553.382</v>
      </c>
      <c r="H49" s="44">
        <v>31501.176</v>
      </c>
      <c r="I49" s="104"/>
    </row>
    <row r="50" spans="1:9" ht="19.5" customHeight="1">
      <c r="A50" s="43" t="s">
        <v>524</v>
      </c>
      <c r="B50" s="44">
        <v>37525.08</v>
      </c>
      <c r="C50" s="45">
        <v>1.57182591925781</v>
      </c>
      <c r="D50" s="44">
        <v>445.053</v>
      </c>
      <c r="E50" s="44">
        <v>35760.833</v>
      </c>
      <c r="F50" s="44">
        <v>330.139</v>
      </c>
      <c r="G50" s="44">
        <v>797.009</v>
      </c>
      <c r="H50" s="44">
        <v>34633.685</v>
      </c>
      <c r="I50" s="104"/>
    </row>
    <row r="51" spans="1:8" ht="12" customHeight="1">
      <c r="A51" s="14"/>
      <c r="B51" s="14"/>
      <c r="C51" s="14"/>
      <c r="D51" s="14"/>
      <c r="E51" s="14"/>
      <c r="F51" s="14"/>
      <c r="G51" s="14"/>
      <c r="H51" s="14"/>
    </row>
    <row r="52" spans="1:8" ht="19.5" customHeight="1">
      <c r="A52" s="51" t="s">
        <v>21</v>
      </c>
      <c r="B52" s="14"/>
      <c r="C52" s="14"/>
      <c r="D52" s="14"/>
      <c r="E52" s="14"/>
      <c r="F52" s="14"/>
      <c r="G52" s="14"/>
      <c r="H52" s="14"/>
    </row>
    <row r="53" spans="1:10" ht="33.75" customHeight="1">
      <c r="A53" s="502" t="s">
        <v>1145</v>
      </c>
      <c r="B53" s="502"/>
      <c r="C53" s="502"/>
      <c r="D53" s="502"/>
      <c r="E53" s="502"/>
      <c r="F53" s="502"/>
      <c r="G53" s="502"/>
      <c r="H53" s="502"/>
      <c r="I53" s="55"/>
      <c r="J53" s="55"/>
    </row>
    <row r="54" spans="1:8" ht="12.75">
      <c r="A54" s="46"/>
      <c r="B54" s="14"/>
      <c r="C54" s="41"/>
      <c r="D54" s="42"/>
      <c r="E54" s="14"/>
      <c r="F54" s="42"/>
      <c r="G54" s="42"/>
      <c r="H54" s="42"/>
    </row>
    <row r="61" spans="1:7" ht="12.75">
      <c r="A61" s="32"/>
      <c r="B61" s="32"/>
      <c r="C61" s="32"/>
      <c r="D61" s="32"/>
      <c r="E61" s="32"/>
      <c r="F61" s="32"/>
      <c r="G61" s="32"/>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1"/>
  <sheetViews>
    <sheetView zoomScalePageLayoutView="0" workbookViewId="0" topLeftCell="A1">
      <selection activeCell="A2" sqref="A2"/>
    </sheetView>
  </sheetViews>
  <sheetFormatPr defaultColWidth="11.421875" defaultRowHeight="12.75"/>
  <cols>
    <col min="1" max="1" width="15.7109375" style="106" customWidth="1"/>
    <col min="2" max="6" width="11.7109375" style="106" customWidth="1"/>
    <col min="7" max="7" width="11.00390625" style="106" customWidth="1"/>
    <col min="8" max="8" width="12.57421875" style="106" customWidth="1"/>
    <col min="9" max="16384" width="11.421875" style="106" customWidth="1"/>
  </cols>
  <sheetData>
    <row r="1" spans="1:8" s="362" customFormat="1" ht="14.25">
      <c r="A1" s="571" t="s">
        <v>1157</v>
      </c>
      <c r="B1" s="571"/>
      <c r="C1" s="571"/>
      <c r="D1" s="571"/>
      <c r="E1" s="571"/>
      <c r="F1" s="571"/>
      <c r="G1" s="571"/>
      <c r="H1" s="361"/>
    </row>
    <row r="2" spans="1:8" ht="9" customHeight="1">
      <c r="A2" s="363"/>
      <c r="B2" s="364"/>
      <c r="C2" s="365"/>
      <c r="D2" s="366"/>
      <c r="E2" s="364"/>
      <c r="F2" s="366"/>
      <c r="G2" s="366"/>
      <c r="H2" s="227"/>
    </row>
    <row r="3" spans="1:8" s="107" customFormat="1" ht="12" customHeight="1">
      <c r="A3" s="572" t="s">
        <v>56</v>
      </c>
      <c r="B3" s="575" t="s">
        <v>35</v>
      </c>
      <c r="C3" s="576"/>
      <c r="D3" s="576"/>
      <c r="E3" s="576" t="s">
        <v>36</v>
      </c>
      <c r="F3" s="576"/>
      <c r="G3" s="577"/>
      <c r="H3" s="367"/>
    </row>
    <row r="4" spans="1:8" s="107" customFormat="1" ht="12" customHeight="1">
      <c r="A4" s="573"/>
      <c r="B4" s="368" t="s">
        <v>57</v>
      </c>
      <c r="C4" s="562" t="s">
        <v>58</v>
      </c>
      <c r="D4" s="562"/>
      <c r="E4" s="369" t="s">
        <v>57</v>
      </c>
      <c r="F4" s="562" t="s">
        <v>58</v>
      </c>
      <c r="G4" s="563"/>
      <c r="H4" s="367"/>
    </row>
    <row r="5" spans="1:8" ht="12" customHeight="1">
      <c r="A5" s="573"/>
      <c r="B5" s="564" t="s">
        <v>59</v>
      </c>
      <c r="C5" s="566" t="s">
        <v>15</v>
      </c>
      <c r="D5" s="566" t="s">
        <v>1204</v>
      </c>
      <c r="E5" s="566" t="s">
        <v>59</v>
      </c>
      <c r="F5" s="566" t="s">
        <v>15</v>
      </c>
      <c r="G5" s="569" t="s">
        <v>1204</v>
      </c>
      <c r="H5" s="227"/>
    </row>
    <row r="6" spans="1:8" ht="12" customHeight="1">
      <c r="A6" s="573"/>
      <c r="B6" s="564"/>
      <c r="C6" s="566"/>
      <c r="D6" s="566"/>
      <c r="E6" s="566"/>
      <c r="F6" s="566"/>
      <c r="G6" s="569"/>
      <c r="H6" s="227"/>
    </row>
    <row r="7" spans="1:8" ht="37.5" customHeight="1">
      <c r="A7" s="574"/>
      <c r="B7" s="565"/>
      <c r="C7" s="567"/>
      <c r="D7" s="567"/>
      <c r="E7" s="567"/>
      <c r="F7" s="567"/>
      <c r="G7" s="570"/>
      <c r="H7" s="227"/>
    </row>
    <row r="8" spans="1:8" ht="7.5" customHeight="1">
      <c r="A8" s="370"/>
      <c r="B8" s="371"/>
      <c r="C8" s="372"/>
      <c r="D8" s="373"/>
      <c r="E8" s="371"/>
      <c r="F8" s="373"/>
      <c r="G8" s="373"/>
      <c r="H8" s="227"/>
    </row>
    <row r="9" spans="1:8" s="379" customFormat="1" ht="12.75" customHeight="1">
      <c r="A9" s="374" t="s">
        <v>1088</v>
      </c>
      <c r="B9" s="375">
        <v>942126.658</v>
      </c>
      <c r="C9" s="375">
        <v>2292205.786</v>
      </c>
      <c r="D9" s="376">
        <v>6.86508451358094</v>
      </c>
      <c r="E9" s="375">
        <v>904010.665</v>
      </c>
      <c r="F9" s="375">
        <v>1658072.968</v>
      </c>
      <c r="G9" s="377">
        <v>5.06991597427346</v>
      </c>
      <c r="H9" s="378"/>
    </row>
    <row r="10" spans="1:8" s="379" customFormat="1" ht="12.75" customHeight="1">
      <c r="A10" s="374" t="s">
        <v>60</v>
      </c>
      <c r="B10" s="380"/>
      <c r="C10" s="380"/>
      <c r="D10" s="380"/>
      <c r="E10" s="381"/>
      <c r="F10" s="381"/>
      <c r="G10" s="377"/>
      <c r="H10" s="378"/>
    </row>
    <row r="11" spans="1:8" s="379" customFormat="1" ht="12.75" customHeight="1">
      <c r="A11" s="374" t="s">
        <v>61</v>
      </c>
      <c r="B11" s="375">
        <v>556005.428</v>
      </c>
      <c r="C11" s="375">
        <v>1306265.235</v>
      </c>
      <c r="D11" s="377">
        <v>9.131702974193</v>
      </c>
      <c r="E11" s="375">
        <v>546438.662</v>
      </c>
      <c r="F11" s="375">
        <v>1016022.54</v>
      </c>
      <c r="G11" s="377">
        <v>6.19687052374704</v>
      </c>
      <c r="H11" s="382"/>
    </row>
    <row r="12" spans="1:8" s="379" customFormat="1" ht="12.75" customHeight="1">
      <c r="A12" s="374" t="s">
        <v>62</v>
      </c>
      <c r="B12" s="375">
        <v>52663.897</v>
      </c>
      <c r="C12" s="375">
        <v>128270.549</v>
      </c>
      <c r="D12" s="377">
        <v>-4.06461534252507</v>
      </c>
      <c r="E12" s="375">
        <v>28517.318</v>
      </c>
      <c r="F12" s="375">
        <v>62699.302</v>
      </c>
      <c r="G12" s="377">
        <v>3.70234733124414</v>
      </c>
      <c r="H12" s="378"/>
    </row>
    <row r="13" spans="1:8" s="379" customFormat="1" ht="23.25" customHeight="1">
      <c r="A13" s="383" t="s">
        <v>1032</v>
      </c>
      <c r="B13" s="375">
        <v>18920.7</v>
      </c>
      <c r="C13" s="375">
        <v>123195.047</v>
      </c>
      <c r="D13" s="377">
        <v>21.4932497431429</v>
      </c>
      <c r="E13" s="375">
        <v>34578.503</v>
      </c>
      <c r="F13" s="375">
        <v>69646.718</v>
      </c>
      <c r="G13" s="377">
        <v>8.18599772042215</v>
      </c>
      <c r="H13" s="378"/>
    </row>
    <row r="14" spans="1:8" s="379" customFormat="1" ht="12.75" customHeight="1">
      <c r="A14" s="374" t="s">
        <v>63</v>
      </c>
      <c r="B14" s="375">
        <v>50057.714</v>
      </c>
      <c r="C14" s="375">
        <v>326433.024</v>
      </c>
      <c r="D14" s="377">
        <v>-6.90867570737423</v>
      </c>
      <c r="E14" s="375">
        <v>8818.95</v>
      </c>
      <c r="F14" s="375">
        <v>91324.686</v>
      </c>
      <c r="G14" s="377">
        <v>-7.41903567883431</v>
      </c>
      <c r="H14" s="378"/>
    </row>
    <row r="15" spans="1:8" s="379" customFormat="1" ht="12.75" customHeight="1">
      <c r="A15" s="374" t="s">
        <v>64</v>
      </c>
      <c r="B15" s="375">
        <v>7099.049</v>
      </c>
      <c r="C15" s="375">
        <v>73334.723</v>
      </c>
      <c r="D15" s="376">
        <v>30.4166608869469</v>
      </c>
      <c r="E15" s="375">
        <v>7526.085</v>
      </c>
      <c r="F15" s="375">
        <v>77438.082</v>
      </c>
      <c r="G15" s="376">
        <v>31.707970684522</v>
      </c>
      <c r="H15" s="378"/>
    </row>
    <row r="16" spans="1:8" s="379" customFormat="1" ht="12.75" customHeight="1">
      <c r="A16" s="374" t="s">
        <v>65</v>
      </c>
      <c r="B16" s="375">
        <v>113174.408</v>
      </c>
      <c r="C16" s="375">
        <v>531482.77</v>
      </c>
      <c r="D16" s="377">
        <v>-7.19075824259397</v>
      </c>
      <c r="E16" s="375">
        <v>72057.214</v>
      </c>
      <c r="F16" s="375">
        <v>428174.219</v>
      </c>
      <c r="G16" s="377">
        <v>2.58196577553676</v>
      </c>
      <c r="H16" s="378"/>
    </row>
    <row r="17" spans="1:8" s="389" customFormat="1" ht="12.75" customHeight="1">
      <c r="A17" s="384" t="s">
        <v>66</v>
      </c>
      <c r="B17" s="385">
        <v>1184051.567</v>
      </c>
      <c r="C17" s="385">
        <v>3474952.41</v>
      </c>
      <c r="D17" s="386">
        <v>3.43255107643435</v>
      </c>
      <c r="E17" s="385">
        <v>1055508.735</v>
      </c>
      <c r="F17" s="385">
        <v>2387355.975</v>
      </c>
      <c r="G17" s="387">
        <v>4.81251148342469</v>
      </c>
      <c r="H17" s="388"/>
    </row>
    <row r="18" spans="1:8" ht="12.75">
      <c r="A18" s="223"/>
      <c r="B18" s="219"/>
      <c r="C18" s="219"/>
      <c r="D18" s="220"/>
      <c r="E18" s="219"/>
      <c r="F18" s="219"/>
      <c r="G18" s="220"/>
      <c r="H18" s="390"/>
    </row>
    <row r="19" spans="1:8" ht="12.75">
      <c r="A19" s="223"/>
      <c r="B19" s="219"/>
      <c r="C19" s="219"/>
      <c r="D19" s="219"/>
      <c r="E19" s="219"/>
      <c r="F19" s="219"/>
      <c r="G19" s="219"/>
      <c r="H19" s="390"/>
    </row>
    <row r="20" s="140" customFormat="1" ht="35.25" customHeight="1">
      <c r="A20" s="154" t="s">
        <v>21</v>
      </c>
    </row>
    <row r="21" spans="1:8" s="153" customFormat="1" ht="29.25" customHeight="1">
      <c r="A21" s="568" t="s">
        <v>1144</v>
      </c>
      <c r="B21" s="568"/>
      <c r="C21" s="568"/>
      <c r="D21" s="568"/>
      <c r="E21" s="568"/>
      <c r="F21" s="568"/>
      <c r="G21" s="568"/>
      <c r="H21" s="473"/>
    </row>
  </sheetData>
  <sheetProtection/>
  <mergeCells count="13">
    <mergeCell ref="A1:G1"/>
    <mergeCell ref="A3:A7"/>
    <mergeCell ref="B3:D3"/>
    <mergeCell ref="E3:G3"/>
    <mergeCell ref="C4:D4"/>
    <mergeCell ref="F4:G4"/>
    <mergeCell ref="B5:B7"/>
    <mergeCell ref="C5:C7"/>
    <mergeCell ref="D5:D7"/>
    <mergeCell ref="E5:E7"/>
    <mergeCell ref="A21:G21"/>
    <mergeCell ref="F5:F7"/>
    <mergeCell ref="G5:G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140" customWidth="1"/>
    <col min="2" max="7" width="9.8515625" style="140" customWidth="1"/>
    <col min="8" max="8" width="10.8515625" style="140" customWidth="1"/>
    <col min="9" max="9" width="14.28125" style="140" customWidth="1"/>
    <col min="10" max="16384" width="11.421875" style="140" customWidth="1"/>
  </cols>
  <sheetData>
    <row r="1" ht="8.25" customHeight="1"/>
    <row r="2" spans="1:8" ht="11.25">
      <c r="A2" s="578" t="s">
        <v>1158</v>
      </c>
      <c r="B2" s="578"/>
      <c r="C2" s="578"/>
      <c r="D2" s="578"/>
      <c r="E2" s="578"/>
      <c r="F2" s="578"/>
      <c r="G2" s="578"/>
      <c r="H2" s="578"/>
    </row>
    <row r="3" spans="1:8" ht="9" customHeight="1">
      <c r="A3" s="139"/>
      <c r="B3" s="142"/>
      <c r="C3" s="143"/>
      <c r="D3" s="144"/>
      <c r="E3" s="142"/>
      <c r="F3" s="143"/>
      <c r="G3" s="144"/>
      <c r="H3" s="144"/>
    </row>
    <row r="4" spans="1:8" s="145" customFormat="1" ht="12" customHeight="1">
      <c r="A4" s="579" t="s">
        <v>736</v>
      </c>
      <c r="B4" s="582" t="s">
        <v>5</v>
      </c>
      <c r="C4" s="583"/>
      <c r="D4" s="583" t="s">
        <v>735</v>
      </c>
      <c r="E4" s="588" t="s">
        <v>23</v>
      </c>
      <c r="F4" s="588"/>
      <c r="G4" s="588"/>
      <c r="H4" s="588"/>
    </row>
    <row r="5" spans="1:8" s="145" customFormat="1" ht="12" customHeight="1">
      <c r="A5" s="580"/>
      <c r="B5" s="584"/>
      <c r="C5" s="585"/>
      <c r="D5" s="586"/>
      <c r="E5" s="589" t="s">
        <v>24</v>
      </c>
      <c r="F5" s="592" t="s">
        <v>25</v>
      </c>
      <c r="G5" s="592"/>
      <c r="H5" s="592"/>
    </row>
    <row r="6" spans="1:8" s="145" customFormat="1" ht="12" customHeight="1">
      <c r="A6" s="580"/>
      <c r="B6" s="593" t="s">
        <v>13</v>
      </c>
      <c r="C6" s="595" t="s">
        <v>14</v>
      </c>
      <c r="D6" s="586"/>
      <c r="E6" s="590"/>
      <c r="F6" s="589" t="s">
        <v>26</v>
      </c>
      <c r="G6" s="595" t="s">
        <v>27</v>
      </c>
      <c r="H6" s="597" t="s">
        <v>28</v>
      </c>
    </row>
    <row r="7" spans="1:8" s="145" customFormat="1" ht="12" customHeight="1">
      <c r="A7" s="580"/>
      <c r="B7" s="594"/>
      <c r="C7" s="585"/>
      <c r="D7" s="587"/>
      <c r="E7" s="591"/>
      <c r="F7" s="596"/>
      <c r="G7" s="585"/>
      <c r="H7" s="598"/>
    </row>
    <row r="8" spans="1:8" s="145" customFormat="1" ht="12" customHeight="1">
      <c r="A8" s="581"/>
      <c r="B8" s="146" t="s">
        <v>15</v>
      </c>
      <c r="C8" s="147" t="s">
        <v>29</v>
      </c>
      <c r="D8" s="599" t="s">
        <v>15</v>
      </c>
      <c r="E8" s="599"/>
      <c r="F8" s="599"/>
      <c r="G8" s="599"/>
      <c r="H8" s="599"/>
    </row>
    <row r="9" spans="1:8" ht="7.5" customHeight="1">
      <c r="A9" s="133"/>
      <c r="B9" s="134"/>
      <c r="C9" s="136"/>
      <c r="D9" s="135"/>
      <c r="E9" s="134"/>
      <c r="F9" s="136"/>
      <c r="G9" s="135"/>
      <c r="H9" s="135"/>
    </row>
    <row r="10" spans="1:10" ht="12.75" customHeight="1">
      <c r="A10" s="137" t="s">
        <v>47</v>
      </c>
      <c r="B10" s="148">
        <v>2543671.382</v>
      </c>
      <c r="C10" s="138">
        <v>73.2001789342491</v>
      </c>
      <c r="D10" s="148">
        <v>212848.357</v>
      </c>
      <c r="E10" s="148">
        <v>2133703.661</v>
      </c>
      <c r="F10" s="148">
        <v>14470.143</v>
      </c>
      <c r="G10" s="148">
        <v>95877.88</v>
      </c>
      <c r="H10" s="148">
        <v>2023355.638</v>
      </c>
      <c r="I10" s="138"/>
      <c r="J10" s="149"/>
    </row>
    <row r="11" spans="1:10" ht="12.75" customHeight="1">
      <c r="A11" s="137" t="s">
        <v>48</v>
      </c>
      <c r="B11" s="139"/>
      <c r="C11" s="139"/>
      <c r="D11" s="148"/>
      <c r="E11" s="148"/>
      <c r="F11" s="148"/>
      <c r="G11" s="148"/>
      <c r="H11" s="148"/>
      <c r="I11" s="138"/>
      <c r="J11" s="149"/>
    </row>
    <row r="12" spans="1:10" ht="12.75" customHeight="1">
      <c r="A12" s="137" t="s">
        <v>1089</v>
      </c>
      <c r="B12" s="148">
        <v>2292205.786</v>
      </c>
      <c r="C12" s="138">
        <v>65.9636598016029</v>
      </c>
      <c r="D12" s="148">
        <v>201740.832</v>
      </c>
      <c r="E12" s="148">
        <v>1893380.099</v>
      </c>
      <c r="F12" s="148">
        <v>11368.315</v>
      </c>
      <c r="G12" s="148">
        <v>88006.578</v>
      </c>
      <c r="H12" s="148">
        <v>1794005.206</v>
      </c>
      <c r="I12" s="138"/>
      <c r="J12" s="149"/>
    </row>
    <row r="13" spans="1:10" ht="12.75" customHeight="1">
      <c r="A13" s="137" t="s">
        <v>49</v>
      </c>
      <c r="B13" s="139"/>
      <c r="C13" s="139"/>
      <c r="D13" s="148"/>
      <c r="E13" s="148"/>
      <c r="F13" s="148"/>
      <c r="G13" s="148"/>
      <c r="H13" s="148"/>
      <c r="I13" s="138"/>
      <c r="J13" s="149"/>
    </row>
    <row r="14" spans="1:8" ht="12.75" customHeight="1">
      <c r="A14" s="137" t="s">
        <v>50</v>
      </c>
      <c r="B14" s="148">
        <v>1306265.235</v>
      </c>
      <c r="C14" s="138">
        <v>37.5908812805871</v>
      </c>
      <c r="D14" s="148">
        <v>131996.64</v>
      </c>
      <c r="E14" s="148">
        <v>1067891.454</v>
      </c>
      <c r="F14" s="148">
        <v>7877.235</v>
      </c>
      <c r="G14" s="148">
        <v>59160.889</v>
      </c>
      <c r="H14" s="148">
        <v>1000853.33</v>
      </c>
    </row>
    <row r="15" spans="1:10" ht="12.75" customHeight="1">
      <c r="A15" s="137" t="s">
        <v>51</v>
      </c>
      <c r="B15" s="148">
        <v>56079.899</v>
      </c>
      <c r="C15" s="138">
        <v>1.61383214453864</v>
      </c>
      <c r="D15" s="148">
        <v>3094.716</v>
      </c>
      <c r="E15" s="148">
        <v>52985.183</v>
      </c>
      <c r="F15" s="148">
        <v>5069.332</v>
      </c>
      <c r="G15" s="148">
        <v>2221.416</v>
      </c>
      <c r="H15" s="148">
        <v>45694.435</v>
      </c>
      <c r="I15" s="138"/>
      <c r="J15" s="149"/>
    </row>
    <row r="16" spans="1:10" ht="12.75" customHeight="1">
      <c r="A16" s="137" t="s">
        <v>52</v>
      </c>
      <c r="B16" s="148">
        <v>374017.83</v>
      </c>
      <c r="C16" s="138">
        <v>10.7632504239101</v>
      </c>
      <c r="D16" s="148">
        <v>3329.221</v>
      </c>
      <c r="E16" s="148">
        <v>370672.204</v>
      </c>
      <c r="F16" s="148">
        <v>2432.279</v>
      </c>
      <c r="G16" s="148">
        <v>14023.58</v>
      </c>
      <c r="H16" s="148">
        <v>354216.345</v>
      </c>
      <c r="I16" s="138"/>
      <c r="J16" s="149"/>
    </row>
    <row r="17" spans="1:10" ht="12.75" customHeight="1">
      <c r="A17" s="137" t="s">
        <v>53</v>
      </c>
      <c r="B17" s="148">
        <v>489041.55</v>
      </c>
      <c r="C17" s="138">
        <v>14.0733308632563</v>
      </c>
      <c r="D17" s="148">
        <v>10700.817</v>
      </c>
      <c r="E17" s="148">
        <v>478323.729</v>
      </c>
      <c r="F17" s="148">
        <v>2630.322</v>
      </c>
      <c r="G17" s="148">
        <v>18841.481</v>
      </c>
      <c r="H17" s="148">
        <v>456851.926</v>
      </c>
      <c r="I17" s="138"/>
      <c r="J17" s="149"/>
    </row>
    <row r="18" spans="1:10" ht="23.25" customHeight="1">
      <c r="A18" s="150" t="s">
        <v>1083</v>
      </c>
      <c r="B18" s="148">
        <v>12111.238</v>
      </c>
      <c r="C18" s="138">
        <v>0.348529607632814</v>
      </c>
      <c r="D18" s="148">
        <v>2769.467</v>
      </c>
      <c r="E18" s="148">
        <v>9331.771</v>
      </c>
      <c r="F18" s="148" t="s">
        <v>1135</v>
      </c>
      <c r="G18" s="148">
        <v>567.703</v>
      </c>
      <c r="H18" s="148">
        <v>8764.068</v>
      </c>
      <c r="I18" s="138"/>
      <c r="J18" s="149"/>
    </row>
    <row r="19" spans="1:10" ht="12.75" customHeight="1">
      <c r="A19" s="137" t="s">
        <v>54</v>
      </c>
      <c r="B19" s="148">
        <v>30.511</v>
      </c>
      <c r="C19" s="138">
        <v>0.000878026413029351</v>
      </c>
      <c r="D19" s="148">
        <v>25.532</v>
      </c>
      <c r="E19" s="148">
        <v>4.979</v>
      </c>
      <c r="F19" s="148" t="s">
        <v>1135</v>
      </c>
      <c r="G19" s="148" t="s">
        <v>1135</v>
      </c>
      <c r="H19" s="148">
        <v>4.979</v>
      </c>
      <c r="I19" s="138"/>
      <c r="J19" s="149"/>
    </row>
    <row r="20" spans="1:10" s="153" customFormat="1" ht="12.75" customHeight="1">
      <c r="A20" s="141" t="s">
        <v>55</v>
      </c>
      <c r="B20" s="151">
        <v>3474952.41</v>
      </c>
      <c r="C20" s="152">
        <v>100</v>
      </c>
      <c r="D20" s="151">
        <v>232768.11</v>
      </c>
      <c r="E20" s="151">
        <v>3045021.527</v>
      </c>
      <c r="F20" s="151">
        <v>24602.076</v>
      </c>
      <c r="G20" s="151">
        <v>131532.06</v>
      </c>
      <c r="H20" s="151">
        <v>2888887.391</v>
      </c>
      <c r="I20" s="138"/>
      <c r="J20" s="149"/>
    </row>
    <row r="21" spans="1:8" ht="14.25" customHeight="1">
      <c r="A21" s="139"/>
      <c r="B21" s="134"/>
      <c r="C21" s="134"/>
      <c r="D21" s="134"/>
      <c r="E21" s="134"/>
      <c r="F21" s="134"/>
      <c r="G21" s="134"/>
      <c r="H21" s="134"/>
    </row>
    <row r="22" spans="1:8" ht="11.25">
      <c r="A22" s="578" t="s">
        <v>1159</v>
      </c>
      <c r="B22" s="578"/>
      <c r="C22" s="578"/>
      <c r="D22" s="578"/>
      <c r="E22" s="578"/>
      <c r="F22" s="578"/>
      <c r="G22" s="578"/>
      <c r="H22" s="578"/>
    </row>
    <row r="23" spans="1:8" ht="9" customHeight="1">
      <c r="A23" s="139"/>
      <c r="B23" s="142"/>
      <c r="C23" s="143"/>
      <c r="D23" s="144"/>
      <c r="E23" s="142"/>
      <c r="F23" s="143"/>
      <c r="G23" s="144"/>
      <c r="H23" s="144"/>
    </row>
    <row r="24" spans="1:8" s="145" customFormat="1" ht="12" customHeight="1">
      <c r="A24" s="579" t="s">
        <v>736</v>
      </c>
      <c r="B24" s="582" t="s">
        <v>46</v>
      </c>
      <c r="C24" s="583"/>
      <c r="D24" s="583" t="s">
        <v>735</v>
      </c>
      <c r="E24" s="588" t="s">
        <v>23</v>
      </c>
      <c r="F24" s="588"/>
      <c r="G24" s="588"/>
      <c r="H24" s="588"/>
    </row>
    <row r="25" spans="1:8" s="145" customFormat="1" ht="12" customHeight="1">
      <c r="A25" s="580"/>
      <c r="B25" s="584"/>
      <c r="C25" s="585"/>
      <c r="D25" s="586"/>
      <c r="E25" s="589" t="s">
        <v>24</v>
      </c>
      <c r="F25" s="592" t="s">
        <v>25</v>
      </c>
      <c r="G25" s="592"/>
      <c r="H25" s="592"/>
    </row>
    <row r="26" spans="1:8" s="145" customFormat="1" ht="12" customHeight="1">
      <c r="A26" s="580"/>
      <c r="B26" s="593" t="s">
        <v>13</v>
      </c>
      <c r="C26" s="595" t="s">
        <v>14</v>
      </c>
      <c r="D26" s="586"/>
      <c r="E26" s="590"/>
      <c r="F26" s="589" t="s">
        <v>26</v>
      </c>
      <c r="G26" s="595" t="s">
        <v>27</v>
      </c>
      <c r="H26" s="597" t="s">
        <v>28</v>
      </c>
    </row>
    <row r="27" spans="1:8" s="145" customFormat="1" ht="12" customHeight="1">
      <c r="A27" s="580"/>
      <c r="B27" s="594"/>
      <c r="C27" s="585"/>
      <c r="D27" s="587"/>
      <c r="E27" s="591"/>
      <c r="F27" s="596"/>
      <c r="G27" s="585"/>
      <c r="H27" s="598"/>
    </row>
    <row r="28" spans="1:8" s="145" customFormat="1" ht="12" customHeight="1">
      <c r="A28" s="581"/>
      <c r="B28" s="146" t="s">
        <v>15</v>
      </c>
      <c r="C28" s="147" t="s">
        <v>29</v>
      </c>
      <c r="D28" s="599" t="s">
        <v>15</v>
      </c>
      <c r="E28" s="599"/>
      <c r="F28" s="599"/>
      <c r="G28" s="599"/>
      <c r="H28" s="599"/>
    </row>
    <row r="29" spans="1:8" s="145" customFormat="1" ht="7.5" customHeight="1">
      <c r="A29" s="133"/>
      <c r="B29" s="134"/>
      <c r="C29" s="136"/>
      <c r="D29" s="135"/>
      <c r="E29" s="134"/>
      <c r="F29" s="136"/>
      <c r="G29" s="135"/>
      <c r="H29" s="135"/>
    </row>
    <row r="30" spans="1:10" s="145" customFormat="1" ht="12.75" customHeight="1">
      <c r="A30" s="137" t="s">
        <v>47</v>
      </c>
      <c r="B30" s="148">
        <v>1790418.988</v>
      </c>
      <c r="C30" s="138">
        <v>74.9958953230676</v>
      </c>
      <c r="D30" s="148">
        <v>229254.669</v>
      </c>
      <c r="E30" s="148">
        <v>1325851.248</v>
      </c>
      <c r="F30" s="148">
        <v>12495.489</v>
      </c>
      <c r="G30" s="148">
        <v>82803.287</v>
      </c>
      <c r="H30" s="148">
        <v>1230552.472</v>
      </c>
      <c r="I30" s="138"/>
      <c r="J30" s="149"/>
    </row>
    <row r="31" spans="1:10" ht="12.75" customHeight="1">
      <c r="A31" s="137" t="s">
        <v>48</v>
      </c>
      <c r="B31" s="139"/>
      <c r="C31" s="139"/>
      <c r="D31" s="139"/>
      <c r="E31" s="139"/>
      <c r="F31" s="148"/>
      <c r="G31" s="148"/>
      <c r="H31" s="148"/>
      <c r="I31" s="138"/>
      <c r="J31" s="149"/>
    </row>
    <row r="32" spans="1:10" ht="12.75" customHeight="1">
      <c r="A32" s="137" t="s">
        <v>1089</v>
      </c>
      <c r="B32" s="148">
        <v>1658072.968</v>
      </c>
      <c r="C32" s="138">
        <v>69.4522721103626</v>
      </c>
      <c r="D32" s="148">
        <v>224638.401</v>
      </c>
      <c r="E32" s="148">
        <v>1200836.476</v>
      </c>
      <c r="F32" s="148">
        <v>11219.708</v>
      </c>
      <c r="G32" s="148">
        <v>50395.364</v>
      </c>
      <c r="H32" s="148">
        <v>1139221.404</v>
      </c>
      <c r="I32" s="138"/>
      <c r="J32" s="149"/>
    </row>
    <row r="33" spans="1:10" ht="12.75" customHeight="1">
      <c r="A33" s="137" t="s">
        <v>49</v>
      </c>
      <c r="B33" s="139"/>
      <c r="C33" s="139"/>
      <c r="D33" s="139"/>
      <c r="E33" s="139"/>
      <c r="F33" s="148"/>
      <c r="G33" s="148"/>
      <c r="H33" s="148"/>
      <c r="I33" s="138"/>
      <c r="J33" s="149"/>
    </row>
    <row r="34" spans="1:8" ht="12.75" customHeight="1">
      <c r="A34" s="137" t="s">
        <v>50</v>
      </c>
      <c r="B34" s="148">
        <v>1016022.54</v>
      </c>
      <c r="C34" s="138">
        <v>42.5584852296692</v>
      </c>
      <c r="D34" s="148">
        <v>191406.215</v>
      </c>
      <c r="E34" s="148">
        <v>668508.588</v>
      </c>
      <c r="F34" s="148">
        <v>4794.518</v>
      </c>
      <c r="G34" s="148">
        <v>25570.252</v>
      </c>
      <c r="H34" s="148">
        <v>638143.818</v>
      </c>
    </row>
    <row r="35" spans="1:10" ht="12.75" customHeight="1">
      <c r="A35" s="137" t="s">
        <v>51</v>
      </c>
      <c r="B35" s="148">
        <v>24551.386</v>
      </c>
      <c r="C35" s="138">
        <v>1.02839234102908</v>
      </c>
      <c r="D35" s="148">
        <v>443.713</v>
      </c>
      <c r="E35" s="148">
        <v>23672.011</v>
      </c>
      <c r="F35" s="148">
        <v>291.092</v>
      </c>
      <c r="G35" s="148">
        <v>1996.189</v>
      </c>
      <c r="H35" s="148">
        <v>21384.73</v>
      </c>
      <c r="I35" s="138"/>
      <c r="J35" s="149"/>
    </row>
    <row r="36" spans="1:10" ht="12.75" customHeight="1">
      <c r="A36" s="137" t="s">
        <v>52</v>
      </c>
      <c r="B36" s="148">
        <v>113520.827</v>
      </c>
      <c r="C36" s="138">
        <v>4.75508588533807</v>
      </c>
      <c r="D36" s="148">
        <v>3342.219</v>
      </c>
      <c r="E36" s="148">
        <v>102545.3</v>
      </c>
      <c r="F36" s="148">
        <v>681.927</v>
      </c>
      <c r="G36" s="148">
        <v>5003.964</v>
      </c>
      <c r="H36" s="148">
        <v>96859.409</v>
      </c>
      <c r="I36" s="138"/>
      <c r="J36" s="149"/>
    </row>
    <row r="37" spans="1:10" ht="12.75" customHeight="1">
      <c r="A37" s="137" t="s">
        <v>53</v>
      </c>
      <c r="B37" s="148">
        <v>458051.133</v>
      </c>
      <c r="C37" s="138">
        <v>19.1865451904381</v>
      </c>
      <c r="D37" s="148">
        <v>7533.62</v>
      </c>
      <c r="E37" s="148">
        <v>439922.372</v>
      </c>
      <c r="F37" s="148">
        <v>3795.715</v>
      </c>
      <c r="G37" s="148">
        <v>4860.207</v>
      </c>
      <c r="H37" s="148">
        <v>431266.45</v>
      </c>
      <c r="I37" s="138"/>
      <c r="J37" s="149"/>
    </row>
    <row r="38" spans="1:10" ht="23.25" customHeight="1">
      <c r="A38" s="150" t="s">
        <v>729</v>
      </c>
      <c r="B38" s="148">
        <v>813.641</v>
      </c>
      <c r="C38" s="138">
        <v>0.0340812601271162</v>
      </c>
      <c r="D38" s="148">
        <v>0.001</v>
      </c>
      <c r="E38" s="148">
        <v>609.488</v>
      </c>
      <c r="F38" s="148">
        <v>3.51</v>
      </c>
      <c r="G38" s="148" t="s">
        <v>1135</v>
      </c>
      <c r="H38" s="148">
        <v>605.978</v>
      </c>
      <c r="I38" s="138"/>
      <c r="J38" s="149"/>
    </row>
    <row r="39" spans="1:10" ht="12.75" customHeight="1">
      <c r="A39" s="137" t="s">
        <v>54</v>
      </c>
      <c r="B39" s="148" t="s">
        <v>1135</v>
      </c>
      <c r="C39" s="148" t="s">
        <v>1160</v>
      </c>
      <c r="D39" s="148" t="s">
        <v>1135</v>
      </c>
      <c r="E39" s="148" t="s">
        <v>1135</v>
      </c>
      <c r="F39" s="148" t="s">
        <v>1135</v>
      </c>
      <c r="G39" s="148" t="s">
        <v>1135</v>
      </c>
      <c r="H39" s="148" t="s">
        <v>1135</v>
      </c>
      <c r="I39" s="138"/>
      <c r="J39" s="149"/>
    </row>
    <row r="40" spans="1:10" ht="12.75" customHeight="1">
      <c r="A40" s="141" t="s">
        <v>55</v>
      </c>
      <c r="B40" s="151">
        <v>2387355.975</v>
      </c>
      <c r="C40" s="152">
        <v>100</v>
      </c>
      <c r="D40" s="151">
        <v>240574.222</v>
      </c>
      <c r="E40" s="151">
        <v>1892600.419</v>
      </c>
      <c r="F40" s="151">
        <v>17267.733</v>
      </c>
      <c r="G40" s="151">
        <v>94663.647</v>
      </c>
      <c r="H40" s="151">
        <v>1780669.039</v>
      </c>
      <c r="I40" s="138"/>
      <c r="J40" s="149"/>
    </row>
    <row r="41" spans="2:8" ht="4.5" customHeight="1">
      <c r="B41" s="149"/>
      <c r="C41" s="149"/>
      <c r="D41" s="149"/>
      <c r="E41" s="149"/>
      <c r="F41" s="149"/>
      <c r="G41" s="149"/>
      <c r="H41" s="149"/>
    </row>
    <row r="42" ht="35.25" customHeight="1">
      <c r="A42" s="154" t="s">
        <v>21</v>
      </c>
    </row>
    <row r="43" spans="1:8" s="153" customFormat="1" ht="29.25" customHeight="1">
      <c r="A43" s="568" t="s">
        <v>1144</v>
      </c>
      <c r="B43" s="568"/>
      <c r="C43" s="568"/>
      <c r="D43" s="568"/>
      <c r="E43" s="568"/>
      <c r="F43" s="568"/>
      <c r="G43" s="568"/>
      <c r="H43" s="568"/>
    </row>
    <row r="44" spans="1:8" ht="11.25">
      <c r="A44" s="139"/>
      <c r="B44" s="134"/>
      <c r="C44" s="135"/>
      <c r="D44" s="136"/>
      <c r="E44" s="134"/>
      <c r="F44" s="136"/>
      <c r="G44" s="136"/>
      <c r="H44" s="136"/>
    </row>
  </sheetData>
  <sheetProtection/>
  <mergeCells count="27">
    <mergeCell ref="A43:H43"/>
    <mergeCell ref="D28:H28"/>
    <mergeCell ref="A24:A28"/>
    <mergeCell ref="B24:C25"/>
    <mergeCell ref="D24:D27"/>
    <mergeCell ref="E24:H24"/>
    <mergeCell ref="E25:E27"/>
    <mergeCell ref="F25:H25"/>
    <mergeCell ref="B26:B27"/>
    <mergeCell ref="C26:C27"/>
    <mergeCell ref="F26:F27"/>
    <mergeCell ref="G26:G27"/>
    <mergeCell ref="G6:G7"/>
    <mergeCell ref="H6:H7"/>
    <mergeCell ref="D8:H8"/>
    <mergeCell ref="A22:H22"/>
    <mergeCell ref="H26:H27"/>
    <mergeCell ref="A2:H2"/>
    <mergeCell ref="A4:A8"/>
    <mergeCell ref="B4:C5"/>
    <mergeCell ref="D4:D7"/>
    <mergeCell ref="E4:H4"/>
    <mergeCell ref="E5:E7"/>
    <mergeCell ref="F5:H5"/>
    <mergeCell ref="B6:B7"/>
    <mergeCell ref="C6:C7"/>
    <mergeCell ref="F6:F7"/>
  </mergeCells>
  <printOptions/>
  <pageMargins left="0.7874015748031497" right="0.7874015748031497" top="0.8267716535433072" bottom="0.15748031496062992" header="0.4330708661417323" footer="0.18"/>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H282"/>
  <sheetViews>
    <sheetView zoomScalePageLayoutView="0" workbookViewId="0" topLeftCell="A1">
      <selection activeCell="A2" sqref="A2"/>
    </sheetView>
  </sheetViews>
  <sheetFormatPr defaultColWidth="11.421875" defaultRowHeight="12.75"/>
  <cols>
    <col min="1" max="1" width="5.8515625" style="106" customWidth="1"/>
    <col min="2" max="2" width="41.8515625" style="106" customWidth="1"/>
    <col min="3" max="4" width="12.8515625" style="106" customWidth="1"/>
    <col min="5" max="5" width="11.140625" style="230" customWidth="1"/>
    <col min="6" max="7" width="12.8515625" style="106" customWidth="1"/>
    <col min="8" max="8" width="11.140625" style="231" customWidth="1"/>
    <col min="9" max="16384" width="11.421875" style="106" customWidth="1"/>
  </cols>
  <sheetData>
    <row r="1" spans="1:8" s="202" customFormat="1" ht="23.25" customHeight="1">
      <c r="A1" s="621" t="s">
        <v>1163</v>
      </c>
      <c r="B1" s="621"/>
      <c r="C1" s="621"/>
      <c r="D1" s="621"/>
      <c r="E1" s="621"/>
      <c r="F1" s="621"/>
      <c r="G1" s="621"/>
      <c r="H1" s="621"/>
    </row>
    <row r="2" spans="2:8" ht="12.75">
      <c r="B2" s="203"/>
      <c r="C2" s="204"/>
      <c r="D2" s="204"/>
      <c r="E2" s="205"/>
      <c r="F2" s="206"/>
      <c r="G2" s="206"/>
      <c r="H2" s="206"/>
    </row>
    <row r="3" spans="1:8" ht="18" customHeight="1">
      <c r="A3" s="610" t="s">
        <v>4</v>
      </c>
      <c r="B3" s="625" t="s">
        <v>1043</v>
      </c>
      <c r="C3" s="604" t="s">
        <v>35</v>
      </c>
      <c r="D3" s="622"/>
      <c r="E3" s="622"/>
      <c r="F3" s="623" t="s">
        <v>36</v>
      </c>
      <c r="G3" s="624"/>
      <c r="H3" s="624"/>
    </row>
    <row r="4" spans="1:8" ht="16.5" customHeight="1">
      <c r="A4" s="611"/>
      <c r="B4" s="626"/>
      <c r="C4" s="391" t="s">
        <v>57</v>
      </c>
      <c r="D4" s="608" t="s">
        <v>58</v>
      </c>
      <c r="E4" s="609"/>
      <c r="F4" s="209" t="s">
        <v>57</v>
      </c>
      <c r="G4" s="608" t="s">
        <v>58</v>
      </c>
      <c r="H4" s="609"/>
    </row>
    <row r="5" spans="1:8" ht="15" customHeight="1">
      <c r="A5" s="611"/>
      <c r="B5" s="626"/>
      <c r="C5" s="629" t="s">
        <v>67</v>
      </c>
      <c r="D5" s="631" t="s">
        <v>34</v>
      </c>
      <c r="E5" s="600" t="s">
        <v>1161</v>
      </c>
      <c r="F5" s="605" t="s">
        <v>67</v>
      </c>
      <c r="G5" s="606" t="s">
        <v>34</v>
      </c>
      <c r="H5" s="600" t="s">
        <v>1161</v>
      </c>
    </row>
    <row r="6" spans="1:8" ht="12.75">
      <c r="A6" s="611"/>
      <c r="B6" s="626"/>
      <c r="C6" s="629"/>
      <c r="D6" s="614"/>
      <c r="E6" s="601"/>
      <c r="F6" s="606"/>
      <c r="G6" s="606"/>
      <c r="H6" s="601"/>
    </row>
    <row r="7" spans="1:8" ht="18.75" customHeight="1">
      <c r="A7" s="611"/>
      <c r="B7" s="626"/>
      <c r="C7" s="629"/>
      <c r="D7" s="614"/>
      <c r="E7" s="601"/>
      <c r="F7" s="606"/>
      <c r="G7" s="606"/>
      <c r="H7" s="601"/>
    </row>
    <row r="8" spans="1:8" ht="20.25" customHeight="1">
      <c r="A8" s="612"/>
      <c r="B8" s="627"/>
      <c r="C8" s="630"/>
      <c r="D8" s="615"/>
      <c r="E8" s="602"/>
      <c r="F8" s="607"/>
      <c r="G8" s="607"/>
      <c r="H8" s="602"/>
    </row>
    <row r="9" spans="1:8" ht="1.5" customHeight="1">
      <c r="A9" s="211"/>
      <c r="B9" s="394"/>
      <c r="C9" s="204"/>
      <c r="D9" s="204"/>
      <c r="E9" s="205"/>
      <c r="F9" s="204"/>
      <c r="G9" s="204"/>
      <c r="H9" s="204"/>
    </row>
    <row r="10" spans="1:8" s="179" customFormat="1" ht="24" customHeight="1">
      <c r="A10" s="199" t="s">
        <v>17</v>
      </c>
      <c r="B10" s="212" t="s">
        <v>68</v>
      </c>
      <c r="C10" s="181">
        <v>130720991</v>
      </c>
      <c r="D10" s="181">
        <v>232768110</v>
      </c>
      <c r="E10" s="182">
        <v>-6.63252254029422</v>
      </c>
      <c r="F10" s="181">
        <v>145530522</v>
      </c>
      <c r="G10" s="181">
        <v>240574222</v>
      </c>
      <c r="H10" s="182">
        <v>-11.4382920675363</v>
      </c>
    </row>
    <row r="11" spans="1:8" s="179" customFormat="1" ht="24" customHeight="1">
      <c r="A11" s="180">
        <v>1</v>
      </c>
      <c r="B11" s="212" t="s">
        <v>69</v>
      </c>
      <c r="C11" s="181">
        <v>1181450</v>
      </c>
      <c r="D11" s="181">
        <v>1849300</v>
      </c>
      <c r="E11" s="182">
        <v>-34.8914599480202</v>
      </c>
      <c r="F11" s="181">
        <v>1066845</v>
      </c>
      <c r="G11" s="181">
        <v>1588687</v>
      </c>
      <c r="H11" s="182">
        <v>4.2133718519918</v>
      </c>
    </row>
    <row r="12" spans="1:8" ht="24" customHeight="1">
      <c r="A12" s="213">
        <v>101</v>
      </c>
      <c r="B12" s="395" t="s">
        <v>764</v>
      </c>
      <c r="C12" s="215">
        <v>2500</v>
      </c>
      <c r="D12" s="215">
        <v>52250</v>
      </c>
      <c r="E12" s="216">
        <v>208.259587020649</v>
      </c>
      <c r="F12" s="215">
        <v>400</v>
      </c>
      <c r="G12" s="215">
        <v>4500</v>
      </c>
      <c r="H12" s="216" t="s">
        <v>71</v>
      </c>
    </row>
    <row r="13" spans="1:8" ht="12.75">
      <c r="A13" s="213">
        <v>102</v>
      </c>
      <c r="B13" s="395" t="s">
        <v>765</v>
      </c>
      <c r="C13" s="215">
        <v>102068</v>
      </c>
      <c r="D13" s="215">
        <v>292648</v>
      </c>
      <c r="E13" s="216">
        <v>-63.7002324491006</v>
      </c>
      <c r="F13" s="215" t="s">
        <v>70</v>
      </c>
      <c r="G13" s="215" t="s">
        <v>70</v>
      </c>
      <c r="H13" s="216" t="s">
        <v>1137</v>
      </c>
    </row>
    <row r="14" spans="1:8" ht="12.75">
      <c r="A14" s="213">
        <v>103</v>
      </c>
      <c r="B14" s="395" t="s">
        <v>766</v>
      </c>
      <c r="C14" s="215">
        <v>788910</v>
      </c>
      <c r="D14" s="215">
        <v>1433018</v>
      </c>
      <c r="E14" s="216">
        <v>-22.207921012446</v>
      </c>
      <c r="F14" s="215">
        <v>1063714</v>
      </c>
      <c r="G14" s="215">
        <v>1533808</v>
      </c>
      <c r="H14" s="216">
        <v>1.32097071563095</v>
      </c>
    </row>
    <row r="15" spans="1:8" ht="12.75">
      <c r="A15" s="213">
        <v>105</v>
      </c>
      <c r="B15" s="395" t="s">
        <v>767</v>
      </c>
      <c r="C15" s="215" t="s">
        <v>70</v>
      </c>
      <c r="D15" s="215" t="s">
        <v>70</v>
      </c>
      <c r="E15" s="216" t="s">
        <v>1137</v>
      </c>
      <c r="F15" s="215" t="s">
        <v>70</v>
      </c>
      <c r="G15" s="215" t="s">
        <v>70</v>
      </c>
      <c r="H15" s="216" t="s">
        <v>1137</v>
      </c>
    </row>
    <row r="16" spans="1:8" ht="12.75">
      <c r="A16" s="213">
        <v>107</v>
      </c>
      <c r="B16" s="395" t="s">
        <v>768</v>
      </c>
      <c r="C16" s="215">
        <v>287870</v>
      </c>
      <c r="D16" s="215">
        <v>67784</v>
      </c>
      <c r="E16" s="216">
        <v>-57.1456569705323</v>
      </c>
      <c r="F16" s="215">
        <v>2712</v>
      </c>
      <c r="G16" s="215">
        <v>48106</v>
      </c>
      <c r="H16" s="216" t="s">
        <v>71</v>
      </c>
    </row>
    <row r="17" spans="1:8" ht="12.75">
      <c r="A17" s="213">
        <v>109</v>
      </c>
      <c r="B17" s="395" t="s">
        <v>769</v>
      </c>
      <c r="C17" s="215">
        <v>102</v>
      </c>
      <c r="D17" s="215">
        <v>3600</v>
      </c>
      <c r="E17" s="216">
        <v>-78.698224852071</v>
      </c>
      <c r="F17" s="215">
        <v>19</v>
      </c>
      <c r="G17" s="215">
        <v>2273</v>
      </c>
      <c r="H17" s="216">
        <v>-78.6472522310944</v>
      </c>
    </row>
    <row r="18" spans="1:8" s="179" customFormat="1" ht="24" customHeight="1">
      <c r="A18" s="180">
        <v>2</v>
      </c>
      <c r="B18" s="212" t="s">
        <v>72</v>
      </c>
      <c r="C18" s="181">
        <v>29700204</v>
      </c>
      <c r="D18" s="181">
        <v>55031713</v>
      </c>
      <c r="E18" s="182">
        <v>5.71955942500109</v>
      </c>
      <c r="F18" s="181">
        <v>19762088</v>
      </c>
      <c r="G18" s="181">
        <v>54163966</v>
      </c>
      <c r="H18" s="182">
        <v>-14.1912292526028</v>
      </c>
    </row>
    <row r="19" spans="1:8" ht="24" customHeight="1">
      <c r="A19" s="213">
        <v>201</v>
      </c>
      <c r="B19" s="395" t="s">
        <v>770</v>
      </c>
      <c r="C19" s="215">
        <v>10780141</v>
      </c>
      <c r="D19" s="215">
        <v>8076146</v>
      </c>
      <c r="E19" s="216">
        <v>-10.2457971542786</v>
      </c>
      <c r="F19" s="215">
        <v>3983247</v>
      </c>
      <c r="G19" s="215">
        <v>5954499</v>
      </c>
      <c r="H19" s="216">
        <v>-9.30641672630912</v>
      </c>
    </row>
    <row r="20" spans="1:8" ht="12.75">
      <c r="A20" s="213">
        <v>202</v>
      </c>
      <c r="B20" s="395" t="s">
        <v>771</v>
      </c>
      <c r="C20" s="215">
        <v>3928075</v>
      </c>
      <c r="D20" s="215">
        <v>11119893</v>
      </c>
      <c r="E20" s="216">
        <v>27.16129685187</v>
      </c>
      <c r="F20" s="215">
        <v>1520879</v>
      </c>
      <c r="G20" s="215">
        <v>4444089</v>
      </c>
      <c r="H20" s="216">
        <v>21.1041237526375</v>
      </c>
    </row>
    <row r="21" spans="1:8" ht="12.75">
      <c r="A21" s="213">
        <v>203</v>
      </c>
      <c r="B21" s="395" t="s">
        <v>772</v>
      </c>
      <c r="C21" s="215">
        <v>1768353</v>
      </c>
      <c r="D21" s="215">
        <v>4422992</v>
      </c>
      <c r="E21" s="216">
        <v>11.3529903732233</v>
      </c>
      <c r="F21" s="215">
        <v>3024339</v>
      </c>
      <c r="G21" s="215">
        <v>13186594</v>
      </c>
      <c r="H21" s="216">
        <v>-40.8914835618624</v>
      </c>
    </row>
    <row r="22" spans="1:8" ht="12.75">
      <c r="A22" s="213">
        <v>204</v>
      </c>
      <c r="B22" s="395" t="s">
        <v>773</v>
      </c>
      <c r="C22" s="215">
        <v>12012112</v>
      </c>
      <c r="D22" s="215">
        <v>29633049</v>
      </c>
      <c r="E22" s="216">
        <v>4.13812812366865</v>
      </c>
      <c r="F22" s="215">
        <v>9210004</v>
      </c>
      <c r="G22" s="215">
        <v>27248653</v>
      </c>
      <c r="H22" s="216">
        <v>1.38554568770145</v>
      </c>
    </row>
    <row r="23" spans="1:8" ht="12.75">
      <c r="A23" s="213">
        <v>206</v>
      </c>
      <c r="B23" s="395" t="s">
        <v>774</v>
      </c>
      <c r="C23" s="215">
        <v>1157</v>
      </c>
      <c r="D23" s="215">
        <v>13350</v>
      </c>
      <c r="E23" s="216">
        <v>-90.1426546163388</v>
      </c>
      <c r="F23" s="215">
        <v>61350</v>
      </c>
      <c r="G23" s="215">
        <v>286655</v>
      </c>
      <c r="H23" s="216">
        <v>-39.7264450472045</v>
      </c>
    </row>
    <row r="24" spans="1:8" ht="12.75">
      <c r="A24" s="213">
        <v>208</v>
      </c>
      <c r="B24" s="395" t="s">
        <v>775</v>
      </c>
      <c r="C24" s="215">
        <v>187853</v>
      </c>
      <c r="D24" s="215">
        <v>164366</v>
      </c>
      <c r="E24" s="216">
        <v>90.1481935655534</v>
      </c>
      <c r="F24" s="215">
        <v>1996</v>
      </c>
      <c r="G24" s="215">
        <v>21631</v>
      </c>
      <c r="H24" s="216">
        <v>-27.7111252214016</v>
      </c>
    </row>
    <row r="25" spans="1:8" ht="12.75">
      <c r="A25" s="213">
        <v>209</v>
      </c>
      <c r="B25" s="395" t="s">
        <v>776</v>
      </c>
      <c r="C25" s="215">
        <v>606775</v>
      </c>
      <c r="D25" s="215">
        <v>803499</v>
      </c>
      <c r="E25" s="216">
        <v>12.9499730100538</v>
      </c>
      <c r="F25" s="215">
        <v>1589334</v>
      </c>
      <c r="G25" s="215">
        <v>2093929</v>
      </c>
      <c r="H25" s="216">
        <v>25.1477887715796</v>
      </c>
    </row>
    <row r="26" spans="1:8" ht="12.75">
      <c r="A26" s="213">
        <v>211</v>
      </c>
      <c r="B26" s="395" t="s">
        <v>777</v>
      </c>
      <c r="C26" s="215">
        <v>1549</v>
      </c>
      <c r="D26" s="215">
        <v>2066</v>
      </c>
      <c r="E26" s="216">
        <v>17.9223744292238</v>
      </c>
      <c r="F26" s="215">
        <v>241</v>
      </c>
      <c r="G26" s="215">
        <v>440</v>
      </c>
      <c r="H26" s="216">
        <v>-99.9145290843928</v>
      </c>
    </row>
    <row r="27" spans="1:8" ht="12.75">
      <c r="A27" s="213">
        <v>219</v>
      </c>
      <c r="B27" s="395" t="s">
        <v>778</v>
      </c>
      <c r="C27" s="215">
        <v>414189</v>
      </c>
      <c r="D27" s="215">
        <v>796352</v>
      </c>
      <c r="E27" s="216">
        <v>-16.0916851583754</v>
      </c>
      <c r="F27" s="215">
        <v>370698</v>
      </c>
      <c r="G27" s="215">
        <v>927476</v>
      </c>
      <c r="H27" s="216">
        <v>-7.9599121552625</v>
      </c>
    </row>
    <row r="28" spans="1:8" s="179" customFormat="1" ht="24" customHeight="1">
      <c r="A28" s="180">
        <v>3</v>
      </c>
      <c r="B28" s="212" t="s">
        <v>73</v>
      </c>
      <c r="C28" s="181">
        <v>87074011</v>
      </c>
      <c r="D28" s="181">
        <v>159005129</v>
      </c>
      <c r="E28" s="182">
        <v>-11.7633623653768</v>
      </c>
      <c r="F28" s="181">
        <v>111832654</v>
      </c>
      <c r="G28" s="181">
        <v>170620626</v>
      </c>
      <c r="H28" s="182">
        <v>-11.0666193330015</v>
      </c>
    </row>
    <row r="29" spans="1:8" ht="24" customHeight="1">
      <c r="A29" s="213">
        <v>301</v>
      </c>
      <c r="B29" s="395" t="s">
        <v>779</v>
      </c>
      <c r="C29" s="215">
        <v>10537662</v>
      </c>
      <c r="D29" s="215">
        <v>2258707</v>
      </c>
      <c r="E29" s="216">
        <v>-71.0654101353633</v>
      </c>
      <c r="F29" s="215">
        <v>5910441</v>
      </c>
      <c r="G29" s="215">
        <v>1821768</v>
      </c>
      <c r="H29" s="216">
        <v>-56.3201959943252</v>
      </c>
    </row>
    <row r="30" spans="1:8" ht="12.75">
      <c r="A30" s="213">
        <v>302</v>
      </c>
      <c r="B30" s="395" t="s">
        <v>780</v>
      </c>
      <c r="C30" s="215">
        <v>206440</v>
      </c>
      <c r="D30" s="215">
        <v>32383</v>
      </c>
      <c r="E30" s="216">
        <v>2.06763954991017</v>
      </c>
      <c r="F30" s="215" t="s">
        <v>70</v>
      </c>
      <c r="G30" s="215" t="s">
        <v>70</v>
      </c>
      <c r="H30" s="216" t="s">
        <v>1137</v>
      </c>
    </row>
    <row r="31" spans="1:8" ht="12.75">
      <c r="A31" s="213">
        <v>303</v>
      </c>
      <c r="B31" s="395" t="s">
        <v>781</v>
      </c>
      <c r="C31" s="215">
        <v>10495085</v>
      </c>
      <c r="D31" s="215">
        <v>1685408</v>
      </c>
      <c r="E31" s="216">
        <v>-22.937206054892</v>
      </c>
      <c r="F31" s="215">
        <v>4797583</v>
      </c>
      <c r="G31" s="215">
        <v>853591</v>
      </c>
      <c r="H31" s="216">
        <v>28.6578803782606</v>
      </c>
    </row>
    <row r="32" spans="1:8" ht="12.75">
      <c r="A32" s="213">
        <v>304</v>
      </c>
      <c r="B32" s="395" t="s">
        <v>782</v>
      </c>
      <c r="C32" s="215">
        <v>101380</v>
      </c>
      <c r="D32" s="215">
        <v>15714</v>
      </c>
      <c r="E32" s="216">
        <v>-70.436843887572</v>
      </c>
      <c r="F32" s="215">
        <v>154340</v>
      </c>
      <c r="G32" s="215">
        <v>23923</v>
      </c>
      <c r="H32" s="216" t="s">
        <v>71</v>
      </c>
    </row>
    <row r="33" spans="1:8" ht="12.75">
      <c r="A33" s="213">
        <v>305</v>
      </c>
      <c r="B33" s="395" t="s">
        <v>783</v>
      </c>
      <c r="C33" s="215">
        <v>226</v>
      </c>
      <c r="D33" s="215">
        <v>989</v>
      </c>
      <c r="E33" s="216">
        <v>-74.2313705054716</v>
      </c>
      <c r="F33" s="215">
        <v>4072537</v>
      </c>
      <c r="G33" s="215">
        <v>1200016</v>
      </c>
      <c r="H33" s="216">
        <v>50.1782717464624</v>
      </c>
    </row>
    <row r="34" spans="1:8" ht="12.75">
      <c r="A34" s="213">
        <v>308</v>
      </c>
      <c r="B34" s="395" t="s">
        <v>784</v>
      </c>
      <c r="C34" s="215">
        <v>627079</v>
      </c>
      <c r="D34" s="215">
        <v>122246</v>
      </c>
      <c r="E34" s="216">
        <v>63.8291028974242</v>
      </c>
      <c r="F34" s="215">
        <v>1613</v>
      </c>
      <c r="G34" s="215">
        <v>10901</v>
      </c>
      <c r="H34" s="216">
        <v>-63.6354538479501</v>
      </c>
    </row>
    <row r="35" spans="1:8" ht="12.75">
      <c r="A35" s="213">
        <v>309</v>
      </c>
      <c r="B35" s="395" t="s">
        <v>785</v>
      </c>
      <c r="C35" s="215">
        <v>782</v>
      </c>
      <c r="D35" s="215">
        <v>3323</v>
      </c>
      <c r="E35" s="216">
        <v>270.044543429844</v>
      </c>
      <c r="F35" s="215">
        <v>676113</v>
      </c>
      <c r="G35" s="215">
        <v>490133</v>
      </c>
      <c r="H35" s="216">
        <v>-39.0082192121751</v>
      </c>
    </row>
    <row r="36" spans="1:8" ht="12.75">
      <c r="A36" s="213">
        <v>310</v>
      </c>
      <c r="B36" s="395" t="s">
        <v>786</v>
      </c>
      <c r="C36" s="215">
        <v>30400</v>
      </c>
      <c r="D36" s="215">
        <v>26527</v>
      </c>
      <c r="E36" s="216">
        <v>-97.2323281434052</v>
      </c>
      <c r="F36" s="215">
        <v>524630</v>
      </c>
      <c r="G36" s="215">
        <v>228977</v>
      </c>
      <c r="H36" s="216">
        <v>-18.9258185243017</v>
      </c>
    </row>
    <row r="37" spans="1:8" ht="12.75">
      <c r="A37" s="213">
        <v>315</v>
      </c>
      <c r="B37" s="395" t="s">
        <v>787</v>
      </c>
      <c r="C37" s="215">
        <v>22317538</v>
      </c>
      <c r="D37" s="215">
        <v>57104546</v>
      </c>
      <c r="E37" s="216">
        <v>-4.22134707368605</v>
      </c>
      <c r="F37" s="215">
        <v>3882306</v>
      </c>
      <c r="G37" s="215">
        <v>8907227</v>
      </c>
      <c r="H37" s="216">
        <v>-16.8301759734132</v>
      </c>
    </row>
    <row r="38" spans="1:8" ht="12.75">
      <c r="A38" s="213">
        <v>316</v>
      </c>
      <c r="B38" s="395" t="s">
        <v>788</v>
      </c>
      <c r="C38" s="215">
        <v>552900</v>
      </c>
      <c r="D38" s="215">
        <v>220065</v>
      </c>
      <c r="E38" s="216">
        <v>-42.5252683538353</v>
      </c>
      <c r="F38" s="215">
        <v>32400</v>
      </c>
      <c r="G38" s="215">
        <v>23781</v>
      </c>
      <c r="H38" s="216" t="s">
        <v>71</v>
      </c>
    </row>
    <row r="39" spans="1:8" ht="12.75">
      <c r="A39" s="213">
        <v>320</v>
      </c>
      <c r="B39" s="395" t="s">
        <v>789</v>
      </c>
      <c r="C39" s="215">
        <v>66983</v>
      </c>
      <c r="D39" s="215">
        <v>1026953</v>
      </c>
      <c r="E39" s="216">
        <v>51.5674742271845</v>
      </c>
      <c r="F39" s="215">
        <v>235416</v>
      </c>
      <c r="G39" s="215">
        <v>638456</v>
      </c>
      <c r="H39" s="216">
        <v>21.6083503171368</v>
      </c>
    </row>
    <row r="40" spans="1:8" ht="12.75">
      <c r="A40" s="213">
        <v>325</v>
      </c>
      <c r="B40" s="395" t="s">
        <v>790</v>
      </c>
      <c r="C40" s="215">
        <v>607017</v>
      </c>
      <c r="D40" s="215">
        <v>185459</v>
      </c>
      <c r="E40" s="216">
        <v>-68.3551625761009</v>
      </c>
      <c r="F40" s="215">
        <v>369182</v>
      </c>
      <c r="G40" s="215">
        <v>561201</v>
      </c>
      <c r="H40" s="216">
        <v>40.1090012133438</v>
      </c>
    </row>
    <row r="41" spans="1:8" ht="12.75">
      <c r="A41" s="213">
        <v>335</v>
      </c>
      <c r="B41" s="395" t="s">
        <v>791</v>
      </c>
      <c r="C41" s="215">
        <v>635905</v>
      </c>
      <c r="D41" s="215">
        <v>268393</v>
      </c>
      <c r="E41" s="216">
        <v>18.5528576666034</v>
      </c>
      <c r="F41" s="215">
        <v>242449</v>
      </c>
      <c r="G41" s="215">
        <v>54121</v>
      </c>
      <c r="H41" s="216">
        <v>3.05817385508902</v>
      </c>
    </row>
    <row r="42" spans="1:8" ht="12.75">
      <c r="A42" s="213">
        <v>340</v>
      </c>
      <c r="B42" s="395" t="s">
        <v>792</v>
      </c>
      <c r="C42" s="215">
        <v>224510</v>
      </c>
      <c r="D42" s="215">
        <v>160449</v>
      </c>
      <c r="E42" s="216">
        <v>-55.838104150611</v>
      </c>
      <c r="F42" s="215">
        <v>3111075</v>
      </c>
      <c r="G42" s="215">
        <v>3473786</v>
      </c>
      <c r="H42" s="216">
        <v>-2.15001546429214</v>
      </c>
    </row>
    <row r="43" spans="1:8" ht="12.75">
      <c r="A43" s="213">
        <v>345</v>
      </c>
      <c r="B43" s="395" t="s">
        <v>793</v>
      </c>
      <c r="C43" s="215">
        <v>56</v>
      </c>
      <c r="D43" s="215">
        <v>153</v>
      </c>
      <c r="E43" s="216">
        <v>-99.2801693719125</v>
      </c>
      <c r="F43" s="215">
        <v>21024518</v>
      </c>
      <c r="G43" s="215">
        <v>36230350</v>
      </c>
      <c r="H43" s="216">
        <v>-13.1047868198959</v>
      </c>
    </row>
    <row r="44" spans="1:8" ht="12.75">
      <c r="A44" s="213">
        <v>350</v>
      </c>
      <c r="B44" s="395" t="s">
        <v>794</v>
      </c>
      <c r="C44" s="215" t="s">
        <v>70</v>
      </c>
      <c r="D44" s="215" t="s">
        <v>70</v>
      </c>
      <c r="E44" s="216">
        <v>-100</v>
      </c>
      <c r="F44" s="215">
        <v>1531971</v>
      </c>
      <c r="G44" s="215">
        <v>2277197</v>
      </c>
      <c r="H44" s="216">
        <v>-4.92771666318056</v>
      </c>
    </row>
    <row r="45" spans="1:8" ht="12.75">
      <c r="A45" s="213">
        <v>355</v>
      </c>
      <c r="B45" s="395" t="s">
        <v>795</v>
      </c>
      <c r="C45" s="215" t="s">
        <v>70</v>
      </c>
      <c r="D45" s="215" t="s">
        <v>70</v>
      </c>
      <c r="E45" s="216" t="s">
        <v>1137</v>
      </c>
      <c r="F45" s="215">
        <v>7859793</v>
      </c>
      <c r="G45" s="215">
        <v>7444734</v>
      </c>
      <c r="H45" s="216">
        <v>-3.3165868301967</v>
      </c>
    </row>
    <row r="46" spans="1:8" ht="12.75">
      <c r="A46" s="213">
        <v>360</v>
      </c>
      <c r="B46" s="395" t="s">
        <v>796</v>
      </c>
      <c r="C46" s="215">
        <v>509</v>
      </c>
      <c r="D46" s="215">
        <v>3301</v>
      </c>
      <c r="E46" s="216">
        <v>-95.4387177007047</v>
      </c>
      <c r="F46" s="215">
        <v>845901</v>
      </c>
      <c r="G46" s="215">
        <v>6672946</v>
      </c>
      <c r="H46" s="216">
        <v>-22.5164150297309</v>
      </c>
    </row>
    <row r="47" spans="1:8" ht="12.75">
      <c r="A47" s="213">
        <v>370</v>
      </c>
      <c r="B47" s="395" t="s">
        <v>797</v>
      </c>
      <c r="C47" s="215">
        <v>768382</v>
      </c>
      <c r="D47" s="215">
        <v>930221</v>
      </c>
      <c r="E47" s="216">
        <v>-52.225383043424</v>
      </c>
      <c r="F47" s="215">
        <v>10336185</v>
      </c>
      <c r="G47" s="215">
        <v>12782372</v>
      </c>
      <c r="H47" s="216">
        <v>-19.805385342668</v>
      </c>
    </row>
    <row r="48" spans="1:8" ht="12.75">
      <c r="A48" s="213">
        <v>372</v>
      </c>
      <c r="B48" s="395" t="s">
        <v>798</v>
      </c>
      <c r="C48" s="215">
        <v>81250</v>
      </c>
      <c r="D48" s="215">
        <v>293665</v>
      </c>
      <c r="E48" s="216">
        <v>-11.6326585881808</v>
      </c>
      <c r="F48" s="215">
        <v>3472136</v>
      </c>
      <c r="G48" s="215">
        <v>5728447</v>
      </c>
      <c r="H48" s="216">
        <v>6.73426099931098</v>
      </c>
    </row>
    <row r="49" spans="1:8" ht="12.75">
      <c r="A49" s="213">
        <v>375</v>
      </c>
      <c r="B49" s="395" t="s">
        <v>799</v>
      </c>
      <c r="C49" s="215">
        <v>5712</v>
      </c>
      <c r="D49" s="215">
        <v>9642</v>
      </c>
      <c r="E49" s="216">
        <v>-99.6553353670525</v>
      </c>
      <c r="F49" s="215">
        <v>2850475</v>
      </c>
      <c r="G49" s="215">
        <v>4322451</v>
      </c>
      <c r="H49" s="216">
        <v>-37.2100735794426</v>
      </c>
    </row>
    <row r="50" spans="1:8" ht="12.75">
      <c r="A50" s="213">
        <v>377</v>
      </c>
      <c r="B50" s="395" t="s">
        <v>800</v>
      </c>
      <c r="C50" s="215">
        <v>7325841</v>
      </c>
      <c r="D50" s="215">
        <v>38838047</v>
      </c>
      <c r="E50" s="216">
        <v>7.86402739039774</v>
      </c>
      <c r="F50" s="215">
        <v>5992567</v>
      </c>
      <c r="G50" s="215">
        <v>24949073</v>
      </c>
      <c r="H50" s="216">
        <v>25.4306364677461</v>
      </c>
    </row>
    <row r="51" spans="1:8" ht="12.75">
      <c r="A51" s="213">
        <v>379</v>
      </c>
      <c r="B51" s="395" t="s">
        <v>801</v>
      </c>
      <c r="C51" s="215">
        <v>38215</v>
      </c>
      <c r="D51" s="215">
        <v>160173</v>
      </c>
      <c r="E51" s="216">
        <v>16.2738194620885</v>
      </c>
      <c r="F51" s="215">
        <v>485231</v>
      </c>
      <c r="G51" s="215">
        <v>1805175</v>
      </c>
      <c r="H51" s="216">
        <v>3.88551717311462</v>
      </c>
    </row>
    <row r="52" spans="1:8" ht="12.75">
      <c r="A52" s="213">
        <v>381</v>
      </c>
      <c r="B52" s="395" t="s">
        <v>802</v>
      </c>
      <c r="C52" s="215">
        <v>2564623</v>
      </c>
      <c r="D52" s="215">
        <v>8317858</v>
      </c>
      <c r="E52" s="216">
        <v>-16.0619230987746</v>
      </c>
      <c r="F52" s="215">
        <v>5207736</v>
      </c>
      <c r="G52" s="215">
        <v>3444320</v>
      </c>
      <c r="H52" s="216">
        <v>-11.1750444663764</v>
      </c>
    </row>
    <row r="53" spans="1:8" ht="12.75">
      <c r="A53" s="213">
        <v>383</v>
      </c>
      <c r="B53" s="395" t="s">
        <v>803</v>
      </c>
      <c r="C53" s="215">
        <v>24373</v>
      </c>
      <c r="D53" s="215">
        <v>28045</v>
      </c>
      <c r="E53" s="216">
        <v>-89.0017020008314</v>
      </c>
      <c r="F53" s="215">
        <v>2759193</v>
      </c>
      <c r="G53" s="215">
        <v>1271234</v>
      </c>
      <c r="H53" s="216">
        <v>48.0934296365331</v>
      </c>
    </row>
    <row r="54" spans="1:8" ht="12.75">
      <c r="A54" s="213">
        <v>385</v>
      </c>
      <c r="B54" s="395" t="s">
        <v>804</v>
      </c>
      <c r="C54" s="215">
        <v>5729176</v>
      </c>
      <c r="D54" s="215">
        <v>4321956</v>
      </c>
      <c r="E54" s="216">
        <v>837.957047119692</v>
      </c>
      <c r="F54" s="215">
        <v>3707396</v>
      </c>
      <c r="G54" s="215">
        <v>4527948</v>
      </c>
      <c r="H54" s="216">
        <v>-2.84440851133952</v>
      </c>
    </row>
    <row r="55" spans="1:8" ht="12.75">
      <c r="A55" s="213">
        <v>389</v>
      </c>
      <c r="B55" s="395" t="s">
        <v>805</v>
      </c>
      <c r="C55" s="215">
        <v>15600</v>
      </c>
      <c r="D55" s="215">
        <v>100693</v>
      </c>
      <c r="E55" s="216">
        <v>19.6106148436758</v>
      </c>
      <c r="F55" s="215">
        <v>782290</v>
      </c>
      <c r="G55" s="215">
        <v>203407</v>
      </c>
      <c r="H55" s="216">
        <v>96.047381305781</v>
      </c>
    </row>
    <row r="56" spans="1:8" ht="12.75">
      <c r="A56" s="213">
        <v>393</v>
      </c>
      <c r="B56" s="395" t="s">
        <v>806</v>
      </c>
      <c r="C56" s="215">
        <v>18601767</v>
      </c>
      <c r="D56" s="215">
        <v>32798258</v>
      </c>
      <c r="E56" s="216">
        <v>-13.1926702879068</v>
      </c>
      <c r="F56" s="215">
        <v>9250168</v>
      </c>
      <c r="G56" s="215">
        <v>12597136</v>
      </c>
      <c r="H56" s="216">
        <v>-20.3047278455134</v>
      </c>
    </row>
    <row r="57" spans="1:8" ht="12.75">
      <c r="A57" s="213">
        <v>395</v>
      </c>
      <c r="B57" s="395" t="s">
        <v>807</v>
      </c>
      <c r="C57" s="215">
        <v>5495773</v>
      </c>
      <c r="D57" s="215">
        <v>10065764</v>
      </c>
      <c r="E57" s="216">
        <v>-42.0828254577325</v>
      </c>
      <c r="F57" s="215">
        <v>6961896</v>
      </c>
      <c r="G57" s="215">
        <v>8955602</v>
      </c>
      <c r="H57" s="216">
        <v>-11.0299368359981</v>
      </c>
    </row>
    <row r="58" spans="1:8" ht="12.75">
      <c r="A58" s="213">
        <v>396</v>
      </c>
      <c r="B58" s="395" t="s">
        <v>808</v>
      </c>
      <c r="C58" s="215">
        <v>18827</v>
      </c>
      <c r="D58" s="215">
        <v>26191</v>
      </c>
      <c r="E58" s="216">
        <v>-9.04323667303352</v>
      </c>
      <c r="F58" s="215">
        <v>4755113</v>
      </c>
      <c r="G58" s="215">
        <v>19120353</v>
      </c>
      <c r="H58" s="216">
        <v>-21.224432351556</v>
      </c>
    </row>
    <row r="59" spans="1:8" s="179" customFormat="1" ht="24" customHeight="1">
      <c r="A59" s="180">
        <v>4</v>
      </c>
      <c r="B59" s="212" t="s">
        <v>74</v>
      </c>
      <c r="C59" s="181">
        <v>12765326</v>
      </c>
      <c r="D59" s="181">
        <v>16881968</v>
      </c>
      <c r="E59" s="182">
        <v>18.8421645365214</v>
      </c>
      <c r="F59" s="181">
        <v>12868935</v>
      </c>
      <c r="G59" s="181">
        <v>14200943</v>
      </c>
      <c r="H59" s="182">
        <v>-6.24908689703433</v>
      </c>
    </row>
    <row r="60" spans="1:8" ht="24" customHeight="1">
      <c r="A60" s="213">
        <v>401</v>
      </c>
      <c r="B60" s="395" t="s">
        <v>809</v>
      </c>
      <c r="C60" s="215" t="s">
        <v>70</v>
      </c>
      <c r="D60" s="215" t="s">
        <v>70</v>
      </c>
      <c r="E60" s="216" t="s">
        <v>1137</v>
      </c>
      <c r="F60" s="215" t="s">
        <v>70</v>
      </c>
      <c r="G60" s="215" t="s">
        <v>70</v>
      </c>
      <c r="H60" s="216" t="s">
        <v>1137</v>
      </c>
    </row>
    <row r="61" spans="1:8" ht="12.75">
      <c r="A61" s="213">
        <v>402</v>
      </c>
      <c r="B61" s="395" t="s">
        <v>810</v>
      </c>
      <c r="C61" s="215">
        <v>41297</v>
      </c>
      <c r="D61" s="215">
        <v>173404</v>
      </c>
      <c r="E61" s="216">
        <v>-7.70000532282961</v>
      </c>
      <c r="F61" s="215">
        <v>97441</v>
      </c>
      <c r="G61" s="215">
        <v>639316</v>
      </c>
      <c r="H61" s="216">
        <v>122.271050554708</v>
      </c>
    </row>
    <row r="62" spans="1:8" ht="12.75">
      <c r="A62" s="213">
        <v>403</v>
      </c>
      <c r="B62" s="395" t="s">
        <v>811</v>
      </c>
      <c r="C62" s="215">
        <v>1164</v>
      </c>
      <c r="D62" s="215">
        <v>15795</v>
      </c>
      <c r="E62" s="216" t="s">
        <v>71</v>
      </c>
      <c r="F62" s="215">
        <v>15607</v>
      </c>
      <c r="G62" s="215">
        <v>381062</v>
      </c>
      <c r="H62" s="216" t="s">
        <v>71</v>
      </c>
    </row>
    <row r="63" spans="1:8" ht="12.75">
      <c r="A63" s="213">
        <v>411</v>
      </c>
      <c r="B63" s="395" t="s">
        <v>812</v>
      </c>
      <c r="C63" s="215">
        <v>934503</v>
      </c>
      <c r="D63" s="215">
        <v>9456926</v>
      </c>
      <c r="E63" s="216">
        <v>16.1482735137001</v>
      </c>
      <c r="F63" s="215">
        <v>628877</v>
      </c>
      <c r="G63" s="215">
        <v>3958795</v>
      </c>
      <c r="H63" s="216">
        <v>-9.82120484562431</v>
      </c>
    </row>
    <row r="64" spans="1:8" ht="12.75">
      <c r="A64" s="213">
        <v>421</v>
      </c>
      <c r="B64" s="395" t="s">
        <v>813</v>
      </c>
      <c r="C64" s="215">
        <v>11501305</v>
      </c>
      <c r="D64" s="215">
        <v>6986898</v>
      </c>
      <c r="E64" s="216">
        <v>22.3152958674613</v>
      </c>
      <c r="F64" s="215">
        <v>8790308</v>
      </c>
      <c r="G64" s="215">
        <v>5171593</v>
      </c>
      <c r="H64" s="216">
        <v>55.6364261234572</v>
      </c>
    </row>
    <row r="65" spans="1:8" ht="12.75">
      <c r="A65" s="213">
        <v>423</v>
      </c>
      <c r="B65" s="395" t="s">
        <v>814</v>
      </c>
      <c r="C65" s="215">
        <v>121247</v>
      </c>
      <c r="D65" s="215">
        <v>151221</v>
      </c>
      <c r="E65" s="216">
        <v>-3.69745330420884</v>
      </c>
      <c r="F65" s="215">
        <v>1496462</v>
      </c>
      <c r="G65" s="215">
        <v>3091323</v>
      </c>
      <c r="H65" s="216">
        <v>-22.8285534973661</v>
      </c>
    </row>
    <row r="66" spans="1:8" ht="12.75">
      <c r="A66" s="213">
        <v>425</v>
      </c>
      <c r="B66" s="395" t="s">
        <v>815</v>
      </c>
      <c r="C66" s="215">
        <v>165810</v>
      </c>
      <c r="D66" s="215">
        <v>97724</v>
      </c>
      <c r="E66" s="216" t="s">
        <v>71</v>
      </c>
      <c r="F66" s="215">
        <v>1840240</v>
      </c>
      <c r="G66" s="215">
        <v>958854</v>
      </c>
      <c r="H66" s="216">
        <v>-69.4513694656425</v>
      </c>
    </row>
    <row r="67" spans="1:8" ht="25.5" customHeight="1">
      <c r="A67" s="619" t="s">
        <v>1162</v>
      </c>
      <c r="B67" s="619"/>
      <c r="C67" s="619"/>
      <c r="D67" s="619"/>
      <c r="E67" s="619"/>
      <c r="F67" s="619"/>
      <c r="G67" s="619"/>
      <c r="H67" s="619"/>
    </row>
    <row r="68" spans="3:8" ht="12.75">
      <c r="C68" s="204"/>
      <c r="D68" s="204"/>
      <c r="E68" s="205"/>
      <c r="F68" s="210"/>
      <c r="G68" s="210"/>
      <c r="H68" s="210"/>
    </row>
    <row r="69" spans="1:8" ht="18" customHeight="1">
      <c r="A69" s="610" t="s">
        <v>4</v>
      </c>
      <c r="B69" s="613" t="s">
        <v>1043</v>
      </c>
      <c r="C69" s="620" t="s">
        <v>35</v>
      </c>
      <c r="D69" s="604"/>
      <c r="E69" s="604"/>
      <c r="F69" s="603" t="s">
        <v>36</v>
      </c>
      <c r="G69" s="604"/>
      <c r="H69" s="604"/>
    </row>
    <row r="70" spans="1:8" ht="16.5" customHeight="1">
      <c r="A70" s="611"/>
      <c r="B70" s="614"/>
      <c r="C70" s="208" t="s">
        <v>57</v>
      </c>
      <c r="D70" s="608" t="s">
        <v>58</v>
      </c>
      <c r="E70" s="609"/>
      <c r="F70" s="209" t="s">
        <v>57</v>
      </c>
      <c r="G70" s="608" t="s">
        <v>58</v>
      </c>
      <c r="H70" s="609"/>
    </row>
    <row r="71" spans="1:8" ht="15" customHeight="1">
      <c r="A71" s="611"/>
      <c r="B71" s="614"/>
      <c r="C71" s="616" t="s">
        <v>67</v>
      </c>
      <c r="D71" s="605" t="s">
        <v>34</v>
      </c>
      <c r="E71" s="600" t="s">
        <v>1161</v>
      </c>
      <c r="F71" s="605" t="s">
        <v>67</v>
      </c>
      <c r="G71" s="605" t="s">
        <v>34</v>
      </c>
      <c r="H71" s="600" t="s">
        <v>1161</v>
      </c>
    </row>
    <row r="72" spans="1:8" ht="12.75">
      <c r="A72" s="611"/>
      <c r="B72" s="614"/>
      <c r="C72" s="617"/>
      <c r="D72" s="606"/>
      <c r="E72" s="601"/>
      <c r="F72" s="606"/>
      <c r="G72" s="606"/>
      <c r="H72" s="601"/>
    </row>
    <row r="73" spans="1:8" ht="18.75" customHeight="1">
      <c r="A73" s="611"/>
      <c r="B73" s="614"/>
      <c r="C73" s="617"/>
      <c r="D73" s="606"/>
      <c r="E73" s="601"/>
      <c r="F73" s="606"/>
      <c r="G73" s="606"/>
      <c r="H73" s="601"/>
    </row>
    <row r="74" spans="1:8" ht="20.25" customHeight="1">
      <c r="A74" s="612"/>
      <c r="B74" s="615"/>
      <c r="C74" s="618"/>
      <c r="D74" s="607"/>
      <c r="E74" s="602"/>
      <c r="F74" s="607"/>
      <c r="G74" s="607"/>
      <c r="H74" s="602"/>
    </row>
    <row r="75" spans="1:8" ht="12.75">
      <c r="A75" s="218"/>
      <c r="B75" s="392"/>
      <c r="C75" s="219"/>
      <c r="D75" s="219"/>
      <c r="E75" s="106"/>
      <c r="F75" s="219"/>
      <c r="G75" s="219"/>
      <c r="H75" s="220"/>
    </row>
    <row r="76" spans="1:8" s="179" customFormat="1" ht="24.75" customHeight="1">
      <c r="A76" s="199" t="s">
        <v>18</v>
      </c>
      <c r="B76" s="393" t="s">
        <v>745</v>
      </c>
      <c r="C76" s="181">
        <v>971836138</v>
      </c>
      <c r="D76" s="181">
        <v>3045021527</v>
      </c>
      <c r="E76" s="182">
        <v>0.591628768997154</v>
      </c>
      <c r="F76" s="181">
        <v>764127305</v>
      </c>
      <c r="G76" s="181">
        <v>1892600419</v>
      </c>
      <c r="H76" s="182">
        <v>1.73145866904277</v>
      </c>
    </row>
    <row r="77" spans="1:8" s="179" customFormat="1" ht="24.75" customHeight="1">
      <c r="A77" s="180">
        <v>5</v>
      </c>
      <c r="B77" s="393" t="s">
        <v>75</v>
      </c>
      <c r="C77" s="181">
        <v>63938370</v>
      </c>
      <c r="D77" s="181">
        <v>24602076</v>
      </c>
      <c r="E77" s="182">
        <v>-8.12014212241144</v>
      </c>
      <c r="F77" s="181">
        <v>76613465</v>
      </c>
      <c r="G77" s="181">
        <v>17267733</v>
      </c>
      <c r="H77" s="182">
        <v>-2.00591900665108</v>
      </c>
    </row>
    <row r="78" spans="1:8" ht="24.75" customHeight="1">
      <c r="A78" s="213">
        <v>502</v>
      </c>
      <c r="B78" s="395" t="s">
        <v>816</v>
      </c>
      <c r="C78" s="215">
        <v>40310</v>
      </c>
      <c r="D78" s="215">
        <v>95407</v>
      </c>
      <c r="E78" s="216">
        <v>65.044025810023</v>
      </c>
      <c r="F78" s="215">
        <v>657829</v>
      </c>
      <c r="G78" s="215">
        <v>1625956</v>
      </c>
      <c r="H78" s="216">
        <v>9.86582627621124</v>
      </c>
    </row>
    <row r="79" spans="1:8" ht="12.75">
      <c r="A79" s="213">
        <v>503</v>
      </c>
      <c r="B79" s="395" t="s">
        <v>817</v>
      </c>
      <c r="C79" s="215">
        <v>24357</v>
      </c>
      <c r="D79" s="215">
        <v>43230</v>
      </c>
      <c r="E79" s="216">
        <v>86.8597363302356</v>
      </c>
      <c r="F79" s="215">
        <v>9592</v>
      </c>
      <c r="G79" s="215">
        <v>94588</v>
      </c>
      <c r="H79" s="216">
        <v>-31.60467403251</v>
      </c>
    </row>
    <row r="80" spans="1:8" ht="12.75">
      <c r="A80" s="213">
        <v>504</v>
      </c>
      <c r="B80" s="395" t="s">
        <v>818</v>
      </c>
      <c r="C80" s="215">
        <v>6010</v>
      </c>
      <c r="D80" s="215">
        <v>4024</v>
      </c>
      <c r="E80" s="216">
        <v>30.6917830464437</v>
      </c>
      <c r="F80" s="215">
        <v>38252</v>
      </c>
      <c r="G80" s="215">
        <v>194253</v>
      </c>
      <c r="H80" s="216">
        <v>-21.5015699443549</v>
      </c>
    </row>
    <row r="81" spans="1:8" ht="12.75">
      <c r="A81" s="213">
        <v>505</v>
      </c>
      <c r="B81" s="395" t="s">
        <v>819</v>
      </c>
      <c r="C81" s="215">
        <v>60775</v>
      </c>
      <c r="D81" s="215">
        <v>88924</v>
      </c>
      <c r="E81" s="216">
        <v>6.86824742515833</v>
      </c>
      <c r="F81" s="215">
        <v>37220</v>
      </c>
      <c r="G81" s="215">
        <v>7179</v>
      </c>
      <c r="H81" s="216">
        <v>-88.5036671684335</v>
      </c>
    </row>
    <row r="82" spans="1:8" ht="12.75">
      <c r="A82" s="213">
        <v>506</v>
      </c>
      <c r="B82" s="395" t="s">
        <v>820</v>
      </c>
      <c r="C82" s="215">
        <v>10655690</v>
      </c>
      <c r="D82" s="215">
        <v>8790565</v>
      </c>
      <c r="E82" s="216">
        <v>2.19824883685754</v>
      </c>
      <c r="F82" s="215">
        <v>704404</v>
      </c>
      <c r="G82" s="215">
        <v>312988</v>
      </c>
      <c r="H82" s="216">
        <v>-14.4488573154498</v>
      </c>
    </row>
    <row r="83" spans="1:8" ht="12.75">
      <c r="A83" s="213">
        <v>507</v>
      </c>
      <c r="B83" s="395" t="s">
        <v>821</v>
      </c>
      <c r="C83" s="215" t="s">
        <v>70</v>
      </c>
      <c r="D83" s="215" t="s">
        <v>70</v>
      </c>
      <c r="E83" s="216" t="s">
        <v>1137</v>
      </c>
      <c r="F83" s="215" t="s">
        <v>70</v>
      </c>
      <c r="G83" s="215" t="s">
        <v>70</v>
      </c>
      <c r="H83" s="216" t="s">
        <v>1137</v>
      </c>
    </row>
    <row r="84" spans="1:8" ht="12.75">
      <c r="A84" s="213">
        <v>508</v>
      </c>
      <c r="B84" s="395" t="s">
        <v>822</v>
      </c>
      <c r="C84" s="215">
        <v>34655</v>
      </c>
      <c r="D84" s="215">
        <v>17095</v>
      </c>
      <c r="E84" s="216">
        <v>-59.8161816557755</v>
      </c>
      <c r="F84" s="215">
        <v>106</v>
      </c>
      <c r="G84" s="215">
        <v>1753</v>
      </c>
      <c r="H84" s="216">
        <v>-99.908208265131</v>
      </c>
    </row>
    <row r="85" spans="1:8" ht="12.75">
      <c r="A85" s="213">
        <v>511</v>
      </c>
      <c r="B85" s="395" t="s">
        <v>823</v>
      </c>
      <c r="C85" s="215">
        <v>27118838</v>
      </c>
      <c r="D85" s="215">
        <v>2046741</v>
      </c>
      <c r="E85" s="216">
        <v>36.4770593506951</v>
      </c>
      <c r="F85" s="215">
        <v>35234624</v>
      </c>
      <c r="G85" s="215">
        <v>3124056</v>
      </c>
      <c r="H85" s="216">
        <v>-1.16289701415427</v>
      </c>
    </row>
    <row r="86" spans="1:8" ht="12.75">
      <c r="A86" s="213">
        <v>513</v>
      </c>
      <c r="B86" s="395" t="s">
        <v>824</v>
      </c>
      <c r="C86" s="215">
        <v>3290103</v>
      </c>
      <c r="D86" s="215">
        <v>9542975</v>
      </c>
      <c r="E86" s="216">
        <v>-25.2554756988804</v>
      </c>
      <c r="F86" s="215">
        <v>4865999</v>
      </c>
      <c r="G86" s="215">
        <v>6736939</v>
      </c>
      <c r="H86" s="216">
        <v>31.6195030727776</v>
      </c>
    </row>
    <row r="87" spans="1:8" ht="12.75">
      <c r="A87" s="213">
        <v>516</v>
      </c>
      <c r="B87" s="395" t="s">
        <v>825</v>
      </c>
      <c r="C87" s="215" t="s">
        <v>70</v>
      </c>
      <c r="D87" s="215" t="s">
        <v>70</v>
      </c>
      <c r="E87" s="216" t="s">
        <v>1137</v>
      </c>
      <c r="F87" s="215" t="s">
        <v>70</v>
      </c>
      <c r="G87" s="215" t="s">
        <v>70</v>
      </c>
      <c r="H87" s="216" t="s">
        <v>1137</v>
      </c>
    </row>
    <row r="88" spans="1:8" ht="12.75">
      <c r="A88" s="213">
        <v>517</v>
      </c>
      <c r="B88" s="395" t="s">
        <v>826</v>
      </c>
      <c r="C88" s="215" t="s">
        <v>70</v>
      </c>
      <c r="D88" s="215" t="s">
        <v>70</v>
      </c>
      <c r="E88" s="216" t="s">
        <v>1137</v>
      </c>
      <c r="F88" s="215" t="s">
        <v>70</v>
      </c>
      <c r="G88" s="215" t="s">
        <v>70</v>
      </c>
      <c r="H88" s="216" t="s">
        <v>1137</v>
      </c>
    </row>
    <row r="89" spans="1:8" ht="12.75">
      <c r="A89" s="213">
        <v>518</v>
      </c>
      <c r="B89" s="395" t="s">
        <v>827</v>
      </c>
      <c r="C89" s="215" t="s">
        <v>70</v>
      </c>
      <c r="D89" s="215" t="s">
        <v>70</v>
      </c>
      <c r="E89" s="216" t="s">
        <v>1137</v>
      </c>
      <c r="F89" s="215" t="s">
        <v>70</v>
      </c>
      <c r="G89" s="215" t="s">
        <v>70</v>
      </c>
      <c r="H89" s="216" t="s">
        <v>1137</v>
      </c>
    </row>
    <row r="90" spans="1:8" ht="12.75">
      <c r="A90" s="213">
        <v>519</v>
      </c>
      <c r="B90" s="395" t="s">
        <v>828</v>
      </c>
      <c r="C90" s="215" t="s">
        <v>70</v>
      </c>
      <c r="D90" s="215" t="s">
        <v>70</v>
      </c>
      <c r="E90" s="216" t="s">
        <v>1137</v>
      </c>
      <c r="F90" s="215" t="s">
        <v>70</v>
      </c>
      <c r="G90" s="215" t="s">
        <v>70</v>
      </c>
      <c r="H90" s="216" t="s">
        <v>1137</v>
      </c>
    </row>
    <row r="91" spans="1:8" ht="12.75">
      <c r="A91" s="213">
        <v>520</v>
      </c>
      <c r="B91" s="395" t="s">
        <v>829</v>
      </c>
      <c r="C91" s="215" t="s">
        <v>70</v>
      </c>
      <c r="D91" s="215" t="s">
        <v>70</v>
      </c>
      <c r="E91" s="216" t="s">
        <v>1137</v>
      </c>
      <c r="F91" s="215" t="s">
        <v>70</v>
      </c>
      <c r="G91" s="215" t="s">
        <v>70</v>
      </c>
      <c r="H91" s="216">
        <v>-100</v>
      </c>
    </row>
    <row r="92" spans="1:8" ht="12.75">
      <c r="A92" s="213">
        <v>522</v>
      </c>
      <c r="B92" s="395" t="s">
        <v>830</v>
      </c>
      <c r="C92" s="215" t="s">
        <v>70</v>
      </c>
      <c r="D92" s="215" t="s">
        <v>70</v>
      </c>
      <c r="E92" s="216" t="s">
        <v>1137</v>
      </c>
      <c r="F92" s="215" t="s">
        <v>70</v>
      </c>
      <c r="G92" s="215" t="s">
        <v>70</v>
      </c>
      <c r="H92" s="216" t="s">
        <v>1137</v>
      </c>
    </row>
    <row r="93" spans="1:8" ht="12.75">
      <c r="A93" s="213">
        <v>523</v>
      </c>
      <c r="B93" s="395" t="s">
        <v>831</v>
      </c>
      <c r="C93" s="215" t="s">
        <v>70</v>
      </c>
      <c r="D93" s="215" t="s">
        <v>70</v>
      </c>
      <c r="E93" s="216" t="s">
        <v>1137</v>
      </c>
      <c r="F93" s="215" t="s">
        <v>70</v>
      </c>
      <c r="G93" s="215" t="s">
        <v>70</v>
      </c>
      <c r="H93" s="216" t="s">
        <v>1137</v>
      </c>
    </row>
    <row r="94" spans="1:8" ht="12.75">
      <c r="A94" s="213">
        <v>524</v>
      </c>
      <c r="B94" s="395" t="s">
        <v>832</v>
      </c>
      <c r="C94" s="215" t="s">
        <v>70</v>
      </c>
      <c r="D94" s="215" t="s">
        <v>70</v>
      </c>
      <c r="E94" s="216" t="s">
        <v>1137</v>
      </c>
      <c r="F94" s="215" t="s">
        <v>70</v>
      </c>
      <c r="G94" s="215" t="s">
        <v>70</v>
      </c>
      <c r="H94" s="216" t="s">
        <v>1137</v>
      </c>
    </row>
    <row r="95" spans="1:8" ht="12.75">
      <c r="A95" s="213">
        <v>526</v>
      </c>
      <c r="B95" s="395" t="s">
        <v>833</v>
      </c>
      <c r="C95" s="215" t="s">
        <v>70</v>
      </c>
      <c r="D95" s="215" t="s">
        <v>70</v>
      </c>
      <c r="E95" s="216" t="s">
        <v>1137</v>
      </c>
      <c r="F95" s="215" t="s">
        <v>70</v>
      </c>
      <c r="G95" s="215" t="s">
        <v>70</v>
      </c>
      <c r="H95" s="216" t="s">
        <v>1137</v>
      </c>
    </row>
    <row r="96" spans="1:8" ht="12.75">
      <c r="A96" s="213">
        <v>528</v>
      </c>
      <c r="B96" s="395" t="s">
        <v>834</v>
      </c>
      <c r="C96" s="215">
        <v>308664</v>
      </c>
      <c r="D96" s="215">
        <v>324688</v>
      </c>
      <c r="E96" s="216">
        <v>60.3342106692608</v>
      </c>
      <c r="F96" s="215">
        <v>383530</v>
      </c>
      <c r="G96" s="215">
        <v>110017</v>
      </c>
      <c r="H96" s="216">
        <v>-51.0094937836201</v>
      </c>
    </row>
    <row r="97" spans="1:8" ht="12.75">
      <c r="A97" s="213">
        <v>529</v>
      </c>
      <c r="B97" s="395" t="s">
        <v>835</v>
      </c>
      <c r="C97" s="215" t="s">
        <v>70</v>
      </c>
      <c r="D97" s="215" t="s">
        <v>70</v>
      </c>
      <c r="E97" s="216" t="s">
        <v>1137</v>
      </c>
      <c r="F97" s="215">
        <v>292380</v>
      </c>
      <c r="G97" s="215">
        <v>86624</v>
      </c>
      <c r="H97" s="216">
        <v>-77.6171736720662</v>
      </c>
    </row>
    <row r="98" spans="1:8" ht="12.75">
      <c r="A98" s="213">
        <v>530</v>
      </c>
      <c r="B98" s="395" t="s">
        <v>836</v>
      </c>
      <c r="C98" s="215">
        <v>36771</v>
      </c>
      <c r="D98" s="215">
        <v>23617</v>
      </c>
      <c r="E98" s="216">
        <v>-16.3140923425818</v>
      </c>
      <c r="F98" s="215">
        <v>2483653</v>
      </c>
      <c r="G98" s="215">
        <v>373000</v>
      </c>
      <c r="H98" s="216">
        <v>32.7520242014414</v>
      </c>
    </row>
    <row r="99" spans="1:8" ht="12.75">
      <c r="A99" s="213">
        <v>532</v>
      </c>
      <c r="B99" s="395" t="s">
        <v>837</v>
      </c>
      <c r="C99" s="215">
        <v>13095046</v>
      </c>
      <c r="D99" s="215">
        <v>1179083</v>
      </c>
      <c r="E99" s="216">
        <v>-18.1826445615759</v>
      </c>
      <c r="F99" s="215">
        <v>12366709</v>
      </c>
      <c r="G99" s="215">
        <v>1759430</v>
      </c>
      <c r="H99" s="216">
        <v>20.1949154742338</v>
      </c>
    </row>
    <row r="100" spans="1:8" ht="12.75">
      <c r="A100" s="213">
        <v>534</v>
      </c>
      <c r="B100" s="395" t="s">
        <v>838</v>
      </c>
      <c r="C100" s="215">
        <v>1875186</v>
      </c>
      <c r="D100" s="215">
        <v>540450</v>
      </c>
      <c r="E100" s="216">
        <v>74.1600551692135</v>
      </c>
      <c r="F100" s="215">
        <v>501798</v>
      </c>
      <c r="G100" s="215">
        <v>616238</v>
      </c>
      <c r="H100" s="216">
        <v>-8.06973261010961</v>
      </c>
    </row>
    <row r="101" spans="1:8" ht="12.75">
      <c r="A101" s="213">
        <v>537</v>
      </c>
      <c r="B101" s="395" t="s">
        <v>839</v>
      </c>
      <c r="C101" s="215" t="s">
        <v>70</v>
      </c>
      <c r="D101" s="215" t="s">
        <v>70</v>
      </c>
      <c r="E101" s="216">
        <v>-100</v>
      </c>
      <c r="F101" s="215">
        <v>42</v>
      </c>
      <c r="G101" s="215">
        <v>133728</v>
      </c>
      <c r="H101" s="216">
        <v>-57.4741702521441</v>
      </c>
    </row>
    <row r="102" spans="1:8" ht="12.75">
      <c r="A102" s="213">
        <v>590</v>
      </c>
      <c r="B102" s="395" t="s">
        <v>840</v>
      </c>
      <c r="C102" s="215">
        <v>7391965</v>
      </c>
      <c r="D102" s="215">
        <v>1905277</v>
      </c>
      <c r="E102" s="216">
        <v>11.0518726277406</v>
      </c>
      <c r="F102" s="215">
        <v>19037327</v>
      </c>
      <c r="G102" s="215">
        <v>2090984</v>
      </c>
      <c r="H102" s="216">
        <v>17.2013822133911</v>
      </c>
    </row>
    <row r="103" spans="1:8" s="179" customFormat="1" ht="24.75" customHeight="1">
      <c r="A103" s="180">
        <v>6</v>
      </c>
      <c r="B103" s="393" t="s">
        <v>76</v>
      </c>
      <c r="C103" s="181">
        <v>247951134</v>
      </c>
      <c r="D103" s="181">
        <v>131532060</v>
      </c>
      <c r="E103" s="182">
        <v>-4.32453250413082</v>
      </c>
      <c r="F103" s="181">
        <v>135162784</v>
      </c>
      <c r="G103" s="181">
        <v>94663647</v>
      </c>
      <c r="H103" s="182">
        <v>-15.6580605148367</v>
      </c>
    </row>
    <row r="104" spans="1:8" ht="24.75" customHeight="1">
      <c r="A104" s="213">
        <v>602</v>
      </c>
      <c r="B104" s="395" t="s">
        <v>841</v>
      </c>
      <c r="C104" s="215">
        <v>761865</v>
      </c>
      <c r="D104" s="215">
        <v>2092062</v>
      </c>
      <c r="E104" s="216">
        <v>-16.0418349693052</v>
      </c>
      <c r="F104" s="215">
        <v>700042</v>
      </c>
      <c r="G104" s="215">
        <v>2645580</v>
      </c>
      <c r="H104" s="216">
        <v>2.26301538247453</v>
      </c>
    </row>
    <row r="105" spans="1:8" ht="12.75">
      <c r="A105" s="213">
        <v>603</v>
      </c>
      <c r="B105" s="395" t="s">
        <v>842</v>
      </c>
      <c r="C105" s="215">
        <v>177383</v>
      </c>
      <c r="D105" s="215">
        <v>1472257</v>
      </c>
      <c r="E105" s="216">
        <v>23.6998449820826</v>
      </c>
      <c r="F105" s="215">
        <v>60590</v>
      </c>
      <c r="G105" s="215">
        <v>134557</v>
      </c>
      <c r="H105" s="216">
        <v>-19.2334933973589</v>
      </c>
    </row>
    <row r="106" spans="1:8" ht="12.75">
      <c r="A106" s="213">
        <v>604</v>
      </c>
      <c r="B106" s="395" t="s">
        <v>843</v>
      </c>
      <c r="C106" s="215">
        <v>30797</v>
      </c>
      <c r="D106" s="215">
        <v>514469</v>
      </c>
      <c r="E106" s="216">
        <v>-37.0301147601982</v>
      </c>
      <c r="F106" s="215">
        <v>234</v>
      </c>
      <c r="G106" s="215">
        <v>6210</v>
      </c>
      <c r="H106" s="216">
        <v>-82.9325271403051</v>
      </c>
    </row>
    <row r="107" spans="1:8" ht="12.75">
      <c r="A107" s="213">
        <v>605</v>
      </c>
      <c r="B107" s="395" t="s">
        <v>844</v>
      </c>
      <c r="C107" s="215">
        <v>7115</v>
      </c>
      <c r="D107" s="215">
        <v>67108</v>
      </c>
      <c r="E107" s="216">
        <v>17.6507713884993</v>
      </c>
      <c r="F107" s="215">
        <v>382819</v>
      </c>
      <c r="G107" s="215">
        <v>3061938</v>
      </c>
      <c r="H107" s="216">
        <v>49.8366053051649</v>
      </c>
    </row>
    <row r="108" spans="1:8" ht="12.75">
      <c r="A108" s="213">
        <v>606</v>
      </c>
      <c r="B108" s="395" t="s">
        <v>845</v>
      </c>
      <c r="C108" s="215" t="s">
        <v>70</v>
      </c>
      <c r="D108" s="215" t="s">
        <v>70</v>
      </c>
      <c r="E108" s="216" t="s">
        <v>1137</v>
      </c>
      <c r="F108" s="215">
        <v>25253</v>
      </c>
      <c r="G108" s="215">
        <v>34750</v>
      </c>
      <c r="H108" s="216">
        <v>8.84545511495332</v>
      </c>
    </row>
    <row r="109" spans="1:8" ht="12.75">
      <c r="A109" s="213">
        <v>607</v>
      </c>
      <c r="B109" s="395" t="s">
        <v>846</v>
      </c>
      <c r="C109" s="215">
        <v>78005054</v>
      </c>
      <c r="D109" s="215">
        <v>36449336</v>
      </c>
      <c r="E109" s="216">
        <v>9.98506680349118</v>
      </c>
      <c r="F109" s="215">
        <v>22620874</v>
      </c>
      <c r="G109" s="215">
        <v>6687329</v>
      </c>
      <c r="H109" s="216">
        <v>-24.8884108081686</v>
      </c>
    </row>
    <row r="110" spans="1:8" ht="12.75">
      <c r="A110" s="213">
        <v>608</v>
      </c>
      <c r="B110" s="395" t="s">
        <v>77</v>
      </c>
      <c r="C110" s="215">
        <v>42223769</v>
      </c>
      <c r="D110" s="215">
        <v>22787122</v>
      </c>
      <c r="E110" s="216">
        <v>-23.394615295916</v>
      </c>
      <c r="F110" s="215">
        <v>13994799</v>
      </c>
      <c r="G110" s="215">
        <v>8801693</v>
      </c>
      <c r="H110" s="216">
        <v>23.8841731252329</v>
      </c>
    </row>
    <row r="111" spans="1:8" ht="12.75">
      <c r="A111" s="213">
        <v>609</v>
      </c>
      <c r="B111" s="395" t="s">
        <v>847</v>
      </c>
      <c r="C111" s="215">
        <v>5934774</v>
      </c>
      <c r="D111" s="215">
        <v>23203943</v>
      </c>
      <c r="E111" s="216">
        <v>17.2230151112679</v>
      </c>
      <c r="F111" s="215">
        <v>720769</v>
      </c>
      <c r="G111" s="215">
        <v>2609179</v>
      </c>
      <c r="H111" s="216">
        <v>-5.89071447816573</v>
      </c>
    </row>
    <row r="112" spans="1:8" ht="12.75">
      <c r="A112" s="213">
        <v>611</v>
      </c>
      <c r="B112" s="395" t="s">
        <v>848</v>
      </c>
      <c r="C112" s="215">
        <v>35797680</v>
      </c>
      <c r="D112" s="215">
        <v>3035298</v>
      </c>
      <c r="E112" s="216">
        <v>-14.3619647584003</v>
      </c>
      <c r="F112" s="215">
        <v>355571</v>
      </c>
      <c r="G112" s="215">
        <v>35228</v>
      </c>
      <c r="H112" s="216">
        <v>-73.5686256855816</v>
      </c>
    </row>
    <row r="113" spans="1:8" ht="12.75">
      <c r="A113" s="213">
        <v>612</v>
      </c>
      <c r="B113" s="395" t="s">
        <v>849</v>
      </c>
      <c r="C113" s="215">
        <v>18960934</v>
      </c>
      <c r="D113" s="215">
        <v>7855596</v>
      </c>
      <c r="E113" s="216">
        <v>-9.81059940689613</v>
      </c>
      <c r="F113" s="215">
        <v>5147297</v>
      </c>
      <c r="G113" s="215">
        <v>4303285</v>
      </c>
      <c r="H113" s="216">
        <v>-25.4463523886165</v>
      </c>
    </row>
    <row r="114" spans="1:8" ht="12.75">
      <c r="A114" s="213">
        <v>641</v>
      </c>
      <c r="B114" s="395" t="s">
        <v>850</v>
      </c>
      <c r="C114" s="215" t="s">
        <v>70</v>
      </c>
      <c r="D114" s="215" t="s">
        <v>70</v>
      </c>
      <c r="E114" s="216" t="s">
        <v>1137</v>
      </c>
      <c r="F114" s="215" t="s">
        <v>70</v>
      </c>
      <c r="G114" s="215" t="s">
        <v>70</v>
      </c>
      <c r="H114" s="216">
        <v>-100</v>
      </c>
    </row>
    <row r="115" spans="1:8" ht="12.75">
      <c r="A115" s="213">
        <v>642</v>
      </c>
      <c r="B115" s="395" t="s">
        <v>851</v>
      </c>
      <c r="C115" s="215">
        <v>4322953</v>
      </c>
      <c r="D115" s="215">
        <v>2196750</v>
      </c>
      <c r="E115" s="216">
        <v>-68.8188464044833</v>
      </c>
      <c r="F115" s="215">
        <v>38809673</v>
      </c>
      <c r="G115" s="215">
        <v>5927790</v>
      </c>
      <c r="H115" s="216">
        <v>-39.2742399944927</v>
      </c>
    </row>
    <row r="116" spans="1:8" ht="12.75">
      <c r="A116" s="213">
        <v>643</v>
      </c>
      <c r="B116" s="395" t="s">
        <v>852</v>
      </c>
      <c r="C116" s="215">
        <v>6840</v>
      </c>
      <c r="D116" s="215">
        <v>27177</v>
      </c>
      <c r="E116" s="216" t="s">
        <v>71</v>
      </c>
      <c r="F116" s="215">
        <v>1525526</v>
      </c>
      <c r="G116" s="215">
        <v>1907225</v>
      </c>
      <c r="H116" s="216">
        <v>-25.9421842497958</v>
      </c>
    </row>
    <row r="117" spans="1:8" ht="12.75">
      <c r="A117" s="213">
        <v>644</v>
      </c>
      <c r="B117" s="395" t="s">
        <v>853</v>
      </c>
      <c r="C117" s="215">
        <v>42142</v>
      </c>
      <c r="D117" s="215">
        <v>64767</v>
      </c>
      <c r="E117" s="216">
        <v>-16.9419579881505</v>
      </c>
      <c r="F117" s="215">
        <v>407511</v>
      </c>
      <c r="G117" s="215">
        <v>793448</v>
      </c>
      <c r="H117" s="216">
        <v>77.5742682834034</v>
      </c>
    </row>
    <row r="118" spans="1:8" ht="12.75">
      <c r="A118" s="213">
        <v>645</v>
      </c>
      <c r="B118" s="395" t="s">
        <v>854</v>
      </c>
      <c r="C118" s="215">
        <v>1924553</v>
      </c>
      <c r="D118" s="215">
        <v>2267007</v>
      </c>
      <c r="E118" s="216">
        <v>-42.0371513354937</v>
      </c>
      <c r="F118" s="215">
        <v>20472948</v>
      </c>
      <c r="G118" s="215">
        <v>35248005</v>
      </c>
      <c r="H118" s="216">
        <v>-9.2094679819306</v>
      </c>
    </row>
    <row r="119" spans="1:8" ht="12.75">
      <c r="A119" s="213">
        <v>646</v>
      </c>
      <c r="B119" s="395" t="s">
        <v>855</v>
      </c>
      <c r="C119" s="215">
        <v>787934</v>
      </c>
      <c r="D119" s="215">
        <v>1363447</v>
      </c>
      <c r="E119" s="216">
        <v>9.96861719674381</v>
      </c>
      <c r="F119" s="215">
        <v>939689</v>
      </c>
      <c r="G119" s="215">
        <v>4137381</v>
      </c>
      <c r="H119" s="216">
        <v>-28.9207008800858</v>
      </c>
    </row>
    <row r="120" spans="1:8" ht="12.75">
      <c r="A120" s="213">
        <v>647</v>
      </c>
      <c r="B120" s="395" t="s">
        <v>856</v>
      </c>
      <c r="C120" s="215" t="s">
        <v>70</v>
      </c>
      <c r="D120" s="215" t="s">
        <v>70</v>
      </c>
      <c r="E120" s="216" t="s">
        <v>1137</v>
      </c>
      <c r="F120" s="215">
        <v>4418</v>
      </c>
      <c r="G120" s="215">
        <v>56759</v>
      </c>
      <c r="H120" s="216">
        <v>62.3680521783906</v>
      </c>
    </row>
    <row r="121" spans="1:8" ht="12.75">
      <c r="A121" s="213">
        <v>648</v>
      </c>
      <c r="B121" s="395" t="s">
        <v>857</v>
      </c>
      <c r="C121" s="215">
        <v>413516</v>
      </c>
      <c r="D121" s="215">
        <v>707849</v>
      </c>
      <c r="E121" s="216" t="s">
        <v>71</v>
      </c>
      <c r="F121" s="215">
        <v>652931</v>
      </c>
      <c r="G121" s="215">
        <v>1097992</v>
      </c>
      <c r="H121" s="216">
        <v>351.870874281858</v>
      </c>
    </row>
    <row r="122" spans="1:8" ht="12.75">
      <c r="A122" s="213">
        <v>649</v>
      </c>
      <c r="B122" s="395" t="s">
        <v>858</v>
      </c>
      <c r="C122" s="215">
        <v>46</v>
      </c>
      <c r="D122" s="215">
        <v>786</v>
      </c>
      <c r="E122" s="216" t="s">
        <v>71</v>
      </c>
      <c r="F122" s="215">
        <v>400</v>
      </c>
      <c r="G122" s="215">
        <v>6602</v>
      </c>
      <c r="H122" s="216">
        <v>-87.9274402955053</v>
      </c>
    </row>
    <row r="123" spans="1:8" ht="12.75">
      <c r="A123" s="213">
        <v>650</v>
      </c>
      <c r="B123" s="395" t="s">
        <v>859</v>
      </c>
      <c r="C123" s="215">
        <v>24231</v>
      </c>
      <c r="D123" s="215">
        <v>34045</v>
      </c>
      <c r="E123" s="216" t="s">
        <v>71</v>
      </c>
      <c r="F123" s="215">
        <v>396198</v>
      </c>
      <c r="G123" s="215">
        <v>748561</v>
      </c>
      <c r="H123" s="216">
        <v>-22.9910374427495</v>
      </c>
    </row>
    <row r="124" spans="1:8" ht="12.75">
      <c r="A124" s="213">
        <v>656</v>
      </c>
      <c r="B124" s="395" t="s">
        <v>860</v>
      </c>
      <c r="C124" s="215" t="s">
        <v>70</v>
      </c>
      <c r="D124" s="215" t="s">
        <v>70</v>
      </c>
      <c r="E124" s="216" t="s">
        <v>1137</v>
      </c>
      <c r="F124" s="215">
        <v>0</v>
      </c>
      <c r="G124" s="215">
        <v>4151</v>
      </c>
      <c r="H124" s="216" t="s">
        <v>71</v>
      </c>
    </row>
    <row r="125" spans="1:8" ht="12.75">
      <c r="A125" s="213">
        <v>659</v>
      </c>
      <c r="B125" s="395" t="s">
        <v>861</v>
      </c>
      <c r="C125" s="215">
        <v>540014</v>
      </c>
      <c r="D125" s="215">
        <v>5614983</v>
      </c>
      <c r="E125" s="216">
        <v>-28.5363448196075</v>
      </c>
      <c r="F125" s="215">
        <v>48820</v>
      </c>
      <c r="G125" s="215">
        <v>3560382</v>
      </c>
      <c r="H125" s="216">
        <v>-46.4452163260787</v>
      </c>
    </row>
    <row r="126" spans="1:8" ht="12.75">
      <c r="A126" s="213">
        <v>661</v>
      </c>
      <c r="B126" s="395" t="s">
        <v>862</v>
      </c>
      <c r="C126" s="215">
        <v>7319</v>
      </c>
      <c r="D126" s="215">
        <v>28746</v>
      </c>
      <c r="E126" s="216">
        <v>-4.75464696332129</v>
      </c>
      <c r="F126" s="215">
        <v>1106090</v>
      </c>
      <c r="G126" s="215">
        <v>985959</v>
      </c>
      <c r="H126" s="216">
        <v>-34.5790591201646</v>
      </c>
    </row>
    <row r="127" spans="1:8" ht="12.75">
      <c r="A127" s="213">
        <v>665</v>
      </c>
      <c r="B127" s="395" t="s">
        <v>863</v>
      </c>
      <c r="C127" s="215" t="s">
        <v>70</v>
      </c>
      <c r="D127" s="215" t="s">
        <v>70</v>
      </c>
      <c r="E127" s="216" t="s">
        <v>1137</v>
      </c>
      <c r="F127" s="215">
        <v>337413</v>
      </c>
      <c r="G127" s="215">
        <v>50612</v>
      </c>
      <c r="H127" s="216">
        <v>-97.2957998126744</v>
      </c>
    </row>
    <row r="128" spans="1:8" ht="12.75">
      <c r="A128" s="213">
        <v>667</v>
      </c>
      <c r="B128" s="395" t="s">
        <v>864</v>
      </c>
      <c r="C128" s="215">
        <v>26000</v>
      </c>
      <c r="D128" s="215">
        <v>15900</v>
      </c>
      <c r="E128" s="216">
        <v>-6.08387477849971</v>
      </c>
      <c r="F128" s="215">
        <v>337399</v>
      </c>
      <c r="G128" s="215">
        <v>182077</v>
      </c>
      <c r="H128" s="216">
        <v>272.948116589173</v>
      </c>
    </row>
    <row r="129" spans="1:8" ht="12.75">
      <c r="A129" s="213">
        <v>669</v>
      </c>
      <c r="B129" s="395" t="s">
        <v>865</v>
      </c>
      <c r="C129" s="215">
        <v>930928</v>
      </c>
      <c r="D129" s="215">
        <v>1263383</v>
      </c>
      <c r="E129" s="216">
        <v>-22.7875216502204</v>
      </c>
      <c r="F129" s="215">
        <v>4895809</v>
      </c>
      <c r="G129" s="215">
        <v>2174058</v>
      </c>
      <c r="H129" s="216">
        <v>57.7988590009726</v>
      </c>
    </row>
    <row r="130" spans="1:8" ht="12.75">
      <c r="A130" s="213">
        <v>671</v>
      </c>
      <c r="B130" s="395" t="s">
        <v>866</v>
      </c>
      <c r="C130" s="215">
        <v>1099</v>
      </c>
      <c r="D130" s="215">
        <v>1830</v>
      </c>
      <c r="E130" s="185">
        <v>-54.5793000744602</v>
      </c>
      <c r="F130" s="215" t="s">
        <v>70</v>
      </c>
      <c r="G130" s="215" t="s">
        <v>70</v>
      </c>
      <c r="H130" s="185" t="s">
        <v>1137</v>
      </c>
    </row>
    <row r="131" spans="1:8" ht="12.75">
      <c r="A131" s="213">
        <v>673</v>
      </c>
      <c r="B131" s="395" t="s">
        <v>867</v>
      </c>
      <c r="C131" s="215">
        <v>31120952</v>
      </c>
      <c r="D131" s="215">
        <v>7978753</v>
      </c>
      <c r="E131" s="216">
        <v>3.1929233252456</v>
      </c>
      <c r="F131" s="215">
        <v>10576213</v>
      </c>
      <c r="G131" s="215">
        <v>2741668</v>
      </c>
      <c r="H131" s="216">
        <v>-32.0442653112871</v>
      </c>
    </row>
    <row r="132" spans="1:8" ht="12.75">
      <c r="A132" s="213">
        <v>679</v>
      </c>
      <c r="B132" s="395" t="s">
        <v>868</v>
      </c>
      <c r="C132" s="215">
        <v>24555980</v>
      </c>
      <c r="D132" s="215">
        <v>11552390</v>
      </c>
      <c r="E132" s="216">
        <v>47.80403525171</v>
      </c>
      <c r="F132" s="215">
        <v>10127927</v>
      </c>
      <c r="G132" s="215">
        <v>5450752</v>
      </c>
      <c r="H132" s="216">
        <v>3.27491684674128</v>
      </c>
    </row>
    <row r="133" spans="1:8" ht="12.75">
      <c r="A133" s="213">
        <v>683</v>
      </c>
      <c r="B133" s="395" t="s">
        <v>869</v>
      </c>
      <c r="C133" s="215" t="s">
        <v>70</v>
      </c>
      <c r="D133" s="215" t="s">
        <v>70</v>
      </c>
      <c r="E133" s="216">
        <v>-100</v>
      </c>
      <c r="F133" s="215" t="s">
        <v>70</v>
      </c>
      <c r="G133" s="215" t="s">
        <v>70</v>
      </c>
      <c r="H133" s="216" t="s">
        <v>1137</v>
      </c>
    </row>
    <row r="134" spans="1:8" ht="12.75">
      <c r="A134" s="213">
        <v>690</v>
      </c>
      <c r="B134" s="395" t="s">
        <v>870</v>
      </c>
      <c r="C134" s="215">
        <v>1347256</v>
      </c>
      <c r="D134" s="215">
        <v>937056</v>
      </c>
      <c r="E134" s="216">
        <v>52.7077524294074</v>
      </c>
      <c r="F134" s="215">
        <v>515571</v>
      </c>
      <c r="G134" s="215">
        <v>1270476</v>
      </c>
      <c r="H134" s="216">
        <v>-58.2112566956173</v>
      </c>
    </row>
    <row r="135" spans="1:8" ht="12.75">
      <c r="A135" s="221"/>
      <c r="B135" s="221"/>
      <c r="C135" s="215"/>
      <c r="D135" s="215"/>
      <c r="E135" s="106"/>
      <c r="F135" s="219"/>
      <c r="G135" s="219"/>
      <c r="H135" s="220"/>
    </row>
    <row r="136" spans="1:8" ht="9.75" customHeight="1">
      <c r="A136" s="221"/>
      <c r="B136" s="221"/>
      <c r="C136" s="215"/>
      <c r="D136" s="215"/>
      <c r="E136" s="106"/>
      <c r="F136" s="219"/>
      <c r="G136" s="219"/>
      <c r="H136" s="220"/>
    </row>
    <row r="137" spans="1:8" ht="25.5" customHeight="1">
      <c r="A137" s="619" t="s">
        <v>1162</v>
      </c>
      <c r="B137" s="619"/>
      <c r="C137" s="619"/>
      <c r="D137" s="619"/>
      <c r="E137" s="619"/>
      <c r="F137" s="619"/>
      <c r="G137" s="619"/>
      <c r="H137" s="619"/>
    </row>
    <row r="138" spans="3:8" ht="12.75">
      <c r="C138" s="204"/>
      <c r="D138" s="204"/>
      <c r="E138" s="205"/>
      <c r="F138" s="210"/>
      <c r="G138" s="210"/>
      <c r="H138" s="210"/>
    </row>
    <row r="139" spans="1:8" ht="18" customHeight="1">
      <c r="A139" s="610" t="s">
        <v>4</v>
      </c>
      <c r="B139" s="625" t="s">
        <v>1043</v>
      </c>
      <c r="C139" s="604" t="s">
        <v>35</v>
      </c>
      <c r="D139" s="604"/>
      <c r="E139" s="604"/>
      <c r="F139" s="603" t="s">
        <v>36</v>
      </c>
      <c r="G139" s="604"/>
      <c r="H139" s="604"/>
    </row>
    <row r="140" spans="1:8" ht="16.5" customHeight="1">
      <c r="A140" s="611"/>
      <c r="B140" s="626"/>
      <c r="C140" s="391" t="s">
        <v>57</v>
      </c>
      <c r="D140" s="608" t="s">
        <v>58</v>
      </c>
      <c r="E140" s="609"/>
      <c r="F140" s="209" t="s">
        <v>57</v>
      </c>
      <c r="G140" s="608" t="s">
        <v>58</v>
      </c>
      <c r="H140" s="609"/>
    </row>
    <row r="141" spans="1:8" ht="15" customHeight="1">
      <c r="A141" s="611"/>
      <c r="B141" s="626"/>
      <c r="C141" s="628" t="s">
        <v>67</v>
      </c>
      <c r="D141" s="605" t="s">
        <v>34</v>
      </c>
      <c r="E141" s="600" t="s">
        <v>1161</v>
      </c>
      <c r="F141" s="605" t="s">
        <v>67</v>
      </c>
      <c r="G141" s="605" t="s">
        <v>34</v>
      </c>
      <c r="H141" s="600" t="s">
        <v>1161</v>
      </c>
    </row>
    <row r="142" spans="1:8" ht="12.75">
      <c r="A142" s="611"/>
      <c r="B142" s="626"/>
      <c r="C142" s="611"/>
      <c r="D142" s="606"/>
      <c r="E142" s="601"/>
      <c r="F142" s="606"/>
      <c r="G142" s="606"/>
      <c r="H142" s="601"/>
    </row>
    <row r="143" spans="1:8" ht="18.75" customHeight="1">
      <c r="A143" s="611"/>
      <c r="B143" s="626"/>
      <c r="C143" s="611"/>
      <c r="D143" s="606"/>
      <c r="E143" s="601"/>
      <c r="F143" s="606"/>
      <c r="G143" s="606"/>
      <c r="H143" s="601"/>
    </row>
    <row r="144" spans="1:8" ht="20.25" customHeight="1">
      <c r="A144" s="612"/>
      <c r="B144" s="627"/>
      <c r="C144" s="612"/>
      <c r="D144" s="607"/>
      <c r="E144" s="602"/>
      <c r="F144" s="607"/>
      <c r="G144" s="607"/>
      <c r="H144" s="602"/>
    </row>
    <row r="145" spans="1:8" ht="12.75">
      <c r="A145" s="218"/>
      <c r="B145" s="392"/>
      <c r="C145" s="219"/>
      <c r="D145" s="219"/>
      <c r="E145" s="106"/>
      <c r="F145" s="207"/>
      <c r="G145" s="207"/>
      <c r="H145" s="207"/>
    </row>
    <row r="146" spans="1:8" s="179" customFormat="1" ht="24.75" customHeight="1">
      <c r="A146" s="199" t="s">
        <v>19</v>
      </c>
      <c r="B146" s="393" t="s">
        <v>78</v>
      </c>
      <c r="C146" s="181">
        <v>659946634</v>
      </c>
      <c r="D146" s="181">
        <v>2888887391</v>
      </c>
      <c r="E146" s="182">
        <v>0.909189019864954</v>
      </c>
      <c r="F146" s="181">
        <v>552351056</v>
      </c>
      <c r="G146" s="181">
        <v>1780669039</v>
      </c>
      <c r="H146" s="182">
        <v>2.89735661993336</v>
      </c>
    </row>
    <row r="147" spans="1:8" s="179" customFormat="1" ht="24.75" customHeight="1">
      <c r="A147" s="180">
        <v>7</v>
      </c>
      <c r="B147" s="393" t="s">
        <v>79</v>
      </c>
      <c r="C147" s="181">
        <v>317966137</v>
      </c>
      <c r="D147" s="181">
        <v>296385769</v>
      </c>
      <c r="E147" s="182">
        <v>-1.00751136227983</v>
      </c>
      <c r="F147" s="181">
        <v>308490944</v>
      </c>
      <c r="G147" s="181">
        <v>336870063</v>
      </c>
      <c r="H147" s="182">
        <v>1.94194573865498</v>
      </c>
    </row>
    <row r="148" spans="1:8" ht="24.75" customHeight="1">
      <c r="A148" s="213">
        <v>701</v>
      </c>
      <c r="B148" s="395" t="s">
        <v>871</v>
      </c>
      <c r="C148" s="215">
        <v>5522</v>
      </c>
      <c r="D148" s="215">
        <v>175954</v>
      </c>
      <c r="E148" s="216">
        <v>55.6453895690326</v>
      </c>
      <c r="F148" s="215">
        <v>74248</v>
      </c>
      <c r="G148" s="215">
        <v>620120</v>
      </c>
      <c r="H148" s="216">
        <v>43.397256092626</v>
      </c>
    </row>
    <row r="149" spans="1:8" ht="12.75">
      <c r="A149" s="213">
        <v>702</v>
      </c>
      <c r="B149" s="395" t="s">
        <v>872</v>
      </c>
      <c r="C149" s="215">
        <v>173522</v>
      </c>
      <c r="D149" s="215">
        <v>1546980</v>
      </c>
      <c r="E149" s="216">
        <v>100.220802265488</v>
      </c>
      <c r="F149" s="215">
        <v>323543</v>
      </c>
      <c r="G149" s="215">
        <v>1970478</v>
      </c>
      <c r="H149" s="216">
        <v>27.9488796150257</v>
      </c>
    </row>
    <row r="150" spans="1:8" ht="12.75">
      <c r="A150" s="213">
        <v>703</v>
      </c>
      <c r="B150" s="395" t="s">
        <v>873</v>
      </c>
      <c r="C150" s="215" t="s">
        <v>70</v>
      </c>
      <c r="D150" s="215" t="s">
        <v>70</v>
      </c>
      <c r="E150" s="216">
        <v>-100</v>
      </c>
      <c r="F150" s="215">
        <v>91</v>
      </c>
      <c r="G150" s="215">
        <v>4148</v>
      </c>
      <c r="H150" s="216">
        <v>-90.6840946862507</v>
      </c>
    </row>
    <row r="151" spans="1:8" ht="12.75">
      <c r="A151" s="213">
        <v>704</v>
      </c>
      <c r="B151" s="395" t="s">
        <v>874</v>
      </c>
      <c r="C151" s="215">
        <v>217027</v>
      </c>
      <c r="D151" s="215">
        <v>4017639</v>
      </c>
      <c r="E151" s="216">
        <v>27.6932734114775</v>
      </c>
      <c r="F151" s="215">
        <v>75063</v>
      </c>
      <c r="G151" s="215">
        <v>427258</v>
      </c>
      <c r="H151" s="216">
        <v>3.34720139325626</v>
      </c>
    </row>
    <row r="152" spans="1:8" ht="12.75">
      <c r="A152" s="213">
        <v>705</v>
      </c>
      <c r="B152" s="395" t="s">
        <v>875</v>
      </c>
      <c r="C152" s="215">
        <v>3308</v>
      </c>
      <c r="D152" s="215">
        <v>30245</v>
      </c>
      <c r="E152" s="216">
        <v>-42.5807798914075</v>
      </c>
      <c r="F152" s="215">
        <v>39458</v>
      </c>
      <c r="G152" s="215">
        <v>439772</v>
      </c>
      <c r="H152" s="216">
        <v>9.41833906418722</v>
      </c>
    </row>
    <row r="153" spans="1:8" ht="12.75">
      <c r="A153" s="213">
        <v>706</v>
      </c>
      <c r="B153" s="395" t="s">
        <v>876</v>
      </c>
      <c r="C153" s="215">
        <v>3910</v>
      </c>
      <c r="D153" s="215">
        <v>161419</v>
      </c>
      <c r="E153" s="216">
        <v>-89.2574611593788</v>
      </c>
      <c r="F153" s="215">
        <v>61461</v>
      </c>
      <c r="G153" s="215">
        <v>1552155</v>
      </c>
      <c r="H153" s="216">
        <v>-14.8768552332618</v>
      </c>
    </row>
    <row r="154" spans="1:8" ht="12.75">
      <c r="A154" s="213">
        <v>707</v>
      </c>
      <c r="B154" s="395" t="s">
        <v>877</v>
      </c>
      <c r="C154" s="215" t="s">
        <v>70</v>
      </c>
      <c r="D154" s="215" t="s">
        <v>70</v>
      </c>
      <c r="E154" s="216" t="s">
        <v>1137</v>
      </c>
      <c r="F154" s="215">
        <v>26072</v>
      </c>
      <c r="G154" s="215">
        <v>790263</v>
      </c>
      <c r="H154" s="216">
        <v>516.819519353101</v>
      </c>
    </row>
    <row r="155" spans="1:8" ht="12.75">
      <c r="A155" s="213">
        <v>708</v>
      </c>
      <c r="B155" s="395" t="s">
        <v>878</v>
      </c>
      <c r="C155" s="215">
        <v>57679663</v>
      </c>
      <c r="D155" s="215">
        <v>38531162</v>
      </c>
      <c r="E155" s="216">
        <v>6.50471251864467</v>
      </c>
      <c r="F155" s="215">
        <v>63342962</v>
      </c>
      <c r="G155" s="215">
        <v>53182318</v>
      </c>
      <c r="H155" s="216">
        <v>-7.35254593096111</v>
      </c>
    </row>
    <row r="156" spans="1:8" ht="12.75">
      <c r="A156" s="213">
        <v>709</v>
      </c>
      <c r="B156" s="395" t="s">
        <v>879</v>
      </c>
      <c r="C156" s="215">
        <v>17589821</v>
      </c>
      <c r="D156" s="215">
        <v>11647243</v>
      </c>
      <c r="E156" s="216">
        <v>25.1243401888697</v>
      </c>
      <c r="F156" s="215">
        <v>17347633</v>
      </c>
      <c r="G156" s="215">
        <v>7545006</v>
      </c>
      <c r="H156" s="216">
        <v>1.38914439589924</v>
      </c>
    </row>
    <row r="157" spans="1:8" ht="12.75">
      <c r="A157" s="213">
        <v>711</v>
      </c>
      <c r="B157" s="395" t="s">
        <v>880</v>
      </c>
      <c r="C157" s="215">
        <v>5110214</v>
      </c>
      <c r="D157" s="215">
        <v>19583707</v>
      </c>
      <c r="E157" s="216">
        <v>5.77117190151965</v>
      </c>
      <c r="F157" s="215">
        <v>7345322</v>
      </c>
      <c r="G157" s="215">
        <v>5333656</v>
      </c>
      <c r="H157" s="216">
        <v>-1.29543751574165</v>
      </c>
    </row>
    <row r="158" spans="1:8" ht="12.75">
      <c r="A158" s="213">
        <v>732</v>
      </c>
      <c r="B158" s="395" t="s">
        <v>881</v>
      </c>
      <c r="C158" s="215">
        <v>22269765</v>
      </c>
      <c r="D158" s="215">
        <v>37369821</v>
      </c>
      <c r="E158" s="216">
        <v>-7.55812313940351</v>
      </c>
      <c r="F158" s="215">
        <v>67343730</v>
      </c>
      <c r="G158" s="215">
        <v>84597766</v>
      </c>
      <c r="H158" s="216">
        <v>13.0391421326501</v>
      </c>
    </row>
    <row r="159" spans="1:8" ht="12.75">
      <c r="A159" s="213">
        <v>734</v>
      </c>
      <c r="B159" s="395" t="s">
        <v>882</v>
      </c>
      <c r="C159" s="215">
        <v>8654412</v>
      </c>
      <c r="D159" s="215">
        <v>12270807</v>
      </c>
      <c r="E159" s="216">
        <v>22.8122393414094</v>
      </c>
      <c r="F159" s="215">
        <v>1148255</v>
      </c>
      <c r="G159" s="215">
        <v>8777130</v>
      </c>
      <c r="H159" s="216">
        <v>15.1095091347885</v>
      </c>
    </row>
    <row r="160" spans="1:8" ht="12.75">
      <c r="A160" s="213">
        <v>736</v>
      </c>
      <c r="B160" s="395" t="s">
        <v>883</v>
      </c>
      <c r="C160" s="215">
        <v>538548</v>
      </c>
      <c r="D160" s="215">
        <v>1049733</v>
      </c>
      <c r="E160" s="216">
        <v>4.20220369267422</v>
      </c>
      <c r="F160" s="215">
        <v>2235803</v>
      </c>
      <c r="G160" s="215">
        <v>3549671</v>
      </c>
      <c r="H160" s="216">
        <v>-17.1100290048382</v>
      </c>
    </row>
    <row r="161" spans="1:8" ht="12.75">
      <c r="A161" s="213">
        <v>738</v>
      </c>
      <c r="B161" s="395" t="s">
        <v>884</v>
      </c>
      <c r="C161" s="215">
        <v>3199564</v>
      </c>
      <c r="D161" s="215">
        <v>4219543</v>
      </c>
      <c r="E161" s="216">
        <v>-10.8509145426146</v>
      </c>
      <c r="F161" s="215">
        <v>1744326</v>
      </c>
      <c r="G161" s="215">
        <v>3463230</v>
      </c>
      <c r="H161" s="216">
        <v>4.0407675734005</v>
      </c>
    </row>
    <row r="162" spans="1:8" ht="12.75">
      <c r="A162" s="213">
        <v>740</v>
      </c>
      <c r="B162" s="395" t="s">
        <v>885</v>
      </c>
      <c r="C162" s="215">
        <v>36750</v>
      </c>
      <c r="D162" s="215">
        <v>1282248</v>
      </c>
      <c r="E162" s="216">
        <v>0.294960331707173</v>
      </c>
      <c r="F162" s="215">
        <v>245880</v>
      </c>
      <c r="G162" s="215">
        <v>2355660</v>
      </c>
      <c r="H162" s="216">
        <v>-30.5081630768677</v>
      </c>
    </row>
    <row r="163" spans="1:8" ht="12.75">
      <c r="A163" s="213">
        <v>749</v>
      </c>
      <c r="B163" s="395" t="s">
        <v>886</v>
      </c>
      <c r="C163" s="215">
        <v>12583616</v>
      </c>
      <c r="D163" s="215">
        <v>26557395</v>
      </c>
      <c r="E163" s="216">
        <v>-14.3597451836417</v>
      </c>
      <c r="F163" s="215">
        <v>17654485</v>
      </c>
      <c r="G163" s="215">
        <v>35220443</v>
      </c>
      <c r="H163" s="216">
        <v>-13.7044207282412</v>
      </c>
    </row>
    <row r="164" spans="1:8" ht="12.75">
      <c r="A164" s="213">
        <v>751</v>
      </c>
      <c r="B164" s="395" t="s">
        <v>887</v>
      </c>
      <c r="C164" s="215">
        <v>8548711</v>
      </c>
      <c r="D164" s="215">
        <v>15805782</v>
      </c>
      <c r="E164" s="216">
        <v>21.7477755844663</v>
      </c>
      <c r="F164" s="215">
        <v>11791865</v>
      </c>
      <c r="G164" s="215">
        <v>15647502</v>
      </c>
      <c r="H164" s="216">
        <v>-1.48065164614336</v>
      </c>
    </row>
    <row r="165" spans="1:8" ht="12.75">
      <c r="A165" s="213">
        <v>753</v>
      </c>
      <c r="B165" s="395" t="s">
        <v>888</v>
      </c>
      <c r="C165" s="215">
        <v>155570977</v>
      </c>
      <c r="D165" s="215">
        <v>72704973</v>
      </c>
      <c r="E165" s="216">
        <v>-16.8385480289905</v>
      </c>
      <c r="F165" s="215">
        <v>6826576</v>
      </c>
      <c r="G165" s="215">
        <v>6024289</v>
      </c>
      <c r="H165" s="216">
        <v>-10.2416728337791</v>
      </c>
    </row>
    <row r="166" spans="1:8" ht="12.75">
      <c r="A166" s="213">
        <v>755</v>
      </c>
      <c r="B166" s="395" t="s">
        <v>889</v>
      </c>
      <c r="C166" s="215">
        <v>20779578</v>
      </c>
      <c r="D166" s="215">
        <v>29271165</v>
      </c>
      <c r="E166" s="216">
        <v>43.067259512751</v>
      </c>
      <c r="F166" s="215">
        <v>93965517</v>
      </c>
      <c r="G166" s="215">
        <v>63443728</v>
      </c>
      <c r="H166" s="216">
        <v>10.5091356979412</v>
      </c>
    </row>
    <row r="167" spans="1:8" ht="12.75">
      <c r="A167" s="213">
        <v>757</v>
      </c>
      <c r="B167" s="395" t="s">
        <v>890</v>
      </c>
      <c r="C167" s="215">
        <v>2962284</v>
      </c>
      <c r="D167" s="215">
        <v>4825854</v>
      </c>
      <c r="E167" s="216">
        <v>-28.9676401455957</v>
      </c>
      <c r="F167" s="215">
        <v>7397357</v>
      </c>
      <c r="G167" s="215">
        <v>4644320</v>
      </c>
      <c r="H167" s="216">
        <v>-47.6152894614165</v>
      </c>
    </row>
    <row r="168" spans="1:8" ht="12.75">
      <c r="A168" s="213">
        <v>759</v>
      </c>
      <c r="B168" s="395" t="s">
        <v>891</v>
      </c>
      <c r="C168" s="215">
        <v>663558</v>
      </c>
      <c r="D168" s="215">
        <v>3369068</v>
      </c>
      <c r="E168" s="216">
        <v>-2.94861450348805</v>
      </c>
      <c r="F168" s="215">
        <v>112332</v>
      </c>
      <c r="G168" s="215">
        <v>335070</v>
      </c>
      <c r="H168" s="216">
        <v>57.4836086762391</v>
      </c>
    </row>
    <row r="169" spans="1:8" ht="12.75">
      <c r="A169" s="213">
        <v>771</v>
      </c>
      <c r="B169" s="395" t="s">
        <v>892</v>
      </c>
      <c r="C169" s="215">
        <v>166268</v>
      </c>
      <c r="D169" s="215">
        <v>3136102</v>
      </c>
      <c r="E169" s="216">
        <v>29.5581203777224</v>
      </c>
      <c r="F169" s="215">
        <v>822395</v>
      </c>
      <c r="G169" s="215">
        <v>7402783</v>
      </c>
      <c r="H169" s="216">
        <v>141.988152922167</v>
      </c>
    </row>
    <row r="170" spans="1:8" ht="12.75">
      <c r="A170" s="213">
        <v>772</v>
      </c>
      <c r="B170" s="395" t="s">
        <v>893</v>
      </c>
      <c r="C170" s="215">
        <v>1147650</v>
      </c>
      <c r="D170" s="215">
        <v>4833063</v>
      </c>
      <c r="E170" s="216">
        <v>25.4496127672972</v>
      </c>
      <c r="F170" s="215">
        <v>8429022</v>
      </c>
      <c r="G170" s="215">
        <v>25807844</v>
      </c>
      <c r="H170" s="216">
        <v>6.72573891520703</v>
      </c>
    </row>
    <row r="171" spans="1:8" ht="12.75">
      <c r="A171" s="213">
        <v>779</v>
      </c>
      <c r="B171" s="395" t="s">
        <v>894</v>
      </c>
      <c r="C171" s="215">
        <v>38407</v>
      </c>
      <c r="D171" s="215">
        <v>1215601</v>
      </c>
      <c r="E171" s="216">
        <v>0.45492258465444</v>
      </c>
      <c r="F171" s="215">
        <v>100927</v>
      </c>
      <c r="G171" s="215">
        <v>3283569</v>
      </c>
      <c r="H171" s="216">
        <v>-25.8513870365612</v>
      </c>
    </row>
    <row r="172" spans="1:8" ht="12.75">
      <c r="A172" s="213">
        <v>781</v>
      </c>
      <c r="B172" s="395" t="s">
        <v>895</v>
      </c>
      <c r="C172" s="215">
        <v>22805</v>
      </c>
      <c r="D172" s="215">
        <v>2722878</v>
      </c>
      <c r="E172" s="216">
        <v>0.185588965330481</v>
      </c>
      <c r="F172" s="215">
        <v>207</v>
      </c>
      <c r="G172" s="215">
        <v>307603</v>
      </c>
      <c r="H172" s="216">
        <v>90.5783587869025</v>
      </c>
    </row>
    <row r="173" spans="1:8" ht="12.75">
      <c r="A173" s="213">
        <v>790</v>
      </c>
      <c r="B173" s="395" t="s">
        <v>896</v>
      </c>
      <c r="C173" s="215">
        <v>257</v>
      </c>
      <c r="D173" s="215">
        <v>57387</v>
      </c>
      <c r="E173" s="216">
        <v>158.849797023004</v>
      </c>
      <c r="F173" s="215">
        <v>36414</v>
      </c>
      <c r="G173" s="215">
        <v>144281</v>
      </c>
      <c r="H173" s="216">
        <v>-36.7260750966995</v>
      </c>
    </row>
    <row r="174" spans="1:8" s="179" customFormat="1" ht="24.75" customHeight="1">
      <c r="A174" s="180">
        <v>8</v>
      </c>
      <c r="B174" s="393" t="s">
        <v>80</v>
      </c>
      <c r="C174" s="181">
        <v>341980497</v>
      </c>
      <c r="D174" s="181">
        <v>2592501622</v>
      </c>
      <c r="E174" s="182">
        <v>1.13305258378591</v>
      </c>
      <c r="F174" s="181">
        <v>243860112</v>
      </c>
      <c r="G174" s="181">
        <v>1443798976</v>
      </c>
      <c r="H174" s="182">
        <v>3.12285731810061</v>
      </c>
    </row>
    <row r="175" spans="1:8" ht="24.75" customHeight="1">
      <c r="A175" s="213">
        <v>801</v>
      </c>
      <c r="B175" s="395" t="s">
        <v>897</v>
      </c>
      <c r="C175" s="215">
        <v>32012</v>
      </c>
      <c r="D175" s="215">
        <v>2535356</v>
      </c>
      <c r="E175" s="216">
        <v>27.4490790520729</v>
      </c>
      <c r="F175" s="215">
        <v>197006</v>
      </c>
      <c r="G175" s="215">
        <v>7923814</v>
      </c>
      <c r="H175" s="216">
        <v>-14.6437823903965</v>
      </c>
    </row>
    <row r="176" spans="1:8" ht="12.75">
      <c r="A176" s="213">
        <v>802</v>
      </c>
      <c r="B176" s="395" t="s">
        <v>898</v>
      </c>
      <c r="C176" s="215">
        <v>102</v>
      </c>
      <c r="D176" s="215">
        <v>10551</v>
      </c>
      <c r="E176" s="216">
        <v>104.120719674985</v>
      </c>
      <c r="F176" s="215">
        <v>2917</v>
      </c>
      <c r="G176" s="215">
        <v>106568</v>
      </c>
      <c r="H176" s="216">
        <v>-51.3982888519985</v>
      </c>
    </row>
    <row r="177" spans="1:8" ht="12.75">
      <c r="A177" s="213">
        <v>803</v>
      </c>
      <c r="B177" s="395" t="s">
        <v>899</v>
      </c>
      <c r="C177" s="215">
        <v>7112</v>
      </c>
      <c r="D177" s="215">
        <v>508836</v>
      </c>
      <c r="E177" s="216">
        <v>44.2720560715865</v>
      </c>
      <c r="F177" s="215">
        <v>402775</v>
      </c>
      <c r="G177" s="215">
        <v>8892698</v>
      </c>
      <c r="H177" s="216">
        <v>27.7530290477414</v>
      </c>
    </row>
    <row r="178" spans="1:8" ht="12.75">
      <c r="A178" s="213">
        <v>804</v>
      </c>
      <c r="B178" s="395" t="s">
        <v>909</v>
      </c>
      <c r="C178" s="215">
        <v>24678</v>
      </c>
      <c r="D178" s="215">
        <v>1181598</v>
      </c>
      <c r="E178" s="216">
        <v>107.410332969978</v>
      </c>
      <c r="F178" s="215">
        <v>237179</v>
      </c>
      <c r="G178" s="215">
        <v>9624409</v>
      </c>
      <c r="H178" s="216">
        <v>8.77464645786529</v>
      </c>
    </row>
    <row r="179" spans="1:8" ht="12.75">
      <c r="A179" s="213">
        <v>805</v>
      </c>
      <c r="B179" s="395" t="s">
        <v>910</v>
      </c>
      <c r="C179" s="215">
        <v>151</v>
      </c>
      <c r="D179" s="215">
        <v>6872</v>
      </c>
      <c r="E179" s="216">
        <v>-77.068108252411</v>
      </c>
      <c r="F179" s="215">
        <v>282</v>
      </c>
      <c r="G179" s="215">
        <v>15614</v>
      </c>
      <c r="H179" s="216">
        <v>-37.805218084047</v>
      </c>
    </row>
    <row r="180" spans="1:8" ht="12.75">
      <c r="A180" s="213">
        <v>806</v>
      </c>
      <c r="B180" s="395" t="s">
        <v>911</v>
      </c>
      <c r="C180" s="215">
        <v>2213</v>
      </c>
      <c r="D180" s="215">
        <v>107814</v>
      </c>
      <c r="E180" s="216">
        <v>-49.9105661972747</v>
      </c>
      <c r="F180" s="215">
        <v>210946</v>
      </c>
      <c r="G180" s="215">
        <v>6226408</v>
      </c>
      <c r="H180" s="216">
        <v>3.79759960857567</v>
      </c>
    </row>
    <row r="181" spans="1:8" ht="12.75">
      <c r="A181" s="213">
        <v>807</v>
      </c>
      <c r="B181" s="395" t="s">
        <v>912</v>
      </c>
      <c r="C181" s="215">
        <v>393</v>
      </c>
      <c r="D181" s="215">
        <v>9512</v>
      </c>
      <c r="E181" s="216">
        <v>359.51690821256</v>
      </c>
      <c r="F181" s="215">
        <v>11318</v>
      </c>
      <c r="G181" s="215">
        <v>480294</v>
      </c>
      <c r="H181" s="216">
        <v>-8.21121431028551</v>
      </c>
    </row>
    <row r="182" spans="1:8" ht="12.75">
      <c r="A182" s="213">
        <v>808</v>
      </c>
      <c r="B182" s="395" t="s">
        <v>913</v>
      </c>
      <c r="C182" s="215">
        <v>1772</v>
      </c>
      <c r="D182" s="215">
        <v>56733</v>
      </c>
      <c r="E182" s="216">
        <v>129.456016177958</v>
      </c>
      <c r="F182" s="215">
        <v>8436</v>
      </c>
      <c r="G182" s="215">
        <v>335810</v>
      </c>
      <c r="H182" s="216">
        <v>-5.17591912802847</v>
      </c>
    </row>
    <row r="183" spans="1:8" ht="12.75">
      <c r="A183" s="213">
        <v>809</v>
      </c>
      <c r="B183" s="395" t="s">
        <v>914</v>
      </c>
      <c r="C183" s="215">
        <v>1701380</v>
      </c>
      <c r="D183" s="215">
        <v>14253747</v>
      </c>
      <c r="E183" s="216">
        <v>-1.73344886901492</v>
      </c>
      <c r="F183" s="215">
        <v>6728141</v>
      </c>
      <c r="G183" s="215">
        <v>35039299</v>
      </c>
      <c r="H183" s="216">
        <v>9.63102820411616</v>
      </c>
    </row>
    <row r="184" spans="1:8" ht="12.75">
      <c r="A184" s="213">
        <v>810</v>
      </c>
      <c r="B184" s="395" t="s">
        <v>915</v>
      </c>
      <c r="C184" s="215">
        <v>3501</v>
      </c>
      <c r="D184" s="215">
        <v>217743</v>
      </c>
      <c r="E184" s="216">
        <v>-17.0534455830254</v>
      </c>
      <c r="F184" s="215">
        <v>6689</v>
      </c>
      <c r="G184" s="215">
        <v>114757</v>
      </c>
      <c r="H184" s="216">
        <v>-61.1580458019401</v>
      </c>
    </row>
    <row r="185" spans="1:8" ht="12.75">
      <c r="A185" s="213">
        <v>811</v>
      </c>
      <c r="B185" s="395" t="s">
        <v>916</v>
      </c>
      <c r="C185" s="215">
        <v>22330</v>
      </c>
      <c r="D185" s="215">
        <v>1352018</v>
      </c>
      <c r="E185" s="216">
        <v>150.408018876661</v>
      </c>
      <c r="F185" s="215">
        <v>586906</v>
      </c>
      <c r="G185" s="215">
        <v>12116609</v>
      </c>
      <c r="H185" s="216">
        <v>25.8991423577991</v>
      </c>
    </row>
    <row r="186" spans="1:8" ht="12.75">
      <c r="A186" s="213">
        <v>812</v>
      </c>
      <c r="B186" s="395" t="s">
        <v>917</v>
      </c>
      <c r="C186" s="215">
        <v>242264</v>
      </c>
      <c r="D186" s="215">
        <v>1659083</v>
      </c>
      <c r="E186" s="216">
        <v>8.14001312737135</v>
      </c>
      <c r="F186" s="215">
        <v>148629</v>
      </c>
      <c r="G186" s="215">
        <v>2273150</v>
      </c>
      <c r="H186" s="216">
        <v>46.5819260226043</v>
      </c>
    </row>
    <row r="187" spans="1:8" ht="12.75">
      <c r="A187" s="213">
        <v>813</v>
      </c>
      <c r="B187" s="395" t="s">
        <v>918</v>
      </c>
      <c r="C187" s="215">
        <v>19899573</v>
      </c>
      <c r="D187" s="215">
        <v>40239163</v>
      </c>
      <c r="E187" s="216">
        <v>-4.68238795671979</v>
      </c>
      <c r="F187" s="215">
        <v>11723906</v>
      </c>
      <c r="G187" s="215">
        <v>17362718</v>
      </c>
      <c r="H187" s="216">
        <v>-20.8095734630272</v>
      </c>
    </row>
    <row r="188" spans="1:8" ht="12.75">
      <c r="A188" s="213">
        <v>814</v>
      </c>
      <c r="B188" s="395" t="s">
        <v>919</v>
      </c>
      <c r="C188" s="215">
        <v>5379617</v>
      </c>
      <c r="D188" s="215">
        <v>24813448</v>
      </c>
      <c r="E188" s="216">
        <v>1.40868186991568</v>
      </c>
      <c r="F188" s="215">
        <v>869523</v>
      </c>
      <c r="G188" s="215">
        <v>3014294</v>
      </c>
      <c r="H188" s="216">
        <v>2.91827126460015</v>
      </c>
    </row>
    <row r="189" spans="1:8" ht="12.75">
      <c r="A189" s="213">
        <v>815</v>
      </c>
      <c r="B189" s="395" t="s">
        <v>920</v>
      </c>
      <c r="C189" s="215">
        <v>9997025</v>
      </c>
      <c r="D189" s="215">
        <v>10697772</v>
      </c>
      <c r="E189" s="216">
        <v>19.0354518007973</v>
      </c>
      <c r="F189" s="215">
        <v>11956342</v>
      </c>
      <c r="G189" s="215">
        <v>16336957</v>
      </c>
      <c r="H189" s="216">
        <v>1.03139866487555</v>
      </c>
    </row>
    <row r="190" spans="1:8" ht="12.75">
      <c r="A190" s="213">
        <v>816</v>
      </c>
      <c r="B190" s="395" t="s">
        <v>921</v>
      </c>
      <c r="C190" s="215">
        <v>4079728</v>
      </c>
      <c r="D190" s="215">
        <v>35118144</v>
      </c>
      <c r="E190" s="216">
        <v>-15.2495090269111</v>
      </c>
      <c r="F190" s="215">
        <v>4858173</v>
      </c>
      <c r="G190" s="215">
        <v>23962807</v>
      </c>
      <c r="H190" s="216">
        <v>-1.53519305922507</v>
      </c>
    </row>
    <row r="191" spans="1:8" ht="12.75">
      <c r="A191" s="213">
        <v>817</v>
      </c>
      <c r="B191" s="395" t="s">
        <v>922</v>
      </c>
      <c r="C191" s="215">
        <v>44096</v>
      </c>
      <c r="D191" s="215">
        <v>305766</v>
      </c>
      <c r="E191" s="216">
        <v>67.3074081977708</v>
      </c>
      <c r="F191" s="215">
        <v>1207919</v>
      </c>
      <c r="G191" s="215">
        <v>1363640</v>
      </c>
      <c r="H191" s="216">
        <v>0.612689399528975</v>
      </c>
    </row>
    <row r="192" spans="1:8" ht="12.75">
      <c r="A192" s="213">
        <v>818</v>
      </c>
      <c r="B192" s="395" t="s">
        <v>81</v>
      </c>
      <c r="C192" s="215">
        <v>2955619</v>
      </c>
      <c r="D192" s="215">
        <v>13287479</v>
      </c>
      <c r="E192" s="216">
        <v>-25.8171391124427</v>
      </c>
      <c r="F192" s="215">
        <v>3376241</v>
      </c>
      <c r="G192" s="215">
        <v>5303142</v>
      </c>
      <c r="H192" s="216">
        <v>-18.4295642843343</v>
      </c>
    </row>
    <row r="193" spans="1:8" ht="12.75">
      <c r="A193" s="213">
        <v>819</v>
      </c>
      <c r="B193" s="395" t="s">
        <v>923</v>
      </c>
      <c r="C193" s="215">
        <v>59702088</v>
      </c>
      <c r="D193" s="215">
        <v>69052404</v>
      </c>
      <c r="E193" s="216">
        <v>11.7431686683128</v>
      </c>
      <c r="F193" s="215">
        <v>11124209</v>
      </c>
      <c r="G193" s="215">
        <v>24710199</v>
      </c>
      <c r="H193" s="216">
        <v>-8.850060368366</v>
      </c>
    </row>
    <row r="194" spans="1:8" ht="12.75">
      <c r="A194" s="213">
        <v>820</v>
      </c>
      <c r="B194" s="395" t="s">
        <v>924</v>
      </c>
      <c r="C194" s="215">
        <v>1222055</v>
      </c>
      <c r="D194" s="215">
        <v>34978030</v>
      </c>
      <c r="E194" s="216">
        <v>3.69229697450754</v>
      </c>
      <c r="F194" s="215">
        <v>1240365</v>
      </c>
      <c r="G194" s="215">
        <v>14822687</v>
      </c>
      <c r="H194" s="216">
        <v>21.1081808207914</v>
      </c>
    </row>
    <row r="195" spans="1:8" ht="12.75">
      <c r="A195" s="213">
        <v>823</v>
      </c>
      <c r="B195" s="395" t="s">
        <v>925</v>
      </c>
      <c r="C195" s="215">
        <v>71503</v>
      </c>
      <c r="D195" s="215">
        <v>1453564</v>
      </c>
      <c r="E195" s="216">
        <v>13.584179088616</v>
      </c>
      <c r="F195" s="215">
        <v>77947</v>
      </c>
      <c r="G195" s="215">
        <v>1268146</v>
      </c>
      <c r="H195" s="216">
        <v>27.954288850794</v>
      </c>
    </row>
    <row r="196" spans="1:8" ht="12.75">
      <c r="A196" s="213">
        <v>829</v>
      </c>
      <c r="B196" s="395" t="s">
        <v>926</v>
      </c>
      <c r="C196" s="215">
        <v>27089922</v>
      </c>
      <c r="D196" s="215">
        <v>117709768</v>
      </c>
      <c r="E196" s="216">
        <v>1.62656964946345</v>
      </c>
      <c r="F196" s="215">
        <v>16535522</v>
      </c>
      <c r="G196" s="215">
        <v>62332673</v>
      </c>
      <c r="H196" s="216">
        <v>-11.3394271481085</v>
      </c>
    </row>
    <row r="197" spans="1:8" ht="12.75">
      <c r="A197" s="213">
        <v>831</v>
      </c>
      <c r="B197" s="395" t="s">
        <v>927</v>
      </c>
      <c r="C197" s="215">
        <v>362887</v>
      </c>
      <c r="D197" s="215">
        <v>430500</v>
      </c>
      <c r="E197" s="216">
        <v>-30.8760200001927</v>
      </c>
      <c r="F197" s="215">
        <v>753082</v>
      </c>
      <c r="G197" s="215">
        <v>1470613</v>
      </c>
      <c r="H197" s="216">
        <v>-15.4131266669466</v>
      </c>
    </row>
    <row r="198" spans="1:8" ht="12.75">
      <c r="A198" s="213">
        <v>832</v>
      </c>
      <c r="B198" s="395" t="s">
        <v>928</v>
      </c>
      <c r="C198" s="215">
        <v>59091063</v>
      </c>
      <c r="D198" s="215">
        <v>220327073</v>
      </c>
      <c r="E198" s="216">
        <v>11.000760848709</v>
      </c>
      <c r="F198" s="215">
        <v>32692398</v>
      </c>
      <c r="G198" s="215">
        <v>90243251</v>
      </c>
      <c r="H198" s="216">
        <v>-8.140278788282</v>
      </c>
    </row>
    <row r="199" spans="1:8" ht="12.75">
      <c r="A199" s="213">
        <v>833</v>
      </c>
      <c r="B199" s="395" t="s">
        <v>929</v>
      </c>
      <c r="C199" s="215">
        <v>18014</v>
      </c>
      <c r="D199" s="215">
        <v>41736</v>
      </c>
      <c r="E199" s="216">
        <v>-45.2836372694259</v>
      </c>
      <c r="F199" s="215">
        <v>117802</v>
      </c>
      <c r="G199" s="215">
        <v>1322019</v>
      </c>
      <c r="H199" s="216">
        <v>-19.3587957427912</v>
      </c>
    </row>
    <row r="200" spans="1:8" ht="12.75">
      <c r="A200" s="213">
        <v>834</v>
      </c>
      <c r="B200" s="395" t="s">
        <v>930</v>
      </c>
      <c r="C200" s="215">
        <v>1173907</v>
      </c>
      <c r="D200" s="215">
        <v>145060127</v>
      </c>
      <c r="E200" s="216">
        <v>4.86133120353067</v>
      </c>
      <c r="F200" s="215">
        <v>80725</v>
      </c>
      <c r="G200" s="215">
        <v>9759669</v>
      </c>
      <c r="H200" s="216">
        <v>34.071884749218</v>
      </c>
    </row>
    <row r="201" spans="1:8" ht="12.75">
      <c r="A201" s="213">
        <v>835</v>
      </c>
      <c r="B201" s="395" t="s">
        <v>931</v>
      </c>
      <c r="C201" s="215">
        <v>290267</v>
      </c>
      <c r="D201" s="215">
        <v>2078139</v>
      </c>
      <c r="E201" s="216">
        <v>-53.6012240598402</v>
      </c>
      <c r="F201" s="215">
        <v>141745</v>
      </c>
      <c r="G201" s="215">
        <v>1302515</v>
      </c>
      <c r="H201" s="216">
        <v>-26.4247589555995</v>
      </c>
    </row>
    <row r="202" spans="1:8" ht="12.75">
      <c r="A202" s="213">
        <v>839</v>
      </c>
      <c r="B202" s="395" t="s">
        <v>932</v>
      </c>
      <c r="C202" s="215">
        <v>6011882</v>
      </c>
      <c r="D202" s="215">
        <v>17551286</v>
      </c>
      <c r="E202" s="216">
        <v>-14.1259170178561</v>
      </c>
      <c r="F202" s="215">
        <v>6022085</v>
      </c>
      <c r="G202" s="215">
        <v>13712523</v>
      </c>
      <c r="H202" s="216">
        <v>2.54210519467526</v>
      </c>
    </row>
    <row r="203" spans="1:8" ht="12.75">
      <c r="A203" s="213">
        <v>841</v>
      </c>
      <c r="B203" s="395" t="s">
        <v>933</v>
      </c>
      <c r="C203" s="215">
        <v>619121</v>
      </c>
      <c r="D203" s="215">
        <v>3921732</v>
      </c>
      <c r="E203" s="216">
        <v>238.057904777011</v>
      </c>
      <c r="F203" s="215">
        <v>415140</v>
      </c>
      <c r="G203" s="215">
        <v>6654925</v>
      </c>
      <c r="H203" s="216">
        <v>23.0980626310764</v>
      </c>
    </row>
    <row r="204" spans="1:8" ht="12.75">
      <c r="A204" s="213">
        <v>842</v>
      </c>
      <c r="B204" s="395" t="s">
        <v>934</v>
      </c>
      <c r="C204" s="215">
        <v>2359458</v>
      </c>
      <c r="D204" s="215">
        <v>46578448</v>
      </c>
      <c r="E204" s="216">
        <v>-38.2368409390785</v>
      </c>
      <c r="F204" s="215">
        <v>2106393</v>
      </c>
      <c r="G204" s="215">
        <v>25657601</v>
      </c>
      <c r="H204" s="216">
        <v>-17.2908732582677</v>
      </c>
    </row>
    <row r="205" spans="1:8" ht="12.75">
      <c r="A205" s="213">
        <v>843</v>
      </c>
      <c r="B205" s="395" t="s">
        <v>935</v>
      </c>
      <c r="C205" s="215">
        <v>429015</v>
      </c>
      <c r="D205" s="215">
        <v>11111212</v>
      </c>
      <c r="E205" s="216">
        <v>16.0372878725646</v>
      </c>
      <c r="F205" s="215">
        <v>552538</v>
      </c>
      <c r="G205" s="215">
        <v>5433651</v>
      </c>
      <c r="H205" s="216">
        <v>29.9599690888752</v>
      </c>
    </row>
    <row r="206" spans="1:8" s="214" customFormat="1" ht="12.75">
      <c r="A206" s="217"/>
      <c r="B206" s="467"/>
      <c r="C206" s="468"/>
      <c r="D206" s="468"/>
      <c r="E206" s="469"/>
      <c r="F206" s="468"/>
      <c r="G206" s="468"/>
      <c r="H206" s="469"/>
    </row>
    <row r="207" spans="1:8" ht="25.5" customHeight="1">
      <c r="A207" s="619" t="s">
        <v>1162</v>
      </c>
      <c r="B207" s="619"/>
      <c r="C207" s="619"/>
      <c r="D207" s="619"/>
      <c r="E207" s="619"/>
      <c r="F207" s="619"/>
      <c r="G207" s="619"/>
      <c r="H207" s="619"/>
    </row>
    <row r="208" spans="3:8" ht="12.75">
      <c r="C208" s="204"/>
      <c r="D208" s="204"/>
      <c r="E208" s="205"/>
      <c r="F208" s="210"/>
      <c r="G208" s="210"/>
      <c r="H208" s="210"/>
    </row>
    <row r="209" spans="1:8" ht="18" customHeight="1">
      <c r="A209" s="610" t="s">
        <v>4</v>
      </c>
      <c r="B209" s="625" t="s">
        <v>1043</v>
      </c>
      <c r="C209" s="604" t="s">
        <v>35</v>
      </c>
      <c r="D209" s="604"/>
      <c r="E209" s="604"/>
      <c r="F209" s="603" t="s">
        <v>36</v>
      </c>
      <c r="G209" s="604"/>
      <c r="H209" s="604"/>
    </row>
    <row r="210" spans="1:8" ht="16.5" customHeight="1">
      <c r="A210" s="611"/>
      <c r="B210" s="626"/>
      <c r="C210" s="391" t="s">
        <v>57</v>
      </c>
      <c r="D210" s="608" t="s">
        <v>58</v>
      </c>
      <c r="E210" s="609"/>
      <c r="F210" s="209" t="s">
        <v>57</v>
      </c>
      <c r="G210" s="608" t="s">
        <v>58</v>
      </c>
      <c r="H210" s="609"/>
    </row>
    <row r="211" spans="1:8" ht="15" customHeight="1">
      <c r="A211" s="611"/>
      <c r="B211" s="626"/>
      <c r="C211" s="628" t="s">
        <v>67</v>
      </c>
      <c r="D211" s="605" t="s">
        <v>34</v>
      </c>
      <c r="E211" s="600" t="s">
        <v>1161</v>
      </c>
      <c r="F211" s="605" t="s">
        <v>67</v>
      </c>
      <c r="G211" s="605" t="s">
        <v>34</v>
      </c>
      <c r="H211" s="600" t="s">
        <v>1161</v>
      </c>
    </row>
    <row r="212" spans="1:8" ht="12.75">
      <c r="A212" s="611"/>
      <c r="B212" s="626"/>
      <c r="C212" s="611"/>
      <c r="D212" s="606"/>
      <c r="E212" s="601"/>
      <c r="F212" s="606"/>
      <c r="G212" s="606"/>
      <c r="H212" s="601"/>
    </row>
    <row r="213" spans="1:8" ht="18.75" customHeight="1">
      <c r="A213" s="611"/>
      <c r="B213" s="626"/>
      <c r="C213" s="611"/>
      <c r="D213" s="606"/>
      <c r="E213" s="601"/>
      <c r="F213" s="606"/>
      <c r="G213" s="606"/>
      <c r="H213" s="601"/>
    </row>
    <row r="214" spans="1:8" ht="20.25" customHeight="1">
      <c r="A214" s="612"/>
      <c r="B214" s="627"/>
      <c r="C214" s="612"/>
      <c r="D214" s="607"/>
      <c r="E214" s="602"/>
      <c r="F214" s="607"/>
      <c r="G214" s="607"/>
      <c r="H214" s="602"/>
    </row>
    <row r="215" spans="1:8" ht="12.75">
      <c r="A215" s="218"/>
      <c r="B215" s="392"/>
      <c r="C215" s="219"/>
      <c r="D215" s="219"/>
      <c r="E215" s="106"/>
      <c r="F215" s="207"/>
      <c r="G215" s="207"/>
      <c r="H215" s="207"/>
    </row>
    <row r="216" spans="1:8" ht="12.75">
      <c r="A216" s="470"/>
      <c r="B216" s="472" t="s">
        <v>1205</v>
      </c>
      <c r="C216" s="219"/>
      <c r="D216" s="219"/>
      <c r="E216" s="106"/>
      <c r="F216" s="207"/>
      <c r="G216" s="207"/>
      <c r="H216" s="207"/>
    </row>
    <row r="217" spans="1:8" ht="12.75">
      <c r="A217" s="470"/>
      <c r="B217" s="471"/>
      <c r="C217" s="219"/>
      <c r="D217" s="219"/>
      <c r="E217" s="106"/>
      <c r="F217" s="207"/>
      <c r="G217" s="207"/>
      <c r="H217" s="207"/>
    </row>
    <row r="218" spans="1:8" ht="12.75">
      <c r="A218" s="213">
        <v>844</v>
      </c>
      <c r="B218" s="395" t="s">
        <v>936</v>
      </c>
      <c r="C218" s="215">
        <v>4697246</v>
      </c>
      <c r="D218" s="215">
        <v>47417855</v>
      </c>
      <c r="E218" s="216">
        <v>-9.4772310333191</v>
      </c>
      <c r="F218" s="215">
        <v>5930800</v>
      </c>
      <c r="G218" s="215">
        <v>22197777</v>
      </c>
      <c r="H218" s="216">
        <v>17.3093608610228</v>
      </c>
    </row>
    <row r="219" spans="1:8" ht="12.75">
      <c r="A219" s="213">
        <v>845</v>
      </c>
      <c r="B219" s="395" t="s">
        <v>937</v>
      </c>
      <c r="C219" s="215">
        <v>1333623</v>
      </c>
      <c r="D219" s="215">
        <v>7511240</v>
      </c>
      <c r="E219" s="216">
        <v>-39.8922784971997</v>
      </c>
      <c r="F219" s="215">
        <v>1035593</v>
      </c>
      <c r="G219" s="215">
        <v>3343442</v>
      </c>
      <c r="H219" s="216">
        <v>-58.1757061122822</v>
      </c>
    </row>
    <row r="220" spans="1:8" ht="12.75">
      <c r="A220" s="213">
        <v>846</v>
      </c>
      <c r="B220" s="395" t="s">
        <v>82</v>
      </c>
      <c r="C220" s="215">
        <v>4292583</v>
      </c>
      <c r="D220" s="215">
        <v>29508438</v>
      </c>
      <c r="E220" s="216">
        <v>69.5714453923747</v>
      </c>
      <c r="F220" s="215">
        <v>847036</v>
      </c>
      <c r="G220" s="215">
        <v>5546951</v>
      </c>
      <c r="H220" s="216">
        <v>-13.5986922087824</v>
      </c>
    </row>
    <row r="221" spans="1:8" ht="12.75">
      <c r="A221" s="213">
        <v>847</v>
      </c>
      <c r="B221" s="395" t="s">
        <v>938</v>
      </c>
      <c r="C221" s="215">
        <v>170631</v>
      </c>
      <c r="D221" s="215">
        <v>1060622</v>
      </c>
      <c r="E221" s="216">
        <v>-39.1248998445726</v>
      </c>
      <c r="F221" s="215">
        <v>584553</v>
      </c>
      <c r="G221" s="215">
        <v>8248328</v>
      </c>
      <c r="H221" s="216">
        <v>720.61892183637</v>
      </c>
    </row>
    <row r="222" spans="1:8" ht="12.75">
      <c r="A222" s="213">
        <v>848</v>
      </c>
      <c r="B222" s="395" t="s">
        <v>939</v>
      </c>
      <c r="C222" s="215">
        <v>1392530</v>
      </c>
      <c r="D222" s="215">
        <v>13482788</v>
      </c>
      <c r="E222" s="216">
        <v>37.1304092760727</v>
      </c>
      <c r="F222" s="215">
        <v>52597</v>
      </c>
      <c r="G222" s="215">
        <v>1588656</v>
      </c>
      <c r="H222" s="216">
        <v>-44.9264128272631</v>
      </c>
    </row>
    <row r="223" spans="1:8" ht="12.75">
      <c r="A223" s="213">
        <v>849</v>
      </c>
      <c r="B223" s="395" t="s">
        <v>940</v>
      </c>
      <c r="C223" s="215">
        <v>4171201</v>
      </c>
      <c r="D223" s="215">
        <v>15002798</v>
      </c>
      <c r="E223" s="216">
        <v>-3.96980708123874</v>
      </c>
      <c r="F223" s="215">
        <v>983009</v>
      </c>
      <c r="G223" s="215">
        <v>8348043</v>
      </c>
      <c r="H223" s="216">
        <v>-3.80180277350834</v>
      </c>
    </row>
    <row r="224" spans="1:8" ht="12.75">
      <c r="A224" s="213">
        <v>850</v>
      </c>
      <c r="B224" s="395" t="s">
        <v>941</v>
      </c>
      <c r="C224" s="215">
        <v>1461</v>
      </c>
      <c r="D224" s="215">
        <v>19720</v>
      </c>
      <c r="E224" s="216">
        <v>133.73236932559</v>
      </c>
      <c r="F224" s="215">
        <v>169012</v>
      </c>
      <c r="G224" s="215">
        <v>1776894</v>
      </c>
      <c r="H224" s="216">
        <v>270.860752994509</v>
      </c>
    </row>
    <row r="225" spans="1:8" ht="12.75">
      <c r="A225" s="213">
        <v>851</v>
      </c>
      <c r="B225" s="395" t="s">
        <v>942</v>
      </c>
      <c r="C225" s="215">
        <v>860488</v>
      </c>
      <c r="D225" s="215">
        <v>11419565</v>
      </c>
      <c r="E225" s="216">
        <v>-2.64115119714596</v>
      </c>
      <c r="F225" s="215">
        <v>396450</v>
      </c>
      <c r="G225" s="215">
        <v>4584957</v>
      </c>
      <c r="H225" s="216">
        <v>-12.6024119673105</v>
      </c>
    </row>
    <row r="226" spans="1:8" ht="12.75">
      <c r="A226" s="213">
        <v>852</v>
      </c>
      <c r="B226" s="395" t="s">
        <v>943</v>
      </c>
      <c r="C226" s="215">
        <v>3717496</v>
      </c>
      <c r="D226" s="215">
        <v>65274293</v>
      </c>
      <c r="E226" s="216">
        <v>4.44677834563056</v>
      </c>
      <c r="F226" s="215">
        <v>1651300</v>
      </c>
      <c r="G226" s="215">
        <v>11769272</v>
      </c>
      <c r="H226" s="216">
        <v>-28.5982749926349</v>
      </c>
    </row>
    <row r="227" spans="1:8" ht="12.75">
      <c r="A227" s="213">
        <v>853</v>
      </c>
      <c r="B227" s="395" t="s">
        <v>748</v>
      </c>
      <c r="C227" s="215">
        <v>169402</v>
      </c>
      <c r="D227" s="215">
        <v>16691561</v>
      </c>
      <c r="E227" s="216">
        <v>14.9759492670779</v>
      </c>
      <c r="F227" s="215">
        <v>404843</v>
      </c>
      <c r="G227" s="215">
        <v>31425795</v>
      </c>
      <c r="H227" s="216">
        <v>10.4472552574463</v>
      </c>
    </row>
    <row r="228" spans="1:8" ht="12.75">
      <c r="A228" s="213">
        <v>854</v>
      </c>
      <c r="B228" s="395" t="s">
        <v>944</v>
      </c>
      <c r="C228" s="215">
        <v>402257</v>
      </c>
      <c r="D228" s="215">
        <v>4796712</v>
      </c>
      <c r="E228" s="216">
        <v>83.6212420845191</v>
      </c>
      <c r="F228" s="215">
        <v>37270</v>
      </c>
      <c r="G228" s="215">
        <v>1069515</v>
      </c>
      <c r="H228" s="216">
        <v>-47.246159924513</v>
      </c>
    </row>
    <row r="229" spans="1:8" ht="12.75">
      <c r="A229" s="213">
        <v>859</v>
      </c>
      <c r="B229" s="395" t="s">
        <v>945</v>
      </c>
      <c r="C229" s="215">
        <v>5730849</v>
      </c>
      <c r="D229" s="215">
        <v>90776990</v>
      </c>
      <c r="E229" s="216">
        <v>-4.75631449693577</v>
      </c>
      <c r="F229" s="215">
        <v>2810217</v>
      </c>
      <c r="G229" s="215">
        <v>32106730</v>
      </c>
      <c r="H229" s="216">
        <v>-15.8821262542693</v>
      </c>
    </row>
    <row r="230" spans="1:8" ht="12.75">
      <c r="A230" s="213">
        <v>860</v>
      </c>
      <c r="B230" s="395" t="s">
        <v>946</v>
      </c>
      <c r="C230" s="215">
        <v>1118499</v>
      </c>
      <c r="D230" s="215">
        <v>2796338</v>
      </c>
      <c r="E230" s="216">
        <v>-7.5484691963012</v>
      </c>
      <c r="F230" s="215">
        <v>183420</v>
      </c>
      <c r="G230" s="215">
        <v>1667470</v>
      </c>
      <c r="H230" s="216">
        <v>13.553607460419</v>
      </c>
    </row>
    <row r="231" spans="1:8" ht="12.75">
      <c r="A231" s="213">
        <v>861</v>
      </c>
      <c r="B231" s="395" t="s">
        <v>947</v>
      </c>
      <c r="C231" s="215">
        <v>11987405</v>
      </c>
      <c r="D231" s="215">
        <v>142101072</v>
      </c>
      <c r="E231" s="216">
        <v>-4.84922395217438</v>
      </c>
      <c r="F231" s="215">
        <v>5270768</v>
      </c>
      <c r="G231" s="215">
        <v>82134009</v>
      </c>
      <c r="H231" s="216">
        <v>10.7345106624929</v>
      </c>
    </row>
    <row r="232" spans="1:8" ht="12.75">
      <c r="A232" s="213">
        <v>862</v>
      </c>
      <c r="B232" s="395" t="s">
        <v>948</v>
      </c>
      <c r="C232" s="215">
        <v>301538</v>
      </c>
      <c r="D232" s="215">
        <v>8244238</v>
      </c>
      <c r="E232" s="216">
        <v>9.41207306933545</v>
      </c>
      <c r="F232" s="215">
        <v>2937373</v>
      </c>
      <c r="G232" s="215">
        <v>15771059</v>
      </c>
      <c r="H232" s="216">
        <v>-14.4564667436453</v>
      </c>
    </row>
    <row r="233" spans="1:8" ht="12.75">
      <c r="A233" s="213">
        <v>863</v>
      </c>
      <c r="B233" s="395" t="s">
        <v>949</v>
      </c>
      <c r="C233" s="215">
        <v>26228</v>
      </c>
      <c r="D233" s="215">
        <v>21579607</v>
      </c>
      <c r="E233" s="216">
        <v>-21.7075161572798</v>
      </c>
      <c r="F233" s="215">
        <v>525437</v>
      </c>
      <c r="G233" s="215">
        <v>58525302</v>
      </c>
      <c r="H233" s="216">
        <v>-14.9248897859633</v>
      </c>
    </row>
    <row r="234" spans="1:8" ht="12.75">
      <c r="A234" s="213">
        <v>864</v>
      </c>
      <c r="B234" s="395" t="s">
        <v>950</v>
      </c>
      <c r="C234" s="215">
        <v>94583</v>
      </c>
      <c r="D234" s="215">
        <v>13845258</v>
      </c>
      <c r="E234" s="216">
        <v>76.5809889652011</v>
      </c>
      <c r="F234" s="215">
        <v>1920780</v>
      </c>
      <c r="G234" s="215">
        <v>59052931</v>
      </c>
      <c r="H234" s="216">
        <v>19.0642218279151</v>
      </c>
    </row>
    <row r="235" spans="1:8" ht="12.75">
      <c r="A235" s="213">
        <v>865</v>
      </c>
      <c r="B235" s="395" t="s">
        <v>951</v>
      </c>
      <c r="C235" s="215">
        <v>4406256</v>
      </c>
      <c r="D235" s="215">
        <v>129698619</v>
      </c>
      <c r="E235" s="216">
        <v>20.5406682940605</v>
      </c>
      <c r="F235" s="215">
        <v>381615</v>
      </c>
      <c r="G235" s="215">
        <v>73110018</v>
      </c>
      <c r="H235" s="216">
        <v>68.1229956350811</v>
      </c>
    </row>
    <row r="236" spans="1:8" ht="12.75">
      <c r="A236" s="213">
        <v>869</v>
      </c>
      <c r="B236" s="395" t="s">
        <v>952</v>
      </c>
      <c r="C236" s="215">
        <v>2191417</v>
      </c>
      <c r="D236" s="215">
        <v>84958998</v>
      </c>
      <c r="E236" s="216">
        <v>7.82277686064445</v>
      </c>
      <c r="F236" s="215">
        <v>5192460</v>
      </c>
      <c r="G236" s="215">
        <v>71573484</v>
      </c>
      <c r="H236" s="216">
        <v>5.37440890992146</v>
      </c>
    </row>
    <row r="237" spans="1:8" ht="12.75">
      <c r="A237" s="213">
        <v>871</v>
      </c>
      <c r="B237" s="395" t="s">
        <v>953</v>
      </c>
      <c r="C237" s="215">
        <v>638929</v>
      </c>
      <c r="D237" s="215">
        <v>88001270</v>
      </c>
      <c r="E237" s="216">
        <v>11.8254053463133</v>
      </c>
      <c r="F237" s="215">
        <v>530122</v>
      </c>
      <c r="G237" s="215">
        <v>36289566</v>
      </c>
      <c r="H237" s="216">
        <v>27.1539021402896</v>
      </c>
    </row>
    <row r="238" spans="1:8" ht="12.75">
      <c r="A238" s="213">
        <v>872</v>
      </c>
      <c r="B238" s="395" t="s">
        <v>954</v>
      </c>
      <c r="C238" s="215">
        <v>1114251</v>
      </c>
      <c r="D238" s="215">
        <v>147673870</v>
      </c>
      <c r="E238" s="216">
        <v>-0.056687427918277</v>
      </c>
      <c r="F238" s="215">
        <v>479646</v>
      </c>
      <c r="G238" s="215">
        <v>24599743</v>
      </c>
      <c r="H238" s="216">
        <v>-7.87087211317291</v>
      </c>
    </row>
    <row r="239" spans="1:8" ht="12.75">
      <c r="A239" s="213">
        <v>873</v>
      </c>
      <c r="B239" s="395" t="s">
        <v>955</v>
      </c>
      <c r="C239" s="215">
        <v>668987</v>
      </c>
      <c r="D239" s="215">
        <v>80039998</v>
      </c>
      <c r="E239" s="216">
        <v>23.5789031785362</v>
      </c>
      <c r="F239" s="215">
        <v>566355</v>
      </c>
      <c r="G239" s="215">
        <v>27914577</v>
      </c>
      <c r="H239" s="216">
        <v>-0.307521048145787</v>
      </c>
    </row>
    <row r="240" spans="1:8" ht="12.75">
      <c r="A240" s="213">
        <v>874</v>
      </c>
      <c r="B240" s="395" t="s">
        <v>956</v>
      </c>
      <c r="C240" s="215">
        <v>721</v>
      </c>
      <c r="D240" s="215">
        <v>80378</v>
      </c>
      <c r="E240" s="216">
        <v>-69.4430188220177</v>
      </c>
      <c r="F240" s="215">
        <v>51332</v>
      </c>
      <c r="G240" s="215">
        <v>1945977</v>
      </c>
      <c r="H240" s="216">
        <v>-5.50427129626752</v>
      </c>
    </row>
    <row r="241" spans="1:8" ht="12.75">
      <c r="A241" s="213">
        <v>875</v>
      </c>
      <c r="B241" s="395" t="s">
        <v>957</v>
      </c>
      <c r="C241" s="215">
        <v>7022085</v>
      </c>
      <c r="D241" s="215">
        <v>22781172</v>
      </c>
      <c r="E241" s="216">
        <v>10.7635587579931</v>
      </c>
      <c r="F241" s="215">
        <v>61301913</v>
      </c>
      <c r="G241" s="215">
        <v>115334526</v>
      </c>
      <c r="H241" s="216">
        <v>14.6022679329066</v>
      </c>
    </row>
    <row r="242" spans="1:8" ht="12.75">
      <c r="A242" s="213">
        <v>876</v>
      </c>
      <c r="B242" s="395" t="s">
        <v>958</v>
      </c>
      <c r="C242" s="215">
        <v>25423</v>
      </c>
      <c r="D242" s="215">
        <v>2242009</v>
      </c>
      <c r="E242" s="216">
        <v>-9.72748843312593</v>
      </c>
      <c r="F242" s="215">
        <v>9288</v>
      </c>
      <c r="G242" s="215">
        <v>251696</v>
      </c>
      <c r="H242" s="216">
        <v>-1.22518817351992</v>
      </c>
    </row>
    <row r="243" spans="1:8" ht="12.75">
      <c r="A243" s="213">
        <v>877</v>
      </c>
      <c r="B243" s="395" t="s">
        <v>959</v>
      </c>
      <c r="C243" s="215">
        <v>459289</v>
      </c>
      <c r="D243" s="215">
        <v>3774334</v>
      </c>
      <c r="E243" s="216">
        <v>-58.647749887261</v>
      </c>
      <c r="F243" s="215">
        <v>1778560</v>
      </c>
      <c r="G243" s="215">
        <v>18827315</v>
      </c>
      <c r="H243" s="216">
        <v>-4.05238009258049</v>
      </c>
    </row>
    <row r="244" spans="1:8" s="179" customFormat="1" ht="12.75">
      <c r="A244" s="213">
        <v>878</v>
      </c>
      <c r="B244" s="395" t="s">
        <v>83</v>
      </c>
      <c r="C244" s="215">
        <v>7</v>
      </c>
      <c r="D244" s="215">
        <v>1834</v>
      </c>
      <c r="E244" s="216">
        <v>-92.1152192605331</v>
      </c>
      <c r="F244" s="215">
        <v>4028</v>
      </c>
      <c r="G244" s="215">
        <v>204973</v>
      </c>
      <c r="H244" s="216">
        <v>-18.4209793159992</v>
      </c>
    </row>
    <row r="245" spans="1:8" ht="12.75">
      <c r="A245" s="213">
        <v>881</v>
      </c>
      <c r="B245" s="395" t="s">
        <v>960</v>
      </c>
      <c r="C245" s="215">
        <v>5373133</v>
      </c>
      <c r="D245" s="215">
        <v>8181804</v>
      </c>
      <c r="E245" s="216">
        <v>37.1887043807706</v>
      </c>
      <c r="F245" s="215">
        <v>529487</v>
      </c>
      <c r="G245" s="215">
        <v>929841</v>
      </c>
      <c r="H245" s="216">
        <v>-80.6057990650814</v>
      </c>
    </row>
    <row r="246" spans="1:8" ht="12.75">
      <c r="A246" s="213">
        <v>882</v>
      </c>
      <c r="B246" s="395" t="s">
        <v>961</v>
      </c>
      <c r="C246" s="215">
        <v>130</v>
      </c>
      <c r="D246" s="215">
        <v>69500</v>
      </c>
      <c r="E246" s="216" t="s">
        <v>71</v>
      </c>
      <c r="F246" s="215">
        <v>335</v>
      </c>
      <c r="G246" s="215">
        <v>2110</v>
      </c>
      <c r="H246" s="216">
        <v>-85.7988962175259</v>
      </c>
    </row>
    <row r="247" spans="1:8" ht="12.75">
      <c r="A247" s="213">
        <v>883</v>
      </c>
      <c r="B247" s="395" t="s">
        <v>962</v>
      </c>
      <c r="C247" s="215">
        <v>65709</v>
      </c>
      <c r="D247" s="215">
        <v>24482266</v>
      </c>
      <c r="E247" s="216">
        <v>-60.4653150533129</v>
      </c>
      <c r="F247" s="215">
        <v>10417</v>
      </c>
      <c r="G247" s="215">
        <v>89461326</v>
      </c>
      <c r="H247" s="216">
        <v>-24.7137669692684</v>
      </c>
    </row>
    <row r="248" spans="1:8" ht="12.75">
      <c r="A248" s="213">
        <v>884</v>
      </c>
      <c r="B248" s="395" t="s">
        <v>963</v>
      </c>
      <c r="C248" s="215">
        <v>63230615</v>
      </c>
      <c r="D248" s="215">
        <v>600554515</v>
      </c>
      <c r="E248" s="216">
        <v>4.46010671555923</v>
      </c>
      <c r="F248" s="215">
        <v>19654106</v>
      </c>
      <c r="G248" s="215">
        <v>128466523</v>
      </c>
      <c r="H248" s="216">
        <v>7.33235958210949</v>
      </c>
    </row>
    <row r="249" spans="1:8" ht="12.75">
      <c r="A249" s="213">
        <v>885</v>
      </c>
      <c r="B249" s="395" t="s">
        <v>964</v>
      </c>
      <c r="C249" s="215">
        <v>959279</v>
      </c>
      <c r="D249" s="215">
        <v>9778352</v>
      </c>
      <c r="E249" s="216">
        <v>-46.0159546978755</v>
      </c>
      <c r="F249" s="215">
        <v>3818785</v>
      </c>
      <c r="G249" s="215">
        <v>34911826</v>
      </c>
      <c r="H249" s="216">
        <v>42.5174050125865</v>
      </c>
    </row>
    <row r="250" spans="1:8" ht="12.75">
      <c r="A250" s="213">
        <v>886</v>
      </c>
      <c r="B250" s="395" t="s">
        <v>965</v>
      </c>
      <c r="C250" s="215">
        <v>258193</v>
      </c>
      <c r="D250" s="215">
        <v>286864</v>
      </c>
      <c r="E250" s="216">
        <v>950.783882783883</v>
      </c>
      <c r="F250" s="215">
        <v>8500</v>
      </c>
      <c r="G250" s="215">
        <v>161550</v>
      </c>
      <c r="H250" s="216">
        <v>-54.1051136363636</v>
      </c>
    </row>
    <row r="251" spans="1:8" ht="12.75">
      <c r="A251" s="213">
        <v>887</v>
      </c>
      <c r="B251" s="395" t="s">
        <v>966</v>
      </c>
      <c r="C251" s="215">
        <v>2735846</v>
      </c>
      <c r="D251" s="215">
        <v>24123371</v>
      </c>
      <c r="E251" s="216">
        <v>-28.1903761938282</v>
      </c>
      <c r="F251" s="215">
        <v>3604198</v>
      </c>
      <c r="G251" s="215">
        <v>30696592</v>
      </c>
      <c r="H251" s="216">
        <v>109.0661842854</v>
      </c>
    </row>
    <row r="252" spans="1:8" ht="12.75">
      <c r="A252" s="213">
        <v>888</v>
      </c>
      <c r="B252" s="395" t="s">
        <v>0</v>
      </c>
      <c r="C252" s="215">
        <v>19068</v>
      </c>
      <c r="D252" s="215">
        <v>959744</v>
      </c>
      <c r="E252" s="216">
        <v>75.3245282329515</v>
      </c>
      <c r="F252" s="215">
        <v>895296</v>
      </c>
      <c r="G252" s="215">
        <v>4626854</v>
      </c>
      <c r="H252" s="216">
        <v>51.8673844407661</v>
      </c>
    </row>
    <row r="253" spans="1:8" ht="12.75">
      <c r="A253" s="213">
        <v>889</v>
      </c>
      <c r="B253" s="395" t="s">
        <v>1</v>
      </c>
      <c r="C253" s="215">
        <v>8181361</v>
      </c>
      <c r="D253" s="215">
        <v>32571434</v>
      </c>
      <c r="E253" s="216">
        <v>30.8924644583531</v>
      </c>
      <c r="F253" s="215">
        <v>3966985</v>
      </c>
      <c r="G253" s="215">
        <v>14896816</v>
      </c>
      <c r="H253" s="216">
        <v>32.7202071661779</v>
      </c>
    </row>
    <row r="254" spans="1:8" ht="12.75">
      <c r="A254" s="213">
        <v>891</v>
      </c>
      <c r="B254" s="395" t="s">
        <v>2</v>
      </c>
      <c r="C254" s="215">
        <v>368942</v>
      </c>
      <c r="D254" s="215">
        <v>5947136</v>
      </c>
      <c r="E254" s="216">
        <v>-28.8737845313647</v>
      </c>
      <c r="F254" s="215" t="s">
        <v>70</v>
      </c>
      <c r="G254" s="215" t="s">
        <v>70</v>
      </c>
      <c r="H254" s="216" t="s">
        <v>1137</v>
      </c>
    </row>
    <row r="255" spans="1:8" ht="12.75">
      <c r="A255" s="213">
        <v>896</v>
      </c>
      <c r="B255" s="395" t="s">
        <v>3</v>
      </c>
      <c r="C255" s="215">
        <v>958088</v>
      </c>
      <c r="D255" s="215">
        <v>18109405</v>
      </c>
      <c r="E255" s="216">
        <v>5.71579915860069</v>
      </c>
      <c r="F255" s="215">
        <v>942947</v>
      </c>
      <c r="G255" s="215">
        <v>11253072</v>
      </c>
      <c r="H255" s="216">
        <v>-6.88397186594952</v>
      </c>
    </row>
    <row r="256" spans="1:8" ht="27" customHeight="1">
      <c r="A256" s="224"/>
      <c r="B256" s="393" t="s">
        <v>84</v>
      </c>
      <c r="C256" s="181">
        <v>1184051567</v>
      </c>
      <c r="D256" s="181">
        <v>3474952410</v>
      </c>
      <c r="E256" s="182">
        <v>3.43255107643435</v>
      </c>
      <c r="F256" s="181">
        <v>1055508735</v>
      </c>
      <c r="G256" s="181">
        <v>2387355975</v>
      </c>
      <c r="H256" s="182">
        <v>4.81251148342469</v>
      </c>
    </row>
    <row r="257" spans="1:8" ht="12.75">
      <c r="A257" s="225"/>
      <c r="C257" s="215"/>
      <c r="D257" s="215"/>
      <c r="E257" s="106"/>
      <c r="F257" s="219"/>
      <c r="G257" s="219"/>
      <c r="H257" s="220"/>
    </row>
    <row r="258" spans="1:8" ht="12.75">
      <c r="A258" s="214"/>
      <c r="C258" s="215"/>
      <c r="D258" s="215"/>
      <c r="E258" s="106"/>
      <c r="F258" s="219"/>
      <c r="G258" s="219"/>
      <c r="H258" s="220"/>
    </row>
    <row r="259" spans="1:8" ht="12.75">
      <c r="A259" s="54"/>
      <c r="C259" s="215"/>
      <c r="D259" s="215"/>
      <c r="E259" s="106"/>
      <c r="F259" s="226"/>
      <c r="G259" s="219"/>
      <c r="H259" s="220"/>
    </row>
    <row r="260" spans="3:8" ht="12.75">
      <c r="C260" s="215"/>
      <c r="D260" s="215"/>
      <c r="E260" s="106"/>
      <c r="F260" s="219"/>
      <c r="G260" s="219"/>
      <c r="H260" s="220"/>
    </row>
    <row r="261" spans="3:8" ht="12.75">
      <c r="C261" s="215"/>
      <c r="D261" s="215"/>
      <c r="E261" s="106"/>
      <c r="F261" s="219"/>
      <c r="G261" s="219"/>
      <c r="H261" s="220"/>
    </row>
    <row r="262" spans="3:8" ht="12.75">
      <c r="C262" s="215"/>
      <c r="D262" s="215"/>
      <c r="E262" s="106"/>
      <c r="F262" s="219"/>
      <c r="G262" s="219"/>
      <c r="H262" s="220"/>
    </row>
    <row r="263" spans="3:8" ht="12.75">
      <c r="C263" s="215"/>
      <c r="D263" s="215"/>
      <c r="E263" s="106"/>
      <c r="F263" s="219"/>
      <c r="G263" s="219"/>
      <c r="H263" s="220"/>
    </row>
    <row r="264" spans="3:8" ht="12.75">
      <c r="C264" s="215"/>
      <c r="D264" s="215"/>
      <c r="E264" s="106"/>
      <c r="F264" s="219"/>
      <c r="G264" s="219"/>
      <c r="H264" s="220"/>
    </row>
    <row r="265" spans="3:8" ht="12.75">
      <c r="C265" s="215"/>
      <c r="D265" s="215"/>
      <c r="E265" s="106"/>
      <c r="F265" s="219"/>
      <c r="G265" s="219"/>
      <c r="H265" s="220"/>
    </row>
    <row r="266" spans="3:8" ht="12.75">
      <c r="C266" s="215"/>
      <c r="D266" s="215"/>
      <c r="E266" s="106"/>
      <c r="F266" s="219"/>
      <c r="G266" s="219"/>
      <c r="H266" s="220"/>
    </row>
    <row r="267" spans="3:8" ht="12.75">
      <c r="C267" s="215"/>
      <c r="D267" s="215"/>
      <c r="E267" s="106"/>
      <c r="F267" s="219"/>
      <c r="G267" s="219"/>
      <c r="H267" s="220"/>
    </row>
    <row r="268" spans="3:8" ht="12.75">
      <c r="C268" s="215"/>
      <c r="D268" s="215"/>
      <c r="E268" s="106"/>
      <c r="F268" s="219"/>
      <c r="G268" s="219"/>
      <c r="H268" s="220"/>
    </row>
    <row r="269" spans="3:8" ht="12.75">
      <c r="C269" s="215"/>
      <c r="D269" s="215"/>
      <c r="E269" s="106"/>
      <c r="F269" s="219"/>
      <c r="G269" s="219"/>
      <c r="H269" s="220"/>
    </row>
    <row r="270" spans="3:8" ht="12.75">
      <c r="C270" s="215"/>
      <c r="D270" s="215"/>
      <c r="E270" s="106"/>
      <c r="F270" s="219"/>
      <c r="G270" s="219"/>
      <c r="H270" s="220"/>
    </row>
    <row r="271" spans="3:8" ht="12.75">
      <c r="C271" s="215"/>
      <c r="D271" s="215"/>
      <c r="E271" s="106"/>
      <c r="F271" s="219"/>
      <c r="G271" s="227"/>
      <c r="H271" s="220"/>
    </row>
    <row r="272" spans="3:8" ht="12.75">
      <c r="C272" s="215"/>
      <c r="D272" s="215"/>
      <c r="E272" s="106"/>
      <c r="F272" s="228"/>
      <c r="G272" s="228"/>
      <c r="H272" s="229"/>
    </row>
    <row r="273" spans="3:8" ht="12.75">
      <c r="C273" s="222"/>
      <c r="D273" s="222"/>
      <c r="E273" s="106"/>
      <c r="H273" s="106"/>
    </row>
    <row r="274" spans="3:4" ht="12.75">
      <c r="C274" s="215"/>
      <c r="D274" s="215"/>
    </row>
    <row r="275" spans="3:4" ht="12.75">
      <c r="C275" s="222"/>
      <c r="D275" s="222"/>
    </row>
    <row r="276" spans="3:4" ht="12.75">
      <c r="C276" s="215"/>
      <c r="D276" s="215"/>
    </row>
    <row r="277" spans="3:4" ht="12.75">
      <c r="C277" s="215"/>
      <c r="D277" s="215"/>
    </row>
    <row r="278" spans="1:8" ht="12.75">
      <c r="A278" s="213"/>
      <c r="B278" s="217"/>
      <c r="C278" s="215"/>
      <c r="D278" s="215"/>
      <c r="E278" s="216"/>
      <c r="F278" s="215"/>
      <c r="G278" s="215"/>
      <c r="H278" s="216"/>
    </row>
    <row r="279" spans="3:4" ht="12.75">
      <c r="C279" s="215"/>
      <c r="D279" s="215"/>
    </row>
    <row r="280" spans="3:4" ht="12.75">
      <c r="C280" s="215"/>
      <c r="D280" s="215"/>
    </row>
    <row r="281" spans="3:4" ht="12.75">
      <c r="C281" s="215"/>
      <c r="D281" s="215"/>
    </row>
    <row r="282" spans="3:4" ht="12.75">
      <c r="C282" s="215"/>
      <c r="D282" s="215"/>
    </row>
  </sheetData>
  <sheetProtection/>
  <mergeCells count="52">
    <mergeCell ref="F209:H209"/>
    <mergeCell ref="D210:E210"/>
    <mergeCell ref="G210:H210"/>
    <mergeCell ref="A3:A8"/>
    <mergeCell ref="B3:B8"/>
    <mergeCell ref="E5:E8"/>
    <mergeCell ref="C5:C8"/>
    <mergeCell ref="D5:D8"/>
    <mergeCell ref="B139:B144"/>
    <mergeCell ref="C141:C144"/>
    <mergeCell ref="H211:H214"/>
    <mergeCell ref="A207:H207"/>
    <mergeCell ref="A209:A214"/>
    <mergeCell ref="B209:B214"/>
    <mergeCell ref="C209:E209"/>
    <mergeCell ref="C211:C214"/>
    <mergeCell ref="D211:D214"/>
    <mergeCell ref="E211:E214"/>
    <mergeCell ref="F211:F214"/>
    <mergeCell ref="G211:G214"/>
    <mergeCell ref="A1:H1"/>
    <mergeCell ref="C3:E3"/>
    <mergeCell ref="F3:H3"/>
    <mergeCell ref="D4:E4"/>
    <mergeCell ref="G4:H4"/>
    <mergeCell ref="H5:H8"/>
    <mergeCell ref="F5:F8"/>
    <mergeCell ref="G5:G8"/>
    <mergeCell ref="A67:H67"/>
    <mergeCell ref="E71:E74"/>
    <mergeCell ref="F139:H139"/>
    <mergeCell ref="C69:E69"/>
    <mergeCell ref="A137:H137"/>
    <mergeCell ref="A139:A144"/>
    <mergeCell ref="B69:B74"/>
    <mergeCell ref="G141:G144"/>
    <mergeCell ref="C71:C74"/>
    <mergeCell ref="A69:A74"/>
    <mergeCell ref="D140:E140"/>
    <mergeCell ref="G140:H140"/>
    <mergeCell ref="D141:D144"/>
    <mergeCell ref="G70:H70"/>
    <mergeCell ref="F71:F74"/>
    <mergeCell ref="E141:E144"/>
    <mergeCell ref="F69:H69"/>
    <mergeCell ref="H141:H144"/>
    <mergeCell ref="F141:F144"/>
    <mergeCell ref="H71:H74"/>
    <mergeCell ref="C139:E139"/>
    <mergeCell ref="D71:D74"/>
    <mergeCell ref="G71:G74"/>
    <mergeCell ref="D70:E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Im Insgesamt sind Zuschätzungen für Antwortausfälle und Befreiungen (EGW-Position 904), Rückwaren (EGW-Position 901) und Ersatzlieferungen (EGW-Position 903) enthalten.
</oddFooter>
  </headerFooter>
  <rowBreaks count="3" manualBreakCount="3">
    <brk id="66" max="255" man="1"/>
    <brk id="136" max="7" man="1"/>
    <brk id="206" max="7" man="1"/>
  </rowBreaks>
</worksheet>
</file>

<file path=xl/worksheets/sheet15.xml><?xml version="1.0" encoding="utf-8"?>
<worksheet xmlns="http://schemas.openxmlformats.org/spreadsheetml/2006/main" xmlns:r="http://schemas.openxmlformats.org/officeDocument/2006/relationships">
  <sheetPr codeName="Tabelle7"/>
  <dimension ref="A1:X344"/>
  <sheetViews>
    <sheetView zoomScalePageLayoutView="0" workbookViewId="0" topLeftCell="A1">
      <selection activeCell="A2" sqref="A2"/>
    </sheetView>
  </sheetViews>
  <sheetFormatPr defaultColWidth="11.421875" defaultRowHeight="12.75"/>
  <cols>
    <col min="1" max="1" width="4.00390625" style="166" customWidth="1"/>
    <col min="2" max="2" width="3.8515625" style="167" customWidth="1"/>
    <col min="3" max="3" width="35.28125" style="166" customWidth="1"/>
    <col min="4" max="4" width="13.28125" style="166" customWidth="1"/>
    <col min="5" max="5" width="13.8515625" style="166" customWidth="1"/>
    <col min="6" max="6" width="11.7109375" style="171" customWidth="1"/>
    <col min="7" max="7" width="13.28125" style="166" customWidth="1"/>
    <col min="8" max="8" width="13.421875" style="166" customWidth="1"/>
    <col min="9" max="9" width="11.421875" style="171" customWidth="1"/>
    <col min="10" max="10" width="12.7109375" style="166" bestFit="1" customWidth="1"/>
    <col min="11" max="16384" width="11.421875" style="166" customWidth="1"/>
  </cols>
  <sheetData>
    <row r="1" spans="1:9" s="165" customFormat="1" ht="21" customHeight="1">
      <c r="A1" s="640" t="s">
        <v>1164</v>
      </c>
      <c r="B1" s="640"/>
      <c r="C1" s="640"/>
      <c r="D1" s="640"/>
      <c r="E1" s="640"/>
      <c r="F1" s="640"/>
      <c r="G1" s="640"/>
      <c r="H1" s="640"/>
      <c r="I1" s="641"/>
    </row>
    <row r="2" spans="4:9" ht="12.75">
      <c r="D2" s="169"/>
      <c r="E2" s="170"/>
      <c r="G2" s="172"/>
      <c r="H2" s="173"/>
      <c r="I2" s="174"/>
    </row>
    <row r="3" spans="1:9" ht="17.25" customHeight="1">
      <c r="A3" s="645" t="s">
        <v>85</v>
      </c>
      <c r="B3" s="646"/>
      <c r="C3" s="649" t="s">
        <v>737</v>
      </c>
      <c r="D3" s="652" t="s">
        <v>35</v>
      </c>
      <c r="E3" s="652"/>
      <c r="F3" s="652"/>
      <c r="G3" s="653" t="s">
        <v>36</v>
      </c>
      <c r="H3" s="654"/>
      <c r="I3" s="654"/>
    </row>
    <row r="4" spans="1:9" ht="16.5" customHeight="1">
      <c r="A4" s="647"/>
      <c r="B4" s="643"/>
      <c r="C4" s="650"/>
      <c r="D4" s="175" t="s">
        <v>57</v>
      </c>
      <c r="E4" s="632" t="s">
        <v>58</v>
      </c>
      <c r="F4" s="633"/>
      <c r="G4" s="176" t="s">
        <v>57</v>
      </c>
      <c r="H4" s="632" t="s">
        <v>58</v>
      </c>
      <c r="I4" s="633"/>
    </row>
    <row r="5" spans="1:9" ht="12.75" customHeight="1">
      <c r="A5" s="647"/>
      <c r="B5" s="643"/>
      <c r="C5" s="650"/>
      <c r="D5" s="642" t="s">
        <v>67</v>
      </c>
      <c r="E5" s="637" t="s">
        <v>34</v>
      </c>
      <c r="F5" s="634" t="s">
        <v>1161</v>
      </c>
      <c r="G5" s="637" t="s">
        <v>67</v>
      </c>
      <c r="H5" s="638" t="s">
        <v>34</v>
      </c>
      <c r="I5" s="634" t="s">
        <v>1161</v>
      </c>
    </row>
    <row r="6" spans="1:9" ht="12.75" customHeight="1">
      <c r="A6" s="647"/>
      <c r="B6" s="643"/>
      <c r="C6" s="650"/>
      <c r="D6" s="643"/>
      <c r="E6" s="638"/>
      <c r="F6" s="635"/>
      <c r="G6" s="638"/>
      <c r="H6" s="638"/>
      <c r="I6" s="635"/>
    </row>
    <row r="7" spans="1:9" ht="12.75" customHeight="1">
      <c r="A7" s="647"/>
      <c r="B7" s="643"/>
      <c r="C7" s="650"/>
      <c r="D7" s="643"/>
      <c r="E7" s="638"/>
      <c r="F7" s="635"/>
      <c r="G7" s="638"/>
      <c r="H7" s="638"/>
      <c r="I7" s="635"/>
    </row>
    <row r="8" spans="1:9" ht="27" customHeight="1">
      <c r="A8" s="648"/>
      <c r="B8" s="644"/>
      <c r="C8" s="651"/>
      <c r="D8" s="644"/>
      <c r="E8" s="639"/>
      <c r="F8" s="636"/>
      <c r="G8" s="639"/>
      <c r="H8" s="639"/>
      <c r="I8" s="636"/>
    </row>
    <row r="9" spans="1:8" ht="9" customHeight="1">
      <c r="A9" s="168"/>
      <c r="B9" s="177"/>
      <c r="C9" s="396"/>
      <c r="D9" s="169"/>
      <c r="E9" s="170"/>
      <c r="G9" s="169"/>
      <c r="H9" s="169"/>
    </row>
    <row r="10" spans="2:9" s="179" customFormat="1" ht="12.75">
      <c r="B10" s="180"/>
      <c r="C10" s="393" t="s">
        <v>89</v>
      </c>
      <c r="D10" s="181">
        <v>1013711255</v>
      </c>
      <c r="E10" s="181">
        <v>2543671382</v>
      </c>
      <c r="F10" s="182">
        <v>6.87430678289333</v>
      </c>
      <c r="G10" s="181">
        <v>967106486</v>
      </c>
      <c r="H10" s="181">
        <v>1790418988</v>
      </c>
      <c r="I10" s="182">
        <v>5.13916188211185</v>
      </c>
    </row>
    <row r="11" spans="1:9" ht="21" customHeight="1">
      <c r="A11" s="168" t="s">
        <v>90</v>
      </c>
      <c r="B11" s="183">
        <v>1</v>
      </c>
      <c r="C11" s="399" t="s">
        <v>468</v>
      </c>
      <c r="D11" s="184">
        <v>121836483</v>
      </c>
      <c r="E11" s="184">
        <v>252379762</v>
      </c>
      <c r="F11" s="185">
        <v>4.72915271877726</v>
      </c>
      <c r="G11" s="184">
        <v>82275040</v>
      </c>
      <c r="H11" s="184">
        <v>128963671</v>
      </c>
      <c r="I11" s="185">
        <v>0.239005238271659</v>
      </c>
    </row>
    <row r="12" spans="1:9" ht="12.75">
      <c r="A12" s="168" t="s">
        <v>91</v>
      </c>
      <c r="B12" s="183">
        <v>3</v>
      </c>
      <c r="C12" s="400" t="s">
        <v>471</v>
      </c>
      <c r="D12" s="184">
        <v>98692558</v>
      </c>
      <c r="E12" s="184">
        <v>161649082</v>
      </c>
      <c r="F12" s="185">
        <v>9.77444323855231</v>
      </c>
      <c r="G12" s="184">
        <v>86863238</v>
      </c>
      <c r="H12" s="184">
        <v>202351962</v>
      </c>
      <c r="I12" s="185">
        <v>11.5517088618927</v>
      </c>
    </row>
    <row r="13" spans="1:9" ht="12.75">
      <c r="A13" s="168" t="s">
        <v>92</v>
      </c>
      <c r="B13" s="183">
        <v>5</v>
      </c>
      <c r="C13" s="400" t="s">
        <v>476</v>
      </c>
      <c r="D13" s="184">
        <v>97615522</v>
      </c>
      <c r="E13" s="184">
        <v>185090086</v>
      </c>
      <c r="F13" s="185">
        <v>4.61907322330694</v>
      </c>
      <c r="G13" s="184">
        <v>82167265</v>
      </c>
      <c r="H13" s="184">
        <v>175669268</v>
      </c>
      <c r="I13" s="185">
        <v>-9.79378414706163</v>
      </c>
    </row>
    <row r="14" spans="1:9" ht="12.75">
      <c r="A14" s="168" t="s">
        <v>93</v>
      </c>
      <c r="B14" s="183">
        <v>6</v>
      </c>
      <c r="C14" s="400" t="s">
        <v>364</v>
      </c>
      <c r="D14" s="184">
        <v>55780765</v>
      </c>
      <c r="E14" s="184">
        <v>207809740</v>
      </c>
      <c r="F14" s="185">
        <v>-7.33165104016193</v>
      </c>
      <c r="G14" s="184">
        <v>28552928</v>
      </c>
      <c r="H14" s="184">
        <v>161813625</v>
      </c>
      <c r="I14" s="185">
        <v>-16.2167831529845</v>
      </c>
    </row>
    <row r="15" spans="1:9" ht="12.75">
      <c r="A15" s="168" t="s">
        <v>94</v>
      </c>
      <c r="B15" s="183">
        <v>7</v>
      </c>
      <c r="C15" s="400" t="s">
        <v>482</v>
      </c>
      <c r="D15" s="184">
        <v>2247730</v>
      </c>
      <c r="E15" s="184">
        <v>10578688</v>
      </c>
      <c r="F15" s="185">
        <v>6.72575715829726</v>
      </c>
      <c r="G15" s="184">
        <v>2394238</v>
      </c>
      <c r="H15" s="184">
        <v>18403768</v>
      </c>
      <c r="I15" s="185">
        <v>87.4283526129445</v>
      </c>
    </row>
    <row r="16" spans="1:9" ht="12.75">
      <c r="A16" s="168" t="s">
        <v>95</v>
      </c>
      <c r="B16" s="183">
        <v>8</v>
      </c>
      <c r="C16" s="400" t="s">
        <v>901</v>
      </c>
      <c r="D16" s="184">
        <v>55472163</v>
      </c>
      <c r="E16" s="184">
        <v>55299749</v>
      </c>
      <c r="F16" s="185">
        <v>37.9308831941605</v>
      </c>
      <c r="G16" s="184">
        <v>9041027</v>
      </c>
      <c r="H16" s="184">
        <v>27659252</v>
      </c>
      <c r="I16" s="185">
        <v>11.8157924471362</v>
      </c>
    </row>
    <row r="17" spans="1:9" ht="12.75">
      <c r="A17" s="168" t="s">
        <v>96</v>
      </c>
      <c r="B17" s="183">
        <v>9</v>
      </c>
      <c r="C17" s="400" t="s">
        <v>488</v>
      </c>
      <c r="D17" s="184">
        <v>3013841</v>
      </c>
      <c r="E17" s="184">
        <v>8561365</v>
      </c>
      <c r="F17" s="185">
        <v>-6.4796025317703</v>
      </c>
      <c r="G17" s="184">
        <v>1893063</v>
      </c>
      <c r="H17" s="184">
        <v>2942789</v>
      </c>
      <c r="I17" s="185">
        <v>-21.1080885958297</v>
      </c>
    </row>
    <row r="18" spans="1:9" ht="12.75">
      <c r="A18" s="168" t="s">
        <v>97</v>
      </c>
      <c r="B18" s="183">
        <v>10</v>
      </c>
      <c r="C18" s="400" t="s">
        <v>490</v>
      </c>
      <c r="D18" s="184">
        <v>4748297</v>
      </c>
      <c r="E18" s="184">
        <v>24140980</v>
      </c>
      <c r="F18" s="185">
        <v>5.98394702528</v>
      </c>
      <c r="G18" s="184">
        <v>7904520</v>
      </c>
      <c r="H18" s="184">
        <v>11108526</v>
      </c>
      <c r="I18" s="185">
        <v>-10.5246624656811</v>
      </c>
    </row>
    <row r="19" spans="1:9" ht="12.75">
      <c r="A19" s="168" t="s">
        <v>98</v>
      </c>
      <c r="B19" s="183">
        <v>11</v>
      </c>
      <c r="C19" s="400" t="s">
        <v>493</v>
      </c>
      <c r="D19" s="184">
        <v>33614196</v>
      </c>
      <c r="E19" s="184">
        <v>203523850</v>
      </c>
      <c r="F19" s="185">
        <v>38.0963134627137</v>
      </c>
      <c r="G19" s="184">
        <v>38289409</v>
      </c>
      <c r="H19" s="184">
        <v>81579037</v>
      </c>
      <c r="I19" s="185">
        <v>2.21116122972379</v>
      </c>
    </row>
    <row r="20" spans="1:9" ht="12.75">
      <c r="A20" s="168" t="s">
        <v>99</v>
      </c>
      <c r="B20" s="183">
        <v>13</v>
      </c>
      <c r="C20" s="400" t="s">
        <v>495</v>
      </c>
      <c r="D20" s="184">
        <v>31229884</v>
      </c>
      <c r="E20" s="184">
        <v>50047155</v>
      </c>
      <c r="F20" s="185">
        <v>21.0580923928697</v>
      </c>
      <c r="G20" s="184">
        <v>21617085</v>
      </c>
      <c r="H20" s="184">
        <v>27747347</v>
      </c>
      <c r="I20" s="185">
        <v>-3.19382759255058</v>
      </c>
    </row>
    <row r="21" spans="1:9" ht="12.75">
      <c r="A21" s="168" t="s">
        <v>100</v>
      </c>
      <c r="B21" s="183">
        <v>14</v>
      </c>
      <c r="C21" s="400" t="s">
        <v>497</v>
      </c>
      <c r="D21" s="184">
        <v>10850172</v>
      </c>
      <c r="E21" s="184">
        <v>52921703</v>
      </c>
      <c r="F21" s="185">
        <v>-3.14522998744607</v>
      </c>
      <c r="G21" s="184">
        <v>10383307</v>
      </c>
      <c r="H21" s="184">
        <v>13057901</v>
      </c>
      <c r="I21" s="185">
        <v>-3.58786831145918</v>
      </c>
    </row>
    <row r="22" spans="1:9" ht="12.75">
      <c r="A22" s="168" t="s">
        <v>101</v>
      </c>
      <c r="B22" s="183">
        <v>15</v>
      </c>
      <c r="C22" s="400" t="s">
        <v>500</v>
      </c>
      <c r="D22" s="184">
        <v>79276570</v>
      </c>
      <c r="E22" s="184">
        <v>186548878</v>
      </c>
      <c r="F22" s="185">
        <v>1.19614508664563</v>
      </c>
      <c r="G22" s="184">
        <v>83049578</v>
      </c>
      <c r="H22" s="184">
        <v>153714963</v>
      </c>
      <c r="I22" s="185">
        <v>17.3109717903124</v>
      </c>
    </row>
    <row r="23" spans="1:9" ht="12.75">
      <c r="A23" s="168" t="s">
        <v>102</v>
      </c>
      <c r="B23" s="183">
        <v>17</v>
      </c>
      <c r="C23" s="400" t="s">
        <v>503</v>
      </c>
      <c r="D23" s="184">
        <v>59015661</v>
      </c>
      <c r="E23" s="184">
        <v>93429848</v>
      </c>
      <c r="F23" s="185">
        <v>3.02615763744525</v>
      </c>
      <c r="G23" s="184">
        <v>79486217</v>
      </c>
      <c r="H23" s="184">
        <v>118144284</v>
      </c>
      <c r="I23" s="185">
        <v>14.3151704750974</v>
      </c>
    </row>
    <row r="24" spans="1:9" ht="12.75">
      <c r="A24" s="168" t="s">
        <v>103</v>
      </c>
      <c r="B24" s="183">
        <v>18</v>
      </c>
      <c r="C24" s="400" t="s">
        <v>506</v>
      </c>
      <c r="D24" s="184">
        <v>8190473</v>
      </c>
      <c r="E24" s="184">
        <v>19140699</v>
      </c>
      <c r="F24" s="185">
        <v>15.0204905066191</v>
      </c>
      <c r="G24" s="184">
        <v>20191270</v>
      </c>
      <c r="H24" s="184">
        <v>33976682</v>
      </c>
      <c r="I24" s="185">
        <v>4.08212397526304</v>
      </c>
    </row>
    <row r="25" spans="1:9" ht="12.75">
      <c r="A25" s="168" t="s">
        <v>104</v>
      </c>
      <c r="B25" s="183">
        <v>24</v>
      </c>
      <c r="C25" s="400" t="s">
        <v>515</v>
      </c>
      <c r="D25" s="184">
        <v>201759</v>
      </c>
      <c r="E25" s="184">
        <v>922944</v>
      </c>
      <c r="F25" s="185">
        <v>23.8651492377067</v>
      </c>
      <c r="G25" s="184">
        <v>4730527</v>
      </c>
      <c r="H25" s="184">
        <v>8077158</v>
      </c>
      <c r="I25" s="185">
        <v>-0.0886159655689056</v>
      </c>
    </row>
    <row r="26" spans="1:9" ht="12.75">
      <c r="A26" s="168" t="s">
        <v>105</v>
      </c>
      <c r="B26" s="183">
        <v>28</v>
      </c>
      <c r="C26" s="400" t="s">
        <v>518</v>
      </c>
      <c r="D26" s="184">
        <v>9719336</v>
      </c>
      <c r="E26" s="184">
        <v>15766012</v>
      </c>
      <c r="F26" s="185">
        <v>-14.6873840994418</v>
      </c>
      <c r="G26" s="184">
        <v>8627924</v>
      </c>
      <c r="H26" s="184">
        <v>14799288</v>
      </c>
      <c r="I26" s="185">
        <v>54.1388587134827</v>
      </c>
    </row>
    <row r="27" spans="1:9" ht="12.75">
      <c r="A27" s="168" t="s">
        <v>106</v>
      </c>
      <c r="B27" s="183">
        <v>37</v>
      </c>
      <c r="C27" s="400" t="s">
        <v>521</v>
      </c>
      <c r="D27" s="184">
        <v>103071</v>
      </c>
      <c r="E27" s="184">
        <v>5490687</v>
      </c>
      <c r="F27" s="185">
        <v>-17.2527024387656</v>
      </c>
      <c r="G27" s="184">
        <v>50403</v>
      </c>
      <c r="H27" s="184">
        <v>2297776</v>
      </c>
      <c r="I27" s="185">
        <v>-19.9020325184831</v>
      </c>
    </row>
    <row r="28" spans="1:9" ht="12.75">
      <c r="A28" s="168" t="s">
        <v>107</v>
      </c>
      <c r="B28" s="183">
        <v>39</v>
      </c>
      <c r="C28" s="400" t="s">
        <v>524</v>
      </c>
      <c r="D28" s="184">
        <v>42639731</v>
      </c>
      <c r="E28" s="184">
        <v>106090906</v>
      </c>
      <c r="F28" s="185">
        <v>-1.62581950699851</v>
      </c>
      <c r="G28" s="184">
        <v>15108464</v>
      </c>
      <c r="H28" s="184">
        <v>37525080</v>
      </c>
      <c r="I28" s="185">
        <v>-5.9675767874899</v>
      </c>
    </row>
    <row r="29" spans="1:9" ht="12.75">
      <c r="A29" s="168" t="s">
        <v>108</v>
      </c>
      <c r="B29" s="183">
        <v>41</v>
      </c>
      <c r="C29" s="400" t="s">
        <v>902</v>
      </c>
      <c r="D29" s="184">
        <v>4870</v>
      </c>
      <c r="E29" s="184">
        <v>23393</v>
      </c>
      <c r="F29" s="185">
        <v>573.179856115108</v>
      </c>
      <c r="G29" s="184">
        <v>137</v>
      </c>
      <c r="H29" s="184">
        <v>8477</v>
      </c>
      <c r="I29" s="185">
        <v>-4.90240071797173</v>
      </c>
    </row>
    <row r="30" spans="1:9" ht="12.75">
      <c r="A30" s="168" t="s">
        <v>109</v>
      </c>
      <c r="B30" s="183">
        <v>43</v>
      </c>
      <c r="C30" s="400" t="s">
        <v>530</v>
      </c>
      <c r="D30" s="184">
        <v>1272</v>
      </c>
      <c r="E30" s="184">
        <v>28787</v>
      </c>
      <c r="F30" s="185">
        <v>2.74466414447855</v>
      </c>
      <c r="G30" s="184" t="s">
        <v>70</v>
      </c>
      <c r="H30" s="184" t="s">
        <v>70</v>
      </c>
      <c r="I30" s="185" t="s">
        <v>1137</v>
      </c>
    </row>
    <row r="31" spans="1:9" ht="12.75">
      <c r="A31" s="168" t="s">
        <v>110</v>
      </c>
      <c r="B31" s="183">
        <v>44</v>
      </c>
      <c r="C31" s="399" t="s">
        <v>533</v>
      </c>
      <c r="D31" s="184">
        <v>874</v>
      </c>
      <c r="E31" s="184">
        <v>11364</v>
      </c>
      <c r="F31" s="185">
        <v>57.527030773496</v>
      </c>
      <c r="G31" s="184" t="s">
        <v>70</v>
      </c>
      <c r="H31" s="184" t="s">
        <v>70</v>
      </c>
      <c r="I31" s="185">
        <v>-100</v>
      </c>
    </row>
    <row r="32" spans="1:9" ht="12.75">
      <c r="A32" s="168" t="s">
        <v>111</v>
      </c>
      <c r="B32" s="183">
        <v>45</v>
      </c>
      <c r="C32" s="399" t="s">
        <v>535</v>
      </c>
      <c r="D32" s="184" t="s">
        <v>70</v>
      </c>
      <c r="E32" s="184" t="s">
        <v>70</v>
      </c>
      <c r="F32" s="185" t="s">
        <v>1137</v>
      </c>
      <c r="G32" s="184">
        <v>1</v>
      </c>
      <c r="H32" s="184">
        <v>3755</v>
      </c>
      <c r="I32" s="185">
        <v>-7.3525783370343</v>
      </c>
    </row>
    <row r="33" spans="1:9" ht="12.75">
      <c r="A33" s="168" t="s">
        <v>112</v>
      </c>
      <c r="B33" s="183">
        <v>46</v>
      </c>
      <c r="C33" s="399" t="s">
        <v>537</v>
      </c>
      <c r="D33" s="184">
        <v>177803</v>
      </c>
      <c r="E33" s="184">
        <v>942239</v>
      </c>
      <c r="F33" s="185">
        <v>-9.5203297157047</v>
      </c>
      <c r="G33" s="184">
        <v>51908</v>
      </c>
      <c r="H33" s="184">
        <v>117014</v>
      </c>
      <c r="I33" s="185">
        <v>45.8318274155959</v>
      </c>
    </row>
    <row r="34" spans="1:9" ht="12.75">
      <c r="A34" s="168" t="s">
        <v>113</v>
      </c>
      <c r="B34" s="183">
        <v>47</v>
      </c>
      <c r="C34" s="399" t="s">
        <v>540</v>
      </c>
      <c r="D34" s="184">
        <v>14831</v>
      </c>
      <c r="E34" s="184">
        <v>29819</v>
      </c>
      <c r="F34" s="185">
        <v>39.8508582684551</v>
      </c>
      <c r="G34" s="184">
        <v>3651</v>
      </c>
      <c r="H34" s="184">
        <v>35230</v>
      </c>
      <c r="I34" s="185">
        <v>-73.0799501791868</v>
      </c>
    </row>
    <row r="35" spans="1:9" ht="12.75">
      <c r="A35" s="168" t="s">
        <v>114</v>
      </c>
      <c r="B35" s="183">
        <v>52</v>
      </c>
      <c r="C35" s="399" t="s">
        <v>366</v>
      </c>
      <c r="D35" s="184">
        <v>5617872</v>
      </c>
      <c r="E35" s="184">
        <v>32842488</v>
      </c>
      <c r="F35" s="185">
        <v>20.4478030356708</v>
      </c>
      <c r="G35" s="184">
        <v>8477423</v>
      </c>
      <c r="H35" s="184">
        <v>33024025</v>
      </c>
      <c r="I35" s="185">
        <v>4.32098098544334</v>
      </c>
    </row>
    <row r="36" spans="1:9" ht="12.75">
      <c r="A36" s="168" t="s">
        <v>115</v>
      </c>
      <c r="B36" s="183">
        <v>53</v>
      </c>
      <c r="C36" s="399" t="s">
        <v>546</v>
      </c>
      <c r="D36" s="184">
        <v>2910436</v>
      </c>
      <c r="E36" s="184">
        <v>5046582</v>
      </c>
      <c r="F36" s="185">
        <v>5.44568543701006</v>
      </c>
      <c r="G36" s="184">
        <v>1267799</v>
      </c>
      <c r="H36" s="184">
        <v>5173904</v>
      </c>
      <c r="I36" s="185">
        <v>319.104182614225</v>
      </c>
    </row>
    <row r="37" spans="1:9" ht="12.75">
      <c r="A37" s="168" t="s">
        <v>116</v>
      </c>
      <c r="B37" s="183">
        <v>54</v>
      </c>
      <c r="C37" s="399" t="s">
        <v>549</v>
      </c>
      <c r="D37" s="184">
        <v>2093473</v>
      </c>
      <c r="E37" s="184">
        <v>3701874</v>
      </c>
      <c r="F37" s="185">
        <v>1.15283177454666</v>
      </c>
      <c r="G37" s="184">
        <v>7155353</v>
      </c>
      <c r="H37" s="184">
        <v>6608596</v>
      </c>
      <c r="I37" s="185">
        <v>67.4622008701269</v>
      </c>
    </row>
    <row r="38" spans="1:9" ht="12.75">
      <c r="A38" s="168" t="s">
        <v>117</v>
      </c>
      <c r="B38" s="183">
        <v>55</v>
      </c>
      <c r="C38" s="399" t="s">
        <v>552</v>
      </c>
      <c r="D38" s="184">
        <v>4892935</v>
      </c>
      <c r="E38" s="184">
        <v>11741133</v>
      </c>
      <c r="F38" s="185">
        <v>50.8638499052117</v>
      </c>
      <c r="G38" s="184">
        <v>10577457</v>
      </c>
      <c r="H38" s="184">
        <v>4107524</v>
      </c>
      <c r="I38" s="185">
        <v>42.2693552733391</v>
      </c>
    </row>
    <row r="39" spans="1:9" ht="12.75">
      <c r="A39" s="168" t="s">
        <v>118</v>
      </c>
      <c r="B39" s="183">
        <v>60</v>
      </c>
      <c r="C39" s="399" t="s">
        <v>555</v>
      </c>
      <c r="D39" s="184">
        <v>120626919</v>
      </c>
      <c r="E39" s="184">
        <v>192064585</v>
      </c>
      <c r="F39" s="185">
        <v>20.5838877013731</v>
      </c>
      <c r="G39" s="184">
        <v>97680639</v>
      </c>
      <c r="H39" s="184">
        <v>188111394</v>
      </c>
      <c r="I39" s="185">
        <v>20.4460259175952</v>
      </c>
    </row>
    <row r="40" spans="1:9" ht="12.75">
      <c r="A40" s="168" t="s">
        <v>119</v>
      </c>
      <c r="B40" s="183">
        <v>61</v>
      </c>
      <c r="C40" s="399" t="s">
        <v>558</v>
      </c>
      <c r="D40" s="184">
        <v>71081386</v>
      </c>
      <c r="E40" s="184">
        <v>173779905</v>
      </c>
      <c r="F40" s="185">
        <v>3.68755893958965</v>
      </c>
      <c r="G40" s="184">
        <v>157815189</v>
      </c>
      <c r="H40" s="184">
        <v>135795933</v>
      </c>
      <c r="I40" s="185">
        <v>8.7273676165421</v>
      </c>
    </row>
    <row r="41" spans="1:9" ht="12.75">
      <c r="A41" s="168" t="s">
        <v>120</v>
      </c>
      <c r="B41" s="183">
        <v>63</v>
      </c>
      <c r="C41" s="399" t="s">
        <v>561</v>
      </c>
      <c r="D41" s="184">
        <v>19905860</v>
      </c>
      <c r="E41" s="184">
        <v>67024411</v>
      </c>
      <c r="F41" s="185">
        <v>12.2193411889069</v>
      </c>
      <c r="G41" s="184">
        <v>24464383</v>
      </c>
      <c r="H41" s="184">
        <v>38889885</v>
      </c>
      <c r="I41" s="185">
        <v>-2.15204248843112</v>
      </c>
    </row>
    <row r="42" spans="1:9" ht="12.75">
      <c r="A42" s="168" t="s">
        <v>121</v>
      </c>
      <c r="B42" s="183">
        <v>64</v>
      </c>
      <c r="C42" s="399" t="s">
        <v>564</v>
      </c>
      <c r="D42" s="184">
        <v>35105675</v>
      </c>
      <c r="E42" s="184">
        <v>236622726</v>
      </c>
      <c r="F42" s="185">
        <v>-5.46042046734745</v>
      </c>
      <c r="G42" s="184">
        <v>19099393</v>
      </c>
      <c r="H42" s="184">
        <v>39267833</v>
      </c>
      <c r="I42" s="185">
        <v>0.315432422842846</v>
      </c>
    </row>
    <row r="43" spans="1:9" ht="12.75">
      <c r="A43" s="168" t="s">
        <v>122</v>
      </c>
      <c r="B43" s="183">
        <v>66</v>
      </c>
      <c r="C43" s="399" t="s">
        <v>903</v>
      </c>
      <c r="D43" s="184">
        <v>11184996</v>
      </c>
      <c r="E43" s="184">
        <v>52266697</v>
      </c>
      <c r="F43" s="185">
        <v>17.4995121674871</v>
      </c>
      <c r="G43" s="184">
        <v>18673030</v>
      </c>
      <c r="H43" s="184">
        <v>50447370</v>
      </c>
      <c r="I43" s="185">
        <v>10.016253595342</v>
      </c>
    </row>
    <row r="44" spans="1:9" ht="12.75">
      <c r="A44" s="168" t="s">
        <v>123</v>
      </c>
      <c r="B44" s="183">
        <v>68</v>
      </c>
      <c r="C44" s="399" t="s">
        <v>570</v>
      </c>
      <c r="D44" s="184">
        <v>3330966</v>
      </c>
      <c r="E44" s="184">
        <v>12497914</v>
      </c>
      <c r="F44" s="185">
        <v>-16.3404638550898</v>
      </c>
      <c r="G44" s="184">
        <v>3684925</v>
      </c>
      <c r="H44" s="184">
        <v>7877895</v>
      </c>
      <c r="I44" s="185">
        <v>31.3341698954664</v>
      </c>
    </row>
    <row r="45" spans="1:9" ht="12.75">
      <c r="A45" s="168" t="s">
        <v>124</v>
      </c>
      <c r="B45" s="183">
        <v>70</v>
      </c>
      <c r="C45" s="399" t="s">
        <v>573</v>
      </c>
      <c r="D45" s="184">
        <v>90623</v>
      </c>
      <c r="E45" s="184">
        <v>189221</v>
      </c>
      <c r="F45" s="185">
        <v>0.146074254412653</v>
      </c>
      <c r="G45" s="184">
        <v>367</v>
      </c>
      <c r="H45" s="184">
        <v>7638</v>
      </c>
      <c r="I45" s="185">
        <v>-49.0086120568796</v>
      </c>
    </row>
    <row r="46" spans="1:9" ht="12.75">
      <c r="A46" s="168" t="s">
        <v>125</v>
      </c>
      <c r="B46" s="183">
        <v>72</v>
      </c>
      <c r="C46" s="399" t="s">
        <v>576</v>
      </c>
      <c r="D46" s="184">
        <v>3595716</v>
      </c>
      <c r="E46" s="184">
        <v>21127863</v>
      </c>
      <c r="F46" s="185">
        <v>195.963907522166</v>
      </c>
      <c r="G46" s="184">
        <v>4272678</v>
      </c>
      <c r="H46" s="184">
        <v>9411772</v>
      </c>
      <c r="I46" s="185">
        <v>22.7615175840699</v>
      </c>
    </row>
    <row r="47" spans="1:9" ht="12.75">
      <c r="A47" s="168" t="s">
        <v>126</v>
      </c>
      <c r="B47" s="183">
        <v>73</v>
      </c>
      <c r="C47" s="399" t="s">
        <v>579</v>
      </c>
      <c r="D47" s="184">
        <v>320600</v>
      </c>
      <c r="E47" s="184">
        <v>3755126</v>
      </c>
      <c r="F47" s="185">
        <v>2.21712529901929</v>
      </c>
      <c r="G47" s="184">
        <v>6748490</v>
      </c>
      <c r="H47" s="184">
        <v>7078192</v>
      </c>
      <c r="I47" s="185">
        <v>35.0898997178419</v>
      </c>
    </row>
    <row r="48" spans="1:9" ht="12.75">
      <c r="A48" s="168" t="s">
        <v>127</v>
      </c>
      <c r="B48" s="183">
        <v>74</v>
      </c>
      <c r="C48" s="399" t="s">
        <v>582</v>
      </c>
      <c r="D48" s="184">
        <v>258741</v>
      </c>
      <c r="E48" s="184">
        <v>448469</v>
      </c>
      <c r="F48" s="185">
        <v>-45.0325476386875</v>
      </c>
      <c r="G48" s="184">
        <v>26</v>
      </c>
      <c r="H48" s="184">
        <v>7889</v>
      </c>
      <c r="I48" s="185">
        <v>-81.6124370688048</v>
      </c>
    </row>
    <row r="49" spans="1:9" ht="12.75">
      <c r="A49" s="168" t="s">
        <v>128</v>
      </c>
      <c r="B49" s="183">
        <v>75</v>
      </c>
      <c r="C49" s="399" t="s">
        <v>365</v>
      </c>
      <c r="D49" s="184">
        <v>7180520</v>
      </c>
      <c r="E49" s="184">
        <v>56026855</v>
      </c>
      <c r="F49" s="185">
        <v>0.166903555114558</v>
      </c>
      <c r="G49" s="184">
        <v>10080759</v>
      </c>
      <c r="H49" s="184">
        <v>14813345</v>
      </c>
      <c r="I49" s="185">
        <v>-0.319940439641201</v>
      </c>
    </row>
    <row r="50" spans="1:9" ht="12.75">
      <c r="A50" s="168" t="s">
        <v>129</v>
      </c>
      <c r="B50" s="183">
        <v>91</v>
      </c>
      <c r="C50" s="399" t="s">
        <v>616</v>
      </c>
      <c r="D50" s="184">
        <v>6432334</v>
      </c>
      <c r="E50" s="184">
        <v>18659454</v>
      </c>
      <c r="F50" s="185">
        <v>18.4188526298988</v>
      </c>
      <c r="G50" s="184">
        <v>7995169</v>
      </c>
      <c r="H50" s="184">
        <v>21082860</v>
      </c>
      <c r="I50" s="185">
        <v>19.3252967969749</v>
      </c>
    </row>
    <row r="51" spans="1:9" ht="12.75">
      <c r="A51" s="168" t="s">
        <v>130</v>
      </c>
      <c r="B51" s="183">
        <v>92</v>
      </c>
      <c r="C51" s="399" t="s">
        <v>618</v>
      </c>
      <c r="D51" s="184">
        <v>2308476</v>
      </c>
      <c r="E51" s="184">
        <v>5552080</v>
      </c>
      <c r="F51" s="185">
        <v>-2.87511410085378</v>
      </c>
      <c r="G51" s="184">
        <v>1407787</v>
      </c>
      <c r="H51" s="184">
        <v>3329779</v>
      </c>
      <c r="I51" s="185">
        <v>22.1271710645758</v>
      </c>
    </row>
    <row r="52" spans="1:9" ht="12.75">
      <c r="A52" s="168" t="s">
        <v>131</v>
      </c>
      <c r="B52" s="183">
        <v>93</v>
      </c>
      <c r="C52" s="399" t="s">
        <v>621</v>
      </c>
      <c r="D52" s="184">
        <v>540026</v>
      </c>
      <c r="E52" s="184">
        <v>1503940</v>
      </c>
      <c r="F52" s="185">
        <v>45.3708554604206</v>
      </c>
      <c r="G52" s="184">
        <v>4205435</v>
      </c>
      <c r="H52" s="184">
        <v>2433390</v>
      </c>
      <c r="I52" s="185">
        <v>-11.7826510484509</v>
      </c>
    </row>
    <row r="53" spans="1:9" ht="12.75">
      <c r="A53" s="168" t="s">
        <v>132</v>
      </c>
      <c r="B53" s="183">
        <v>95</v>
      </c>
      <c r="C53" s="399" t="s">
        <v>374</v>
      </c>
      <c r="D53" s="184">
        <v>109320</v>
      </c>
      <c r="E53" s="184">
        <v>332686</v>
      </c>
      <c r="F53" s="185">
        <v>81.8393493517567</v>
      </c>
      <c r="G53" s="184">
        <v>23505</v>
      </c>
      <c r="H53" s="184">
        <v>83129</v>
      </c>
      <c r="I53" s="185" t="s">
        <v>71</v>
      </c>
    </row>
    <row r="54" spans="1:9" ht="12.75">
      <c r="A54" s="168" t="s">
        <v>133</v>
      </c>
      <c r="B54" s="183">
        <v>96</v>
      </c>
      <c r="C54" s="399" t="s">
        <v>753</v>
      </c>
      <c r="D54" s="184">
        <v>259282</v>
      </c>
      <c r="E54" s="184">
        <v>1105906</v>
      </c>
      <c r="F54" s="185">
        <v>-59.2150629435877</v>
      </c>
      <c r="G54" s="184">
        <v>56178</v>
      </c>
      <c r="H54" s="184">
        <v>295274</v>
      </c>
      <c r="I54" s="185">
        <v>16.8351620523331</v>
      </c>
    </row>
    <row r="55" spans="1:9" ht="12.75">
      <c r="A55" s="168" t="s">
        <v>746</v>
      </c>
      <c r="B55" s="183">
        <v>97</v>
      </c>
      <c r="C55" s="399" t="s">
        <v>375</v>
      </c>
      <c r="D55" s="184">
        <v>12757</v>
      </c>
      <c r="E55" s="184">
        <v>113011</v>
      </c>
      <c r="F55" s="185">
        <v>51.1610176292769</v>
      </c>
      <c r="G55" s="184">
        <v>1</v>
      </c>
      <c r="H55" s="184">
        <v>293</v>
      </c>
      <c r="I55" s="185">
        <v>-84.2303552206674</v>
      </c>
    </row>
    <row r="56" spans="1:9" ht="12.75">
      <c r="A56" s="168" t="s">
        <v>134</v>
      </c>
      <c r="B56" s="183">
        <v>98</v>
      </c>
      <c r="C56" s="399" t="s">
        <v>376</v>
      </c>
      <c r="D56" s="184">
        <v>913396</v>
      </c>
      <c r="E56" s="184">
        <v>5656119</v>
      </c>
      <c r="F56" s="185">
        <v>143.879596037644</v>
      </c>
      <c r="G56" s="184">
        <v>709852</v>
      </c>
      <c r="H56" s="184">
        <v>2444309</v>
      </c>
      <c r="I56" s="185">
        <v>40.5830468155984</v>
      </c>
    </row>
    <row r="57" spans="1:9" ht="12.75">
      <c r="A57" s="168" t="s">
        <v>135</v>
      </c>
      <c r="B57" s="183">
        <v>600</v>
      </c>
      <c r="C57" s="399" t="s">
        <v>696</v>
      </c>
      <c r="D57" s="184">
        <v>491084</v>
      </c>
      <c r="E57" s="184">
        <v>1184601</v>
      </c>
      <c r="F57" s="185">
        <v>-66.3328660977989</v>
      </c>
      <c r="G57" s="184">
        <v>29448</v>
      </c>
      <c r="H57" s="184">
        <v>129906</v>
      </c>
      <c r="I57" s="185">
        <v>342.730556880922</v>
      </c>
    </row>
    <row r="58" spans="1:9" ht="21" customHeight="1">
      <c r="A58" s="186" t="s">
        <v>41</v>
      </c>
      <c r="B58" s="187" t="s">
        <v>41</v>
      </c>
      <c r="C58" s="393" t="s">
        <v>136</v>
      </c>
      <c r="D58" s="181">
        <v>21403821</v>
      </c>
      <c r="E58" s="181">
        <v>56079899</v>
      </c>
      <c r="F58" s="182">
        <v>-16.8566875801829</v>
      </c>
      <c r="G58" s="181">
        <v>4845162</v>
      </c>
      <c r="H58" s="181">
        <v>24551386</v>
      </c>
      <c r="I58" s="182">
        <v>11.9889311006814</v>
      </c>
    </row>
    <row r="59" spans="1:9" ht="21" customHeight="1">
      <c r="A59" s="168" t="s">
        <v>137</v>
      </c>
      <c r="B59" s="183">
        <v>20</v>
      </c>
      <c r="C59" s="399" t="s">
        <v>509</v>
      </c>
      <c r="D59" s="184">
        <v>47000</v>
      </c>
      <c r="E59" s="184">
        <v>15700</v>
      </c>
      <c r="F59" s="185">
        <v>124.285714285714</v>
      </c>
      <c r="G59" s="184" t="s">
        <v>70</v>
      </c>
      <c r="H59" s="184" t="s">
        <v>70</v>
      </c>
      <c r="I59" s="185">
        <v>-100</v>
      </c>
    </row>
    <row r="60" spans="1:9" ht="12.75">
      <c r="A60" s="168" t="s">
        <v>138</v>
      </c>
      <c r="B60" s="183">
        <v>23</v>
      </c>
      <c r="C60" s="399" t="s">
        <v>512</v>
      </c>
      <c r="D60" s="184">
        <v>48824</v>
      </c>
      <c r="E60" s="184">
        <v>72348</v>
      </c>
      <c r="F60" s="185">
        <v>-56.3937509040937</v>
      </c>
      <c r="G60" s="184" t="s">
        <v>70</v>
      </c>
      <c r="H60" s="184" t="s">
        <v>70</v>
      </c>
      <c r="I60" s="185" t="s">
        <v>1137</v>
      </c>
    </row>
    <row r="61" spans="1:9" ht="12.75">
      <c r="A61" s="168" t="s">
        <v>139</v>
      </c>
      <c r="B61" s="183">
        <v>204</v>
      </c>
      <c r="C61" s="399" t="s">
        <v>634</v>
      </c>
      <c r="D61" s="184">
        <v>2964635</v>
      </c>
      <c r="E61" s="184">
        <v>6589017</v>
      </c>
      <c r="F61" s="185">
        <v>100.779377887206</v>
      </c>
      <c r="G61" s="184">
        <v>131015</v>
      </c>
      <c r="H61" s="184">
        <v>393191</v>
      </c>
      <c r="I61" s="185">
        <v>-60.4887965287227</v>
      </c>
    </row>
    <row r="62" spans="1:9" ht="12.75">
      <c r="A62" s="168" t="s">
        <v>1051</v>
      </c>
      <c r="B62" s="183">
        <v>206</v>
      </c>
      <c r="C62" s="399" t="s">
        <v>1058</v>
      </c>
      <c r="D62" s="184" t="s">
        <v>70</v>
      </c>
      <c r="E62" s="184" t="s">
        <v>70</v>
      </c>
      <c r="F62" s="185" t="s">
        <v>1137</v>
      </c>
      <c r="G62" s="184" t="s">
        <v>70</v>
      </c>
      <c r="H62" s="184" t="s">
        <v>70</v>
      </c>
      <c r="I62" s="185" t="s">
        <v>1137</v>
      </c>
    </row>
    <row r="63" spans="1:9" ht="12.75">
      <c r="A63" s="168" t="s">
        <v>140</v>
      </c>
      <c r="B63" s="183">
        <v>208</v>
      </c>
      <c r="C63" s="399" t="s">
        <v>637</v>
      </c>
      <c r="D63" s="184">
        <v>3646945</v>
      </c>
      <c r="E63" s="184">
        <v>8337450</v>
      </c>
      <c r="F63" s="185">
        <v>63.7336483846192</v>
      </c>
      <c r="G63" s="184">
        <v>47844</v>
      </c>
      <c r="H63" s="184">
        <v>143360</v>
      </c>
      <c r="I63" s="185" t="s">
        <v>71</v>
      </c>
    </row>
    <row r="64" spans="1:9" ht="12.75">
      <c r="A64" s="168" t="s">
        <v>141</v>
      </c>
      <c r="B64" s="183">
        <v>212</v>
      </c>
      <c r="C64" s="399" t="s">
        <v>640</v>
      </c>
      <c r="D64" s="184">
        <v>683791</v>
      </c>
      <c r="E64" s="184">
        <v>3683579</v>
      </c>
      <c r="F64" s="185">
        <v>-6.35962977829557</v>
      </c>
      <c r="G64" s="184">
        <v>311290</v>
      </c>
      <c r="H64" s="184">
        <v>4747957</v>
      </c>
      <c r="I64" s="185">
        <v>7.07333101203706</v>
      </c>
    </row>
    <row r="65" spans="1:9" ht="12.75">
      <c r="A65" s="168" t="s">
        <v>142</v>
      </c>
      <c r="B65" s="183">
        <v>216</v>
      </c>
      <c r="C65" s="399" t="s">
        <v>1066</v>
      </c>
      <c r="D65" s="184">
        <v>17158</v>
      </c>
      <c r="E65" s="184">
        <v>126455</v>
      </c>
      <c r="F65" s="185">
        <v>-65.3590653207139</v>
      </c>
      <c r="G65" s="184">
        <v>12</v>
      </c>
      <c r="H65" s="184">
        <v>1267</v>
      </c>
      <c r="I65" s="185">
        <v>-8.58585858585859</v>
      </c>
    </row>
    <row r="66" spans="1:9" ht="12.75">
      <c r="A66" s="168" t="s">
        <v>143</v>
      </c>
      <c r="B66" s="183">
        <v>220</v>
      </c>
      <c r="C66" s="399" t="s">
        <v>647</v>
      </c>
      <c r="D66" s="184">
        <v>1225321</v>
      </c>
      <c r="E66" s="184">
        <v>7004651</v>
      </c>
      <c r="F66" s="185">
        <v>-64.4623355299123</v>
      </c>
      <c r="G66" s="184">
        <v>1284947</v>
      </c>
      <c r="H66" s="184">
        <v>3439970</v>
      </c>
      <c r="I66" s="185">
        <v>51.9774470570459</v>
      </c>
    </row>
    <row r="67" spans="1:9" s="179" customFormat="1" ht="12.75">
      <c r="A67" s="168" t="s">
        <v>144</v>
      </c>
      <c r="B67" s="183">
        <v>224</v>
      </c>
      <c r="C67" s="399" t="s">
        <v>650</v>
      </c>
      <c r="D67" s="184">
        <v>76</v>
      </c>
      <c r="E67" s="184">
        <v>18598</v>
      </c>
      <c r="F67" s="185">
        <v>-94.8533176148927</v>
      </c>
      <c r="G67" s="184">
        <v>30200</v>
      </c>
      <c r="H67" s="184">
        <v>30778</v>
      </c>
      <c r="I67" s="185" t="s">
        <v>71</v>
      </c>
    </row>
    <row r="68" spans="1:9" s="179" customFormat="1" ht="12.75">
      <c r="A68" s="168" t="s">
        <v>1052</v>
      </c>
      <c r="B68" s="183">
        <v>225</v>
      </c>
      <c r="C68" s="399" t="s">
        <v>1059</v>
      </c>
      <c r="D68" s="184">
        <v>1172</v>
      </c>
      <c r="E68" s="184">
        <v>89186</v>
      </c>
      <c r="F68" s="185">
        <v>78.257914934442</v>
      </c>
      <c r="G68" s="184" t="s">
        <v>70</v>
      </c>
      <c r="H68" s="184" t="s">
        <v>70</v>
      </c>
      <c r="I68" s="185" t="s">
        <v>1137</v>
      </c>
    </row>
    <row r="69" spans="1:9" ht="12.75">
      <c r="A69" s="168" t="s">
        <v>145</v>
      </c>
      <c r="B69" s="183">
        <v>228</v>
      </c>
      <c r="C69" s="400" t="s">
        <v>653</v>
      </c>
      <c r="D69" s="184">
        <v>122491</v>
      </c>
      <c r="E69" s="184">
        <v>176843</v>
      </c>
      <c r="F69" s="185">
        <v>17.1037122386004</v>
      </c>
      <c r="G69" s="184">
        <v>669</v>
      </c>
      <c r="H69" s="184">
        <v>13577</v>
      </c>
      <c r="I69" s="185" t="s">
        <v>71</v>
      </c>
    </row>
    <row r="70" spans="1:9" ht="12.75">
      <c r="A70" s="168" t="s">
        <v>146</v>
      </c>
      <c r="B70" s="183">
        <v>232</v>
      </c>
      <c r="C70" s="400" t="s">
        <v>656</v>
      </c>
      <c r="D70" s="184">
        <v>38411</v>
      </c>
      <c r="E70" s="184">
        <v>43666</v>
      </c>
      <c r="F70" s="185">
        <v>-50.1022728571265</v>
      </c>
      <c r="G70" s="184" t="s">
        <v>70</v>
      </c>
      <c r="H70" s="184" t="s">
        <v>70</v>
      </c>
      <c r="I70" s="185" t="s">
        <v>1137</v>
      </c>
    </row>
    <row r="71" spans="1:9" ht="12.75">
      <c r="A71" s="168" t="s">
        <v>147</v>
      </c>
      <c r="B71" s="183">
        <v>236</v>
      </c>
      <c r="C71" s="400" t="s">
        <v>659</v>
      </c>
      <c r="D71" s="184">
        <v>563977</v>
      </c>
      <c r="E71" s="184">
        <v>300451</v>
      </c>
      <c r="F71" s="185">
        <v>45.04801123883</v>
      </c>
      <c r="G71" s="184" t="s">
        <v>70</v>
      </c>
      <c r="H71" s="184" t="s">
        <v>70</v>
      </c>
      <c r="I71" s="185">
        <v>-100</v>
      </c>
    </row>
    <row r="72" spans="1:9" ht="12.75">
      <c r="A72" s="168" t="s">
        <v>148</v>
      </c>
      <c r="B72" s="183">
        <v>240</v>
      </c>
      <c r="C72" s="400" t="s">
        <v>661</v>
      </c>
      <c r="D72" s="184">
        <v>69309</v>
      </c>
      <c r="E72" s="184">
        <v>63543</v>
      </c>
      <c r="F72" s="185">
        <v>199.25120090421</v>
      </c>
      <c r="G72" s="184" t="s">
        <v>70</v>
      </c>
      <c r="H72" s="184" t="s">
        <v>70</v>
      </c>
      <c r="I72" s="185" t="s">
        <v>1137</v>
      </c>
    </row>
    <row r="73" spans="1:9" ht="12.75">
      <c r="A73" s="168" t="s">
        <v>149</v>
      </c>
      <c r="B73" s="183">
        <v>244</v>
      </c>
      <c r="C73" s="400" t="s">
        <v>664</v>
      </c>
      <c r="D73" s="184">
        <v>171321</v>
      </c>
      <c r="E73" s="184">
        <v>323092</v>
      </c>
      <c r="F73" s="185">
        <v>211.120098605654</v>
      </c>
      <c r="G73" s="184" t="s">
        <v>70</v>
      </c>
      <c r="H73" s="184" t="s">
        <v>70</v>
      </c>
      <c r="I73" s="185" t="s">
        <v>1137</v>
      </c>
    </row>
    <row r="74" spans="1:9" ht="12.75">
      <c r="A74" s="168" t="s">
        <v>150</v>
      </c>
      <c r="B74" s="183">
        <v>247</v>
      </c>
      <c r="C74" s="400" t="s">
        <v>666</v>
      </c>
      <c r="D74" s="184">
        <v>14554</v>
      </c>
      <c r="E74" s="184">
        <v>20793</v>
      </c>
      <c r="F74" s="185">
        <v>202.884195193008</v>
      </c>
      <c r="G74" s="184" t="s">
        <v>70</v>
      </c>
      <c r="H74" s="184" t="s">
        <v>70</v>
      </c>
      <c r="I74" s="185" t="s">
        <v>1137</v>
      </c>
    </row>
    <row r="75" spans="1:9" ht="12.75">
      <c r="A75" s="168"/>
      <c r="B75" s="188"/>
      <c r="C75" s="178"/>
      <c r="D75" s="184"/>
      <c r="E75" s="184"/>
      <c r="F75" s="189"/>
      <c r="G75" s="184"/>
      <c r="H75" s="184"/>
      <c r="I75" s="189"/>
    </row>
    <row r="76" spans="1:9" ht="12.75">
      <c r="A76" s="168"/>
      <c r="B76" s="188"/>
      <c r="C76" s="178"/>
      <c r="D76" s="184"/>
      <c r="E76" s="184"/>
      <c r="F76" s="189"/>
      <c r="G76" s="184"/>
      <c r="H76" s="184"/>
      <c r="I76" s="189"/>
    </row>
    <row r="77" spans="1:12" ht="14.25">
      <c r="A77" s="655" t="s">
        <v>1165</v>
      </c>
      <c r="B77" s="655"/>
      <c r="C77" s="655"/>
      <c r="D77" s="655"/>
      <c r="E77" s="655"/>
      <c r="F77" s="655"/>
      <c r="G77" s="655"/>
      <c r="H77" s="655"/>
      <c r="I77" s="655"/>
      <c r="J77" s="190"/>
      <c r="K77" s="190"/>
      <c r="L77" s="190"/>
    </row>
    <row r="78" spans="4:9" ht="12.75">
      <c r="D78" s="169"/>
      <c r="E78" s="170"/>
      <c r="G78" s="191"/>
      <c r="H78" s="192"/>
      <c r="I78" s="193"/>
    </row>
    <row r="79" spans="1:9" ht="17.25" customHeight="1">
      <c r="A79" s="645" t="s">
        <v>85</v>
      </c>
      <c r="B79" s="646"/>
      <c r="C79" s="649" t="s">
        <v>737</v>
      </c>
      <c r="D79" s="652" t="s">
        <v>35</v>
      </c>
      <c r="E79" s="652"/>
      <c r="F79" s="652"/>
      <c r="G79" s="653" t="s">
        <v>36</v>
      </c>
      <c r="H79" s="654"/>
      <c r="I79" s="654"/>
    </row>
    <row r="80" spans="1:9" ht="16.5" customHeight="1">
      <c r="A80" s="647"/>
      <c r="B80" s="643"/>
      <c r="C80" s="650"/>
      <c r="D80" s="175" t="s">
        <v>57</v>
      </c>
      <c r="E80" s="632" t="s">
        <v>58</v>
      </c>
      <c r="F80" s="633"/>
      <c r="G80" s="176" t="s">
        <v>57</v>
      </c>
      <c r="H80" s="632" t="s">
        <v>58</v>
      </c>
      <c r="I80" s="633"/>
    </row>
    <row r="81" spans="1:9" ht="12.75" customHeight="1">
      <c r="A81" s="647"/>
      <c r="B81" s="643"/>
      <c r="C81" s="650"/>
      <c r="D81" s="642" t="s">
        <v>67</v>
      </c>
      <c r="E81" s="637" t="s">
        <v>34</v>
      </c>
      <c r="F81" s="634" t="s">
        <v>1161</v>
      </c>
      <c r="G81" s="637" t="s">
        <v>67</v>
      </c>
      <c r="H81" s="638" t="s">
        <v>34</v>
      </c>
      <c r="I81" s="634" t="s">
        <v>1161</v>
      </c>
    </row>
    <row r="82" spans="1:9" ht="12.75" customHeight="1">
      <c r="A82" s="647"/>
      <c r="B82" s="643"/>
      <c r="C82" s="650"/>
      <c r="D82" s="643"/>
      <c r="E82" s="638"/>
      <c r="F82" s="635"/>
      <c r="G82" s="638"/>
      <c r="H82" s="638"/>
      <c r="I82" s="635"/>
    </row>
    <row r="83" spans="1:9" ht="12.75" customHeight="1">
      <c r="A83" s="647"/>
      <c r="B83" s="643"/>
      <c r="C83" s="650"/>
      <c r="D83" s="643"/>
      <c r="E83" s="638"/>
      <c r="F83" s="635"/>
      <c r="G83" s="638"/>
      <c r="H83" s="638"/>
      <c r="I83" s="635"/>
    </row>
    <row r="84" spans="1:9" ht="27" customHeight="1">
      <c r="A84" s="648"/>
      <c r="B84" s="644"/>
      <c r="C84" s="651"/>
      <c r="D84" s="644"/>
      <c r="E84" s="639"/>
      <c r="F84" s="636"/>
      <c r="G84" s="639"/>
      <c r="H84" s="639"/>
      <c r="I84" s="636"/>
    </row>
    <row r="85" spans="1:9" ht="11.25" customHeight="1">
      <c r="A85" s="168"/>
      <c r="B85" s="194"/>
      <c r="C85" s="396"/>
      <c r="D85" s="184"/>
      <c r="E85" s="184"/>
      <c r="F85" s="189"/>
      <c r="G85" s="184"/>
      <c r="H85" s="184"/>
      <c r="I85" s="189"/>
    </row>
    <row r="86" spans="2:3" ht="12.75">
      <c r="B86" s="195"/>
      <c r="C86" s="397" t="s">
        <v>86</v>
      </c>
    </row>
    <row r="87" spans="1:9" ht="11.25" customHeight="1">
      <c r="A87" s="168"/>
      <c r="B87" s="194"/>
      <c r="C87" s="396"/>
      <c r="D87" s="184"/>
      <c r="E87" s="184"/>
      <c r="F87" s="189"/>
      <c r="G87" s="184"/>
      <c r="H87" s="184"/>
      <c r="I87" s="189"/>
    </row>
    <row r="88" spans="1:9" ht="12.75">
      <c r="A88" s="168" t="s">
        <v>151</v>
      </c>
      <c r="B88" s="183">
        <v>248</v>
      </c>
      <c r="C88" s="399" t="s">
        <v>669</v>
      </c>
      <c r="D88" s="184">
        <v>621342</v>
      </c>
      <c r="E88" s="184">
        <v>359820</v>
      </c>
      <c r="F88" s="185">
        <v>1.98545980187917</v>
      </c>
      <c r="G88" s="184">
        <v>8933</v>
      </c>
      <c r="H88" s="184">
        <v>14284</v>
      </c>
      <c r="I88" s="185">
        <v>115.542477742568</v>
      </c>
    </row>
    <row r="89" spans="1:9" ht="12.75">
      <c r="A89" s="168" t="s">
        <v>152</v>
      </c>
      <c r="B89" s="183">
        <v>252</v>
      </c>
      <c r="C89" s="399" t="s">
        <v>672</v>
      </c>
      <c r="D89" s="184">
        <v>50054</v>
      </c>
      <c r="E89" s="184">
        <v>73816</v>
      </c>
      <c r="F89" s="185">
        <v>97.5908774559666</v>
      </c>
      <c r="G89" s="184" t="s">
        <v>70</v>
      </c>
      <c r="H89" s="184" t="s">
        <v>70</v>
      </c>
      <c r="I89" s="185" t="s">
        <v>1137</v>
      </c>
    </row>
    <row r="90" spans="1:9" ht="12.75">
      <c r="A90" s="168" t="s">
        <v>153</v>
      </c>
      <c r="B90" s="183">
        <v>257</v>
      </c>
      <c r="C90" s="399" t="s">
        <v>675</v>
      </c>
      <c r="D90" s="184" t="s">
        <v>70</v>
      </c>
      <c r="E90" s="184" t="s">
        <v>70</v>
      </c>
      <c r="F90" s="185" t="s">
        <v>1137</v>
      </c>
      <c r="G90" s="184" t="s">
        <v>70</v>
      </c>
      <c r="H90" s="184" t="s">
        <v>70</v>
      </c>
      <c r="I90" s="185" t="s">
        <v>1137</v>
      </c>
    </row>
    <row r="91" spans="1:9" ht="12.75">
      <c r="A91" s="168" t="s">
        <v>154</v>
      </c>
      <c r="B91" s="183">
        <v>260</v>
      </c>
      <c r="C91" s="399" t="s">
        <v>678</v>
      </c>
      <c r="D91" s="184">
        <v>95687</v>
      </c>
      <c r="E91" s="184">
        <v>96595</v>
      </c>
      <c r="F91" s="185">
        <v>-48.0817190892869</v>
      </c>
      <c r="G91" s="184">
        <v>158760</v>
      </c>
      <c r="H91" s="184">
        <v>180290</v>
      </c>
      <c r="I91" s="185" t="s">
        <v>71</v>
      </c>
    </row>
    <row r="92" spans="1:9" ht="12.75">
      <c r="A92" s="168" t="s">
        <v>155</v>
      </c>
      <c r="B92" s="183">
        <v>264</v>
      </c>
      <c r="C92" s="400" t="s">
        <v>681</v>
      </c>
      <c r="D92" s="184">
        <v>1505888</v>
      </c>
      <c r="E92" s="184">
        <v>975808</v>
      </c>
      <c r="F92" s="185">
        <v>-26.9526056700722</v>
      </c>
      <c r="G92" s="184" t="s">
        <v>70</v>
      </c>
      <c r="H92" s="184" t="s">
        <v>70</v>
      </c>
      <c r="I92" s="185" t="s">
        <v>1137</v>
      </c>
    </row>
    <row r="93" spans="1:9" ht="12.75">
      <c r="A93" s="168" t="s">
        <v>156</v>
      </c>
      <c r="B93" s="183">
        <v>268</v>
      </c>
      <c r="C93" s="400" t="s">
        <v>684</v>
      </c>
      <c r="D93" s="184">
        <v>63424</v>
      </c>
      <c r="E93" s="184">
        <v>62912</v>
      </c>
      <c r="F93" s="185">
        <v>-30.7746478873239</v>
      </c>
      <c r="G93" s="184" t="s">
        <v>70</v>
      </c>
      <c r="H93" s="184" t="s">
        <v>70</v>
      </c>
      <c r="I93" s="185" t="s">
        <v>1137</v>
      </c>
    </row>
    <row r="94" spans="1:9" ht="12.75">
      <c r="A94" s="168" t="s">
        <v>157</v>
      </c>
      <c r="B94" s="183">
        <v>272</v>
      </c>
      <c r="C94" s="400" t="s">
        <v>714</v>
      </c>
      <c r="D94" s="184">
        <v>1733130</v>
      </c>
      <c r="E94" s="184">
        <v>1081916</v>
      </c>
      <c r="F94" s="185">
        <v>34.2440801457195</v>
      </c>
      <c r="G94" s="184">
        <v>66023</v>
      </c>
      <c r="H94" s="184">
        <v>73757</v>
      </c>
      <c r="I94" s="185">
        <v>-52.2830784359393</v>
      </c>
    </row>
    <row r="95" spans="1:9" ht="12.75">
      <c r="A95" s="168" t="s">
        <v>158</v>
      </c>
      <c r="B95" s="183">
        <v>276</v>
      </c>
      <c r="C95" s="400" t="s">
        <v>688</v>
      </c>
      <c r="D95" s="184">
        <v>368231</v>
      </c>
      <c r="E95" s="184">
        <v>365463</v>
      </c>
      <c r="F95" s="185">
        <v>-33.079724674383</v>
      </c>
      <c r="G95" s="184">
        <v>81201</v>
      </c>
      <c r="H95" s="184">
        <v>170991</v>
      </c>
      <c r="I95" s="185">
        <v>80.9926540635519</v>
      </c>
    </row>
    <row r="96" spans="1:9" ht="12.75">
      <c r="A96" s="168" t="s">
        <v>159</v>
      </c>
      <c r="B96" s="183">
        <v>280</v>
      </c>
      <c r="C96" s="400" t="s">
        <v>691</v>
      </c>
      <c r="D96" s="184">
        <v>148773</v>
      </c>
      <c r="E96" s="184">
        <v>147973</v>
      </c>
      <c r="F96" s="185">
        <v>-73.3924679752289</v>
      </c>
      <c r="G96" s="184" t="s">
        <v>70</v>
      </c>
      <c r="H96" s="184" t="s">
        <v>70</v>
      </c>
      <c r="I96" s="185">
        <v>-100</v>
      </c>
    </row>
    <row r="97" spans="1:9" ht="12.75">
      <c r="A97" s="168" t="s">
        <v>160</v>
      </c>
      <c r="B97" s="183">
        <v>284</v>
      </c>
      <c r="C97" s="400" t="s">
        <v>694</v>
      </c>
      <c r="D97" s="184">
        <v>76712</v>
      </c>
      <c r="E97" s="184">
        <v>57979</v>
      </c>
      <c r="F97" s="185">
        <v>-58.0400500806936</v>
      </c>
      <c r="G97" s="184" t="s">
        <v>70</v>
      </c>
      <c r="H97" s="184" t="s">
        <v>70</v>
      </c>
      <c r="I97" s="185" t="s">
        <v>1137</v>
      </c>
    </row>
    <row r="98" spans="1:9" ht="12.75">
      <c r="A98" s="168" t="s">
        <v>161</v>
      </c>
      <c r="B98" s="183">
        <v>288</v>
      </c>
      <c r="C98" s="400" t="s">
        <v>695</v>
      </c>
      <c r="D98" s="184">
        <v>137506</v>
      </c>
      <c r="E98" s="184">
        <v>1326644</v>
      </c>
      <c r="F98" s="185">
        <v>302.010896903655</v>
      </c>
      <c r="G98" s="184">
        <v>10265</v>
      </c>
      <c r="H98" s="184">
        <v>192146</v>
      </c>
      <c r="I98" s="185" t="s">
        <v>71</v>
      </c>
    </row>
    <row r="99" spans="1:9" ht="12.75">
      <c r="A99" s="168" t="s">
        <v>162</v>
      </c>
      <c r="B99" s="183">
        <v>302</v>
      </c>
      <c r="C99" s="400" t="s">
        <v>697</v>
      </c>
      <c r="D99" s="184">
        <v>961219</v>
      </c>
      <c r="E99" s="184">
        <v>1287830</v>
      </c>
      <c r="F99" s="185">
        <v>-2.5224140997839</v>
      </c>
      <c r="G99" s="184" t="s">
        <v>70</v>
      </c>
      <c r="H99" s="184" t="s">
        <v>70</v>
      </c>
      <c r="I99" s="185" t="s">
        <v>1137</v>
      </c>
    </row>
    <row r="100" spans="1:9" ht="12.75">
      <c r="A100" s="168" t="s">
        <v>163</v>
      </c>
      <c r="B100" s="183">
        <v>306</v>
      </c>
      <c r="C100" s="400" t="s">
        <v>717</v>
      </c>
      <c r="D100" s="184">
        <v>8</v>
      </c>
      <c r="E100" s="184">
        <v>4460</v>
      </c>
      <c r="F100" s="185">
        <v>-84.9877141606921</v>
      </c>
      <c r="G100" s="184" t="s">
        <v>70</v>
      </c>
      <c r="H100" s="184" t="s">
        <v>70</v>
      </c>
      <c r="I100" s="185" t="s">
        <v>1137</v>
      </c>
    </row>
    <row r="101" spans="1:9" ht="12.75">
      <c r="A101" s="168" t="s">
        <v>164</v>
      </c>
      <c r="B101" s="183">
        <v>310</v>
      </c>
      <c r="C101" s="400" t="s">
        <v>703</v>
      </c>
      <c r="D101" s="184">
        <v>55032</v>
      </c>
      <c r="E101" s="184">
        <v>37791</v>
      </c>
      <c r="F101" s="185" t="s">
        <v>71</v>
      </c>
      <c r="G101" s="184" t="s">
        <v>70</v>
      </c>
      <c r="H101" s="184" t="s">
        <v>70</v>
      </c>
      <c r="I101" s="185" t="s">
        <v>1137</v>
      </c>
    </row>
    <row r="102" spans="1:9" ht="12.75">
      <c r="A102" s="168" t="s">
        <v>165</v>
      </c>
      <c r="B102" s="183">
        <v>311</v>
      </c>
      <c r="C102" s="400" t="s">
        <v>469</v>
      </c>
      <c r="D102" s="184">
        <v>9880</v>
      </c>
      <c r="E102" s="184">
        <v>19002</v>
      </c>
      <c r="F102" s="185">
        <v>-48.8478518358997</v>
      </c>
      <c r="G102" s="184" t="s">
        <v>70</v>
      </c>
      <c r="H102" s="184" t="s">
        <v>70</v>
      </c>
      <c r="I102" s="185" t="s">
        <v>1137</v>
      </c>
    </row>
    <row r="103" spans="1:9" ht="12.75">
      <c r="A103" s="168" t="s">
        <v>166</v>
      </c>
      <c r="B103" s="183">
        <v>314</v>
      </c>
      <c r="C103" s="400" t="s">
        <v>472</v>
      </c>
      <c r="D103" s="184">
        <v>132707</v>
      </c>
      <c r="E103" s="184">
        <v>70262</v>
      </c>
      <c r="F103" s="185">
        <v>-63.9376908666307</v>
      </c>
      <c r="G103" s="184" t="s">
        <v>70</v>
      </c>
      <c r="H103" s="184" t="s">
        <v>70</v>
      </c>
      <c r="I103" s="185" t="s">
        <v>1137</v>
      </c>
    </row>
    <row r="104" spans="1:9" ht="12.75">
      <c r="A104" s="168" t="s">
        <v>167</v>
      </c>
      <c r="B104" s="183">
        <v>318</v>
      </c>
      <c r="C104" s="400" t="s">
        <v>754</v>
      </c>
      <c r="D104" s="184">
        <v>250881</v>
      </c>
      <c r="E104" s="184">
        <v>266892</v>
      </c>
      <c r="F104" s="185">
        <v>26.2324468261213</v>
      </c>
      <c r="G104" s="184" t="s">
        <v>70</v>
      </c>
      <c r="H104" s="184" t="s">
        <v>70</v>
      </c>
      <c r="I104" s="185" t="s">
        <v>1137</v>
      </c>
    </row>
    <row r="105" spans="1:9" ht="12.75">
      <c r="A105" s="168" t="s">
        <v>168</v>
      </c>
      <c r="B105" s="183">
        <v>322</v>
      </c>
      <c r="C105" s="400" t="s">
        <v>718</v>
      </c>
      <c r="D105" s="184">
        <v>362749</v>
      </c>
      <c r="E105" s="184">
        <v>1190275</v>
      </c>
      <c r="F105" s="185">
        <v>-29.6698615170901</v>
      </c>
      <c r="G105" s="184" t="s">
        <v>70</v>
      </c>
      <c r="H105" s="184" t="s">
        <v>70</v>
      </c>
      <c r="I105" s="185" t="s">
        <v>1137</v>
      </c>
    </row>
    <row r="106" spans="1:9" ht="12.75">
      <c r="A106" s="168" t="s">
        <v>169</v>
      </c>
      <c r="B106" s="183">
        <v>324</v>
      </c>
      <c r="C106" s="400" t="s">
        <v>483</v>
      </c>
      <c r="D106" s="184">
        <v>12</v>
      </c>
      <c r="E106" s="184">
        <v>2179</v>
      </c>
      <c r="F106" s="185">
        <v>32.4620060790274</v>
      </c>
      <c r="G106" s="184" t="s">
        <v>70</v>
      </c>
      <c r="H106" s="184" t="s">
        <v>70</v>
      </c>
      <c r="I106" s="185" t="s">
        <v>1137</v>
      </c>
    </row>
    <row r="107" spans="1:9" ht="12.75">
      <c r="A107" s="168" t="s">
        <v>170</v>
      </c>
      <c r="B107" s="183">
        <v>328</v>
      </c>
      <c r="C107" s="400" t="s">
        <v>486</v>
      </c>
      <c r="D107" s="184">
        <v>30788</v>
      </c>
      <c r="E107" s="184">
        <v>65804</v>
      </c>
      <c r="F107" s="185" t="s">
        <v>71</v>
      </c>
      <c r="G107" s="184" t="s">
        <v>70</v>
      </c>
      <c r="H107" s="184" t="s">
        <v>70</v>
      </c>
      <c r="I107" s="185" t="s">
        <v>1137</v>
      </c>
    </row>
    <row r="108" spans="1:9" ht="12.75">
      <c r="A108" s="168" t="s">
        <v>171</v>
      </c>
      <c r="B108" s="183">
        <v>329</v>
      </c>
      <c r="C108" s="400" t="s">
        <v>1081</v>
      </c>
      <c r="D108" s="184" t="s">
        <v>70</v>
      </c>
      <c r="E108" s="184" t="s">
        <v>70</v>
      </c>
      <c r="F108" s="185" t="s">
        <v>1137</v>
      </c>
      <c r="G108" s="184" t="s">
        <v>70</v>
      </c>
      <c r="H108" s="184" t="s">
        <v>70</v>
      </c>
      <c r="I108" s="185" t="s">
        <v>1137</v>
      </c>
    </row>
    <row r="109" spans="1:9" ht="12.75">
      <c r="A109" s="168" t="s">
        <v>172</v>
      </c>
      <c r="B109" s="183">
        <v>330</v>
      </c>
      <c r="C109" s="400" t="s">
        <v>491</v>
      </c>
      <c r="D109" s="184">
        <v>55706</v>
      </c>
      <c r="E109" s="184">
        <v>174225</v>
      </c>
      <c r="F109" s="185">
        <v>-66.402087322754</v>
      </c>
      <c r="G109" s="184" t="s">
        <v>70</v>
      </c>
      <c r="H109" s="184" t="s">
        <v>70</v>
      </c>
      <c r="I109" s="185" t="s">
        <v>1137</v>
      </c>
    </row>
    <row r="110" spans="1:9" ht="12.75">
      <c r="A110" s="168" t="s">
        <v>173</v>
      </c>
      <c r="B110" s="183">
        <v>334</v>
      </c>
      <c r="C110" s="400" t="s">
        <v>494</v>
      </c>
      <c r="D110" s="184">
        <v>32517</v>
      </c>
      <c r="E110" s="184">
        <v>193087</v>
      </c>
      <c r="F110" s="185">
        <v>149.782670564798</v>
      </c>
      <c r="G110" s="184">
        <v>0</v>
      </c>
      <c r="H110" s="184">
        <v>6</v>
      </c>
      <c r="I110" s="185" t="s">
        <v>71</v>
      </c>
    </row>
    <row r="111" spans="1:9" ht="12.75">
      <c r="A111" s="168" t="s">
        <v>174</v>
      </c>
      <c r="B111" s="183">
        <v>336</v>
      </c>
      <c r="C111" s="400" t="s">
        <v>496</v>
      </c>
      <c r="D111" s="184" t="s">
        <v>70</v>
      </c>
      <c r="E111" s="184" t="s">
        <v>70</v>
      </c>
      <c r="F111" s="185" t="s">
        <v>1137</v>
      </c>
      <c r="G111" s="184">
        <v>2</v>
      </c>
      <c r="H111" s="184">
        <v>163</v>
      </c>
      <c r="I111" s="185">
        <v>-50.9036144578313</v>
      </c>
    </row>
    <row r="112" spans="1:9" ht="12.75">
      <c r="A112" s="168" t="s">
        <v>175</v>
      </c>
      <c r="B112" s="183">
        <v>338</v>
      </c>
      <c r="C112" s="400" t="s">
        <v>498</v>
      </c>
      <c r="D112" s="184" t="s">
        <v>70</v>
      </c>
      <c r="E112" s="184" t="s">
        <v>70</v>
      </c>
      <c r="F112" s="185" t="s">
        <v>1137</v>
      </c>
      <c r="G112" s="184" t="s">
        <v>70</v>
      </c>
      <c r="H112" s="184" t="s">
        <v>70</v>
      </c>
      <c r="I112" s="185" t="s">
        <v>1137</v>
      </c>
    </row>
    <row r="113" spans="1:9" ht="12.75">
      <c r="A113" s="168" t="s">
        <v>176</v>
      </c>
      <c r="B113" s="183">
        <v>342</v>
      </c>
      <c r="C113" s="400" t="s">
        <v>501</v>
      </c>
      <c r="D113" s="184" t="s">
        <v>70</v>
      </c>
      <c r="E113" s="184" t="s">
        <v>70</v>
      </c>
      <c r="F113" s="185" t="s">
        <v>1137</v>
      </c>
      <c r="G113" s="184" t="s">
        <v>70</v>
      </c>
      <c r="H113" s="184" t="s">
        <v>70</v>
      </c>
      <c r="I113" s="185" t="s">
        <v>1137</v>
      </c>
    </row>
    <row r="114" spans="1:9" ht="12.75">
      <c r="A114" s="168" t="s">
        <v>177</v>
      </c>
      <c r="B114" s="183">
        <v>346</v>
      </c>
      <c r="C114" s="400" t="s">
        <v>504</v>
      </c>
      <c r="D114" s="184">
        <v>222515</v>
      </c>
      <c r="E114" s="184">
        <v>389269</v>
      </c>
      <c r="F114" s="185">
        <v>17.910637640509</v>
      </c>
      <c r="G114" s="184">
        <v>972</v>
      </c>
      <c r="H114" s="184">
        <v>8176</v>
      </c>
      <c r="I114" s="185">
        <v>13.9035943159655</v>
      </c>
    </row>
    <row r="115" spans="1:9" ht="12.75">
      <c r="A115" s="168" t="s">
        <v>178</v>
      </c>
      <c r="B115" s="183">
        <v>350</v>
      </c>
      <c r="C115" s="400" t="s">
        <v>507</v>
      </c>
      <c r="D115" s="184">
        <v>17107</v>
      </c>
      <c r="E115" s="184">
        <v>798408</v>
      </c>
      <c r="F115" s="185">
        <v>-27.7611799854149</v>
      </c>
      <c r="G115" s="184" t="s">
        <v>70</v>
      </c>
      <c r="H115" s="184" t="s">
        <v>70</v>
      </c>
      <c r="I115" s="185">
        <v>-100</v>
      </c>
    </row>
    <row r="116" spans="1:9" ht="12.75">
      <c r="A116" s="168" t="s">
        <v>179</v>
      </c>
      <c r="B116" s="183">
        <v>352</v>
      </c>
      <c r="C116" s="400" t="s">
        <v>510</v>
      </c>
      <c r="D116" s="184">
        <v>110754</v>
      </c>
      <c r="E116" s="184">
        <v>202782</v>
      </c>
      <c r="F116" s="185">
        <v>-58.277454863433</v>
      </c>
      <c r="G116" s="184" t="s">
        <v>70</v>
      </c>
      <c r="H116" s="184" t="s">
        <v>70</v>
      </c>
      <c r="I116" s="185">
        <v>-100</v>
      </c>
    </row>
    <row r="117" spans="1:9" ht="12.75">
      <c r="A117" s="168" t="s">
        <v>180</v>
      </c>
      <c r="B117" s="183">
        <v>355</v>
      </c>
      <c r="C117" s="400" t="s">
        <v>755</v>
      </c>
      <c r="D117" s="184">
        <v>130</v>
      </c>
      <c r="E117" s="184">
        <v>2094</v>
      </c>
      <c r="F117" s="185" t="s">
        <v>71</v>
      </c>
      <c r="G117" s="184" t="s">
        <v>70</v>
      </c>
      <c r="H117" s="184" t="s">
        <v>70</v>
      </c>
      <c r="I117" s="185" t="s">
        <v>1137</v>
      </c>
    </row>
    <row r="118" spans="1:9" ht="12.75">
      <c r="A118" s="168" t="s">
        <v>181</v>
      </c>
      <c r="B118" s="183">
        <v>357</v>
      </c>
      <c r="C118" s="400" t="s">
        <v>756</v>
      </c>
      <c r="D118" s="184" t="s">
        <v>70</v>
      </c>
      <c r="E118" s="184" t="s">
        <v>70</v>
      </c>
      <c r="F118" s="185" t="s">
        <v>1137</v>
      </c>
      <c r="G118" s="184" t="s">
        <v>70</v>
      </c>
      <c r="H118" s="184" t="s">
        <v>70</v>
      </c>
      <c r="I118" s="185" t="s">
        <v>1137</v>
      </c>
    </row>
    <row r="119" spans="1:9" ht="12.75">
      <c r="A119" s="168" t="s">
        <v>182</v>
      </c>
      <c r="B119" s="183">
        <v>366</v>
      </c>
      <c r="C119" s="400" t="s">
        <v>522</v>
      </c>
      <c r="D119" s="184">
        <v>1552</v>
      </c>
      <c r="E119" s="184">
        <v>311500</v>
      </c>
      <c r="F119" s="185">
        <v>2.48396117782531</v>
      </c>
      <c r="G119" s="184" t="s">
        <v>70</v>
      </c>
      <c r="H119" s="184" t="s">
        <v>70</v>
      </c>
      <c r="I119" s="185">
        <v>-100</v>
      </c>
    </row>
    <row r="120" spans="1:9" ht="12.75">
      <c r="A120" s="168" t="s">
        <v>183</v>
      </c>
      <c r="B120" s="183">
        <v>370</v>
      </c>
      <c r="C120" s="400" t="s">
        <v>525</v>
      </c>
      <c r="D120" s="184">
        <v>203366</v>
      </c>
      <c r="E120" s="184">
        <v>221674</v>
      </c>
      <c r="F120" s="185">
        <v>-39.6041249472121</v>
      </c>
      <c r="G120" s="184">
        <v>327</v>
      </c>
      <c r="H120" s="184">
        <v>13952</v>
      </c>
      <c r="I120" s="185" t="s">
        <v>71</v>
      </c>
    </row>
    <row r="121" spans="1:9" ht="12.75">
      <c r="A121" s="168" t="s">
        <v>184</v>
      </c>
      <c r="B121" s="183">
        <v>373</v>
      </c>
      <c r="C121" s="400" t="s">
        <v>528</v>
      </c>
      <c r="D121" s="184">
        <v>2145</v>
      </c>
      <c r="E121" s="184">
        <v>77711</v>
      </c>
      <c r="F121" s="185">
        <v>-20.8484416378081</v>
      </c>
      <c r="G121" s="184">
        <v>170</v>
      </c>
      <c r="H121" s="184">
        <v>12781</v>
      </c>
      <c r="I121" s="185">
        <v>-16.1516761792298</v>
      </c>
    </row>
    <row r="122" spans="1:9" ht="12.75">
      <c r="A122" s="168" t="s">
        <v>185</v>
      </c>
      <c r="B122" s="183">
        <v>375</v>
      </c>
      <c r="C122" s="400" t="s">
        <v>531</v>
      </c>
      <c r="D122" s="184">
        <v>166</v>
      </c>
      <c r="E122" s="184">
        <v>4055</v>
      </c>
      <c r="F122" s="185" t="s">
        <v>71</v>
      </c>
      <c r="G122" s="184" t="s">
        <v>70</v>
      </c>
      <c r="H122" s="184" t="s">
        <v>70</v>
      </c>
      <c r="I122" s="185" t="s">
        <v>1137</v>
      </c>
    </row>
    <row r="123" spans="1:9" ht="12.75">
      <c r="A123" s="168" t="s">
        <v>186</v>
      </c>
      <c r="B123" s="183">
        <v>377</v>
      </c>
      <c r="C123" s="400" t="s">
        <v>534</v>
      </c>
      <c r="D123" s="184" t="s">
        <v>70</v>
      </c>
      <c r="E123" s="184" t="s">
        <v>70</v>
      </c>
      <c r="F123" s="185" t="s">
        <v>1137</v>
      </c>
      <c r="G123" s="184" t="s">
        <v>70</v>
      </c>
      <c r="H123" s="184" t="s">
        <v>70</v>
      </c>
      <c r="I123" s="185" t="s">
        <v>1137</v>
      </c>
    </row>
    <row r="124" spans="1:9" ht="12.75">
      <c r="A124" s="168" t="s">
        <v>187</v>
      </c>
      <c r="B124" s="183">
        <v>378</v>
      </c>
      <c r="C124" s="400" t="s">
        <v>536</v>
      </c>
      <c r="D124" s="184">
        <v>985</v>
      </c>
      <c r="E124" s="184">
        <v>40577</v>
      </c>
      <c r="F124" s="185">
        <v>-63.4977465523601</v>
      </c>
      <c r="G124" s="184">
        <v>6</v>
      </c>
      <c r="H124" s="184">
        <v>972</v>
      </c>
      <c r="I124" s="185" t="s">
        <v>71</v>
      </c>
    </row>
    <row r="125" spans="1:9" ht="12.75">
      <c r="A125" s="168" t="s">
        <v>188</v>
      </c>
      <c r="B125" s="183">
        <v>382</v>
      </c>
      <c r="C125" s="399" t="s">
        <v>538</v>
      </c>
      <c r="D125" s="184">
        <v>84</v>
      </c>
      <c r="E125" s="184">
        <v>15991</v>
      </c>
      <c r="F125" s="185">
        <v>-97.278400977604</v>
      </c>
      <c r="G125" s="184">
        <v>2</v>
      </c>
      <c r="H125" s="184">
        <v>15</v>
      </c>
      <c r="I125" s="185">
        <v>-92.822966507177</v>
      </c>
    </row>
    <row r="126" spans="1:9" ht="12.75">
      <c r="A126" s="168" t="s">
        <v>189</v>
      </c>
      <c r="B126" s="183">
        <v>386</v>
      </c>
      <c r="C126" s="399" t="s">
        <v>541</v>
      </c>
      <c r="D126" s="184">
        <v>173</v>
      </c>
      <c r="E126" s="184">
        <v>20687</v>
      </c>
      <c r="F126" s="185">
        <v>-81.3995935909655</v>
      </c>
      <c r="G126" s="184">
        <v>4</v>
      </c>
      <c r="H126" s="184">
        <v>8</v>
      </c>
      <c r="I126" s="185">
        <v>-94.5578231292517</v>
      </c>
    </row>
    <row r="127" spans="1:9" ht="12.75">
      <c r="A127" s="168" t="s">
        <v>190</v>
      </c>
      <c r="B127" s="183">
        <v>388</v>
      </c>
      <c r="C127" s="399" t="s">
        <v>904</v>
      </c>
      <c r="D127" s="184">
        <v>4478266</v>
      </c>
      <c r="E127" s="184">
        <v>19114008</v>
      </c>
      <c r="F127" s="185">
        <v>-12.1082048064662</v>
      </c>
      <c r="G127" s="184">
        <v>2707156</v>
      </c>
      <c r="H127" s="184">
        <v>15101177</v>
      </c>
      <c r="I127" s="185">
        <v>14.1314048896583</v>
      </c>
    </row>
    <row r="128" spans="1:9" ht="12.75">
      <c r="A128" s="168" t="s">
        <v>191</v>
      </c>
      <c r="B128" s="183">
        <v>389</v>
      </c>
      <c r="C128" s="399" t="s">
        <v>547</v>
      </c>
      <c r="D128" s="184">
        <v>59347</v>
      </c>
      <c r="E128" s="184">
        <v>155038</v>
      </c>
      <c r="F128" s="185">
        <v>41.1527991478282</v>
      </c>
      <c r="G128" s="184">
        <v>5364</v>
      </c>
      <c r="H128" s="184">
        <v>12568</v>
      </c>
      <c r="I128" s="185">
        <v>-82.8731841596032</v>
      </c>
    </row>
    <row r="129" spans="1:9" ht="12.75">
      <c r="A129" s="168" t="s">
        <v>192</v>
      </c>
      <c r="B129" s="183">
        <v>391</v>
      </c>
      <c r="C129" s="399" t="s">
        <v>550</v>
      </c>
      <c r="D129" s="184" t="s">
        <v>70</v>
      </c>
      <c r="E129" s="184" t="s">
        <v>70</v>
      </c>
      <c r="F129" s="185">
        <v>-100</v>
      </c>
      <c r="G129" s="184" t="s">
        <v>70</v>
      </c>
      <c r="H129" s="184" t="s">
        <v>70</v>
      </c>
      <c r="I129" s="185" t="s">
        <v>1137</v>
      </c>
    </row>
    <row r="130" spans="1:9" ht="12.75">
      <c r="A130" s="168" t="s">
        <v>193</v>
      </c>
      <c r="B130" s="183">
        <v>393</v>
      </c>
      <c r="C130" s="399" t="s">
        <v>553</v>
      </c>
      <c r="D130" s="184" t="s">
        <v>70</v>
      </c>
      <c r="E130" s="184" t="s">
        <v>70</v>
      </c>
      <c r="F130" s="185">
        <v>-100</v>
      </c>
      <c r="G130" s="184" t="s">
        <v>70</v>
      </c>
      <c r="H130" s="184" t="s">
        <v>70</v>
      </c>
      <c r="I130" s="185" t="s">
        <v>1137</v>
      </c>
    </row>
    <row r="131" spans="1:9" ht="12.75">
      <c r="A131" s="168" t="s">
        <v>194</v>
      </c>
      <c r="B131" s="183">
        <v>395</v>
      </c>
      <c r="C131" s="399" t="s">
        <v>556</v>
      </c>
      <c r="D131" s="184" t="s">
        <v>70</v>
      </c>
      <c r="E131" s="184" t="s">
        <v>70</v>
      </c>
      <c r="F131" s="185" t="s">
        <v>1137</v>
      </c>
      <c r="G131" s="184" t="s">
        <v>70</v>
      </c>
      <c r="H131" s="184" t="s">
        <v>70</v>
      </c>
      <c r="I131" s="185" t="s">
        <v>1137</v>
      </c>
    </row>
    <row r="132" spans="1:9" s="179" customFormat="1" ht="21" customHeight="1">
      <c r="A132" s="186" t="s">
        <v>41</v>
      </c>
      <c r="B132" s="187" t="s">
        <v>41</v>
      </c>
      <c r="C132" s="393" t="s">
        <v>195</v>
      </c>
      <c r="D132" s="181">
        <v>67016692</v>
      </c>
      <c r="E132" s="181">
        <v>374017830</v>
      </c>
      <c r="F132" s="182">
        <v>-13.3732439132747</v>
      </c>
      <c r="G132" s="181">
        <v>13960019</v>
      </c>
      <c r="H132" s="181">
        <v>113520827</v>
      </c>
      <c r="I132" s="182">
        <v>-3.99964160803826</v>
      </c>
    </row>
    <row r="133" spans="1:9" ht="21" customHeight="1">
      <c r="A133" s="168" t="s">
        <v>196</v>
      </c>
      <c r="B133" s="183">
        <v>400</v>
      </c>
      <c r="C133" s="399" t="s">
        <v>559</v>
      </c>
      <c r="D133" s="184">
        <v>31396102</v>
      </c>
      <c r="E133" s="184">
        <v>271203478</v>
      </c>
      <c r="F133" s="185">
        <v>0.530244273276523</v>
      </c>
      <c r="G133" s="184">
        <v>7513494</v>
      </c>
      <c r="H133" s="184">
        <v>77895221</v>
      </c>
      <c r="I133" s="185">
        <v>-5.4559947180279</v>
      </c>
    </row>
    <row r="134" spans="1:9" ht="12.75">
      <c r="A134" s="168" t="s">
        <v>197</v>
      </c>
      <c r="B134" s="183">
        <v>404</v>
      </c>
      <c r="C134" s="399" t="s">
        <v>562</v>
      </c>
      <c r="D134" s="184">
        <v>10851883</v>
      </c>
      <c r="E134" s="184">
        <v>19628339</v>
      </c>
      <c r="F134" s="185">
        <v>-37.9670123446927</v>
      </c>
      <c r="G134" s="184">
        <v>948772</v>
      </c>
      <c r="H134" s="184">
        <v>9336353</v>
      </c>
      <c r="I134" s="185">
        <v>-29.557814693808</v>
      </c>
    </row>
    <row r="135" spans="1:9" ht="12.75">
      <c r="A135" s="168" t="s">
        <v>198</v>
      </c>
      <c r="B135" s="183">
        <v>406</v>
      </c>
      <c r="C135" s="400" t="s">
        <v>905</v>
      </c>
      <c r="D135" s="184">
        <v>216</v>
      </c>
      <c r="E135" s="184">
        <v>3559</v>
      </c>
      <c r="F135" s="185">
        <v>-98.1248781618643</v>
      </c>
      <c r="G135" s="184" t="s">
        <v>70</v>
      </c>
      <c r="H135" s="184" t="s">
        <v>70</v>
      </c>
      <c r="I135" s="185" t="s">
        <v>1137</v>
      </c>
    </row>
    <row r="136" spans="1:9" ht="12.75">
      <c r="A136" s="168" t="s">
        <v>199</v>
      </c>
      <c r="B136" s="183">
        <v>408</v>
      </c>
      <c r="C136" s="400" t="s">
        <v>568</v>
      </c>
      <c r="D136" s="184" t="s">
        <v>70</v>
      </c>
      <c r="E136" s="184" t="s">
        <v>70</v>
      </c>
      <c r="F136" s="185" t="s">
        <v>1137</v>
      </c>
      <c r="G136" s="184" t="s">
        <v>70</v>
      </c>
      <c r="H136" s="184" t="s">
        <v>70</v>
      </c>
      <c r="I136" s="185" t="s">
        <v>1137</v>
      </c>
    </row>
    <row r="137" spans="1:9" ht="12.75">
      <c r="A137" s="168" t="s">
        <v>200</v>
      </c>
      <c r="B137" s="183">
        <v>412</v>
      </c>
      <c r="C137" s="400" t="s">
        <v>571</v>
      </c>
      <c r="D137" s="184">
        <v>7809729</v>
      </c>
      <c r="E137" s="184">
        <v>35601207</v>
      </c>
      <c r="F137" s="185">
        <v>-27.7046435987181</v>
      </c>
      <c r="G137" s="184">
        <v>356684</v>
      </c>
      <c r="H137" s="184">
        <v>4093112</v>
      </c>
      <c r="I137" s="185">
        <v>36.4968067690959</v>
      </c>
    </row>
    <row r="138" spans="1:9" s="179" customFormat="1" ht="12.75">
      <c r="A138" s="168" t="s">
        <v>201</v>
      </c>
      <c r="B138" s="183">
        <v>413</v>
      </c>
      <c r="C138" s="400" t="s">
        <v>574</v>
      </c>
      <c r="D138" s="184">
        <v>8</v>
      </c>
      <c r="E138" s="184">
        <v>555</v>
      </c>
      <c r="F138" s="185">
        <v>52.054794520548</v>
      </c>
      <c r="G138" s="184" t="s">
        <v>70</v>
      </c>
      <c r="H138" s="184" t="s">
        <v>70</v>
      </c>
      <c r="I138" s="185" t="s">
        <v>1137</v>
      </c>
    </row>
    <row r="139" spans="1:9" ht="12.75">
      <c r="A139" s="168" t="s">
        <v>202</v>
      </c>
      <c r="B139" s="183">
        <v>416</v>
      </c>
      <c r="C139" s="400" t="s">
        <v>577</v>
      </c>
      <c r="D139" s="184">
        <v>773657</v>
      </c>
      <c r="E139" s="184">
        <v>597956</v>
      </c>
      <c r="F139" s="185">
        <v>-9.69750970294638</v>
      </c>
      <c r="G139" s="184">
        <v>59678</v>
      </c>
      <c r="H139" s="184">
        <v>86696</v>
      </c>
      <c r="I139" s="185">
        <v>21.9438779098389</v>
      </c>
    </row>
    <row r="140" spans="1:9" ht="12.75">
      <c r="A140" s="168" t="s">
        <v>203</v>
      </c>
      <c r="B140" s="183">
        <v>421</v>
      </c>
      <c r="C140" s="400" t="s">
        <v>580</v>
      </c>
      <c r="D140" s="184" t="s">
        <v>70</v>
      </c>
      <c r="E140" s="184" t="s">
        <v>70</v>
      </c>
      <c r="F140" s="185" t="s">
        <v>1137</v>
      </c>
      <c r="G140" s="184" t="s">
        <v>70</v>
      </c>
      <c r="H140" s="184" t="s">
        <v>70</v>
      </c>
      <c r="I140" s="185" t="s">
        <v>1137</v>
      </c>
    </row>
    <row r="141" spans="1:9" ht="12.75">
      <c r="A141" s="168" t="s">
        <v>204</v>
      </c>
      <c r="B141" s="183">
        <v>424</v>
      </c>
      <c r="C141" s="400" t="s">
        <v>583</v>
      </c>
      <c r="D141" s="184">
        <v>25803</v>
      </c>
      <c r="E141" s="184">
        <v>54947</v>
      </c>
      <c r="F141" s="185">
        <v>-28.3433966693183</v>
      </c>
      <c r="G141" s="184">
        <v>5245</v>
      </c>
      <c r="H141" s="184">
        <v>29043</v>
      </c>
      <c r="I141" s="185">
        <v>100.628626692457</v>
      </c>
    </row>
    <row r="142" spans="1:9" ht="12.75">
      <c r="A142" s="168" t="s">
        <v>205</v>
      </c>
      <c r="B142" s="183">
        <v>428</v>
      </c>
      <c r="C142" s="400" t="s">
        <v>586</v>
      </c>
      <c r="D142" s="184">
        <v>19241</v>
      </c>
      <c r="E142" s="184">
        <v>57340</v>
      </c>
      <c r="F142" s="185">
        <v>53.689458307647</v>
      </c>
      <c r="G142" s="184">
        <v>120</v>
      </c>
      <c r="H142" s="184">
        <v>4888</v>
      </c>
      <c r="I142" s="185">
        <v>-25.669099756691</v>
      </c>
    </row>
    <row r="143" spans="1:9" ht="12.75">
      <c r="A143" s="168" t="s">
        <v>206</v>
      </c>
      <c r="B143" s="183">
        <v>432</v>
      </c>
      <c r="C143" s="400" t="s">
        <v>589</v>
      </c>
      <c r="D143" s="184">
        <v>214</v>
      </c>
      <c r="E143" s="184">
        <v>33986</v>
      </c>
      <c r="F143" s="185">
        <v>270.662013305704</v>
      </c>
      <c r="G143" s="184">
        <v>300</v>
      </c>
      <c r="H143" s="184">
        <v>17770</v>
      </c>
      <c r="I143" s="185" t="s">
        <v>71</v>
      </c>
    </row>
    <row r="144" spans="1:9" ht="12.75">
      <c r="A144" s="168" t="s">
        <v>207</v>
      </c>
      <c r="B144" s="183">
        <v>436</v>
      </c>
      <c r="C144" s="400" t="s">
        <v>592</v>
      </c>
      <c r="D144" s="184">
        <v>83407</v>
      </c>
      <c r="E144" s="184">
        <v>163923</v>
      </c>
      <c r="F144" s="185">
        <v>32.2055633070142</v>
      </c>
      <c r="G144" s="184">
        <v>76808</v>
      </c>
      <c r="H144" s="184">
        <v>129543</v>
      </c>
      <c r="I144" s="185">
        <v>15.2466527289711</v>
      </c>
    </row>
    <row r="145" spans="1:9" ht="12.75">
      <c r="A145" s="168" t="s">
        <v>208</v>
      </c>
      <c r="B145" s="183">
        <v>442</v>
      </c>
      <c r="C145" s="400" t="s">
        <v>595</v>
      </c>
      <c r="D145" s="184">
        <v>111136</v>
      </c>
      <c r="E145" s="184">
        <v>2495836</v>
      </c>
      <c r="F145" s="185">
        <v>-39.5715740145537</v>
      </c>
      <c r="G145" s="184">
        <v>9432</v>
      </c>
      <c r="H145" s="184">
        <v>6314</v>
      </c>
      <c r="I145" s="185">
        <v>-60.9982086602014</v>
      </c>
    </row>
    <row r="146" spans="1:9" ht="12.75">
      <c r="A146" s="168" t="s">
        <v>209</v>
      </c>
      <c r="B146" s="183">
        <v>446</v>
      </c>
      <c r="C146" s="400" t="s">
        <v>598</v>
      </c>
      <c r="D146" s="184" t="s">
        <v>70</v>
      </c>
      <c r="E146" s="184" t="s">
        <v>70</v>
      </c>
      <c r="F146" s="185" t="s">
        <v>1137</v>
      </c>
      <c r="G146" s="184" t="s">
        <v>70</v>
      </c>
      <c r="H146" s="184" t="s">
        <v>70</v>
      </c>
      <c r="I146" s="185" t="s">
        <v>1137</v>
      </c>
    </row>
    <row r="147" spans="1:9" ht="12.75">
      <c r="A147" s="168" t="s">
        <v>210</v>
      </c>
      <c r="B147" s="183">
        <v>448</v>
      </c>
      <c r="C147" s="400" t="s">
        <v>601</v>
      </c>
      <c r="D147" s="184">
        <v>53555</v>
      </c>
      <c r="E147" s="184">
        <v>742200</v>
      </c>
      <c r="F147" s="185">
        <v>14.4346109963305</v>
      </c>
      <c r="G147" s="184">
        <v>5220</v>
      </c>
      <c r="H147" s="184">
        <v>143202</v>
      </c>
      <c r="I147" s="185" t="s">
        <v>71</v>
      </c>
    </row>
    <row r="148" spans="1:9" ht="12.75">
      <c r="A148" s="168" t="s">
        <v>211</v>
      </c>
      <c r="B148" s="183">
        <v>449</v>
      </c>
      <c r="C148" s="400" t="s">
        <v>604</v>
      </c>
      <c r="D148" s="184" t="s">
        <v>70</v>
      </c>
      <c r="E148" s="184" t="s">
        <v>70</v>
      </c>
      <c r="F148" s="185" t="s">
        <v>1137</v>
      </c>
      <c r="G148" s="184">
        <v>0</v>
      </c>
      <c r="H148" s="184">
        <v>48</v>
      </c>
      <c r="I148" s="185" t="s">
        <v>71</v>
      </c>
    </row>
    <row r="149" spans="1:9" ht="12.75">
      <c r="A149" s="168" t="s">
        <v>212</v>
      </c>
      <c r="B149" s="183">
        <v>452</v>
      </c>
      <c r="C149" s="400" t="s">
        <v>607</v>
      </c>
      <c r="D149" s="184">
        <v>493</v>
      </c>
      <c r="E149" s="184">
        <v>65115</v>
      </c>
      <c r="F149" s="185">
        <v>115.455628350208</v>
      </c>
      <c r="G149" s="184">
        <v>8</v>
      </c>
      <c r="H149" s="184">
        <v>606</v>
      </c>
      <c r="I149" s="185">
        <v>342.335766423358</v>
      </c>
    </row>
    <row r="150" spans="1:9" ht="12.75">
      <c r="A150" s="168" t="s">
        <v>213</v>
      </c>
      <c r="B150" s="183">
        <v>453</v>
      </c>
      <c r="C150" s="400" t="s">
        <v>609</v>
      </c>
      <c r="D150" s="184">
        <v>28805</v>
      </c>
      <c r="E150" s="184">
        <v>152403</v>
      </c>
      <c r="F150" s="185" t="s">
        <v>71</v>
      </c>
      <c r="G150" s="184" t="s">
        <v>70</v>
      </c>
      <c r="H150" s="184" t="s">
        <v>70</v>
      </c>
      <c r="I150" s="185" t="s">
        <v>1137</v>
      </c>
    </row>
    <row r="151" spans="1:9" ht="12.75">
      <c r="A151" s="168"/>
      <c r="B151" s="188"/>
      <c r="C151" s="178"/>
      <c r="D151" s="184"/>
      <c r="E151" s="184"/>
      <c r="F151" s="189"/>
      <c r="G151" s="184"/>
      <c r="H151" s="184"/>
      <c r="I151" s="189"/>
    </row>
    <row r="152" spans="1:9" ht="14.25">
      <c r="A152" s="655" t="s">
        <v>1165</v>
      </c>
      <c r="B152" s="655"/>
      <c r="C152" s="655"/>
      <c r="D152" s="655"/>
      <c r="E152" s="655"/>
      <c r="F152" s="655"/>
      <c r="G152" s="655"/>
      <c r="H152" s="655"/>
      <c r="I152" s="655"/>
    </row>
    <row r="153" spans="4:9" ht="12.75">
      <c r="D153" s="169"/>
      <c r="E153" s="170"/>
      <c r="G153" s="191"/>
      <c r="H153" s="192"/>
      <c r="I153" s="193"/>
    </row>
    <row r="154" spans="1:9" ht="17.25" customHeight="1">
      <c r="A154" s="645" t="s">
        <v>85</v>
      </c>
      <c r="B154" s="646"/>
      <c r="C154" s="649" t="s">
        <v>737</v>
      </c>
      <c r="D154" s="652" t="s">
        <v>35</v>
      </c>
      <c r="E154" s="652"/>
      <c r="F154" s="652"/>
      <c r="G154" s="653" t="s">
        <v>36</v>
      </c>
      <c r="H154" s="654"/>
      <c r="I154" s="654"/>
    </row>
    <row r="155" spans="1:9" ht="16.5" customHeight="1">
      <c r="A155" s="647"/>
      <c r="B155" s="643"/>
      <c r="C155" s="650"/>
      <c r="D155" s="175" t="s">
        <v>57</v>
      </c>
      <c r="E155" s="632" t="s">
        <v>58</v>
      </c>
      <c r="F155" s="633"/>
      <c r="G155" s="176" t="s">
        <v>57</v>
      </c>
      <c r="H155" s="632" t="s">
        <v>58</v>
      </c>
      <c r="I155" s="633"/>
    </row>
    <row r="156" spans="1:9" ht="12.75" customHeight="1">
      <c r="A156" s="647"/>
      <c r="B156" s="643"/>
      <c r="C156" s="650"/>
      <c r="D156" s="642" t="s">
        <v>67</v>
      </c>
      <c r="E156" s="637" t="s">
        <v>34</v>
      </c>
      <c r="F156" s="634" t="s">
        <v>1161</v>
      </c>
      <c r="G156" s="637" t="s">
        <v>67</v>
      </c>
      <c r="H156" s="638" t="s">
        <v>34</v>
      </c>
      <c r="I156" s="634" t="s">
        <v>1161</v>
      </c>
    </row>
    <row r="157" spans="1:9" ht="12.75" customHeight="1">
      <c r="A157" s="647"/>
      <c r="B157" s="643"/>
      <c r="C157" s="650"/>
      <c r="D157" s="643"/>
      <c r="E157" s="638"/>
      <c r="F157" s="635"/>
      <c r="G157" s="638"/>
      <c r="H157" s="638"/>
      <c r="I157" s="635"/>
    </row>
    <row r="158" spans="1:9" ht="12.75" customHeight="1">
      <c r="A158" s="647"/>
      <c r="B158" s="643"/>
      <c r="C158" s="650"/>
      <c r="D158" s="643"/>
      <c r="E158" s="638"/>
      <c r="F158" s="635"/>
      <c r="G158" s="638"/>
      <c r="H158" s="638"/>
      <c r="I158" s="635"/>
    </row>
    <row r="159" spans="1:9" ht="27" customHeight="1">
      <c r="A159" s="648"/>
      <c r="B159" s="644"/>
      <c r="C159" s="651"/>
      <c r="D159" s="644"/>
      <c r="E159" s="639"/>
      <c r="F159" s="636"/>
      <c r="G159" s="639"/>
      <c r="H159" s="639"/>
      <c r="I159" s="636"/>
    </row>
    <row r="160" spans="1:8" ht="12.75">
      <c r="A160" s="168"/>
      <c r="B160" s="177"/>
      <c r="C160" s="396"/>
      <c r="D160" s="169"/>
      <c r="E160" s="170"/>
      <c r="G160" s="169"/>
      <c r="H160" s="170"/>
    </row>
    <row r="161" spans="2:3" ht="12.75">
      <c r="B161" s="195"/>
      <c r="C161" s="397" t="s">
        <v>87</v>
      </c>
    </row>
    <row r="162" spans="1:3" ht="12.75">
      <c r="A162" s="168"/>
      <c r="B162" s="194"/>
      <c r="C162" s="396"/>
    </row>
    <row r="163" spans="1:9" ht="12.75">
      <c r="A163" s="168" t="s">
        <v>214</v>
      </c>
      <c r="B163" s="183">
        <v>454</v>
      </c>
      <c r="C163" s="399" t="s">
        <v>617</v>
      </c>
      <c r="D163" s="184" t="s">
        <v>70</v>
      </c>
      <c r="E163" s="184" t="s">
        <v>70</v>
      </c>
      <c r="F163" s="185" t="s">
        <v>1137</v>
      </c>
      <c r="G163" s="184" t="s">
        <v>70</v>
      </c>
      <c r="H163" s="184" t="s">
        <v>70</v>
      </c>
      <c r="I163" s="185" t="s">
        <v>1137</v>
      </c>
    </row>
    <row r="164" spans="1:9" ht="12.75">
      <c r="A164" s="168" t="s">
        <v>215</v>
      </c>
      <c r="B164" s="183">
        <v>456</v>
      </c>
      <c r="C164" s="399" t="s">
        <v>619</v>
      </c>
      <c r="D164" s="184">
        <v>27024</v>
      </c>
      <c r="E164" s="184">
        <v>159088</v>
      </c>
      <c r="F164" s="185">
        <v>1.83913196556028</v>
      </c>
      <c r="G164" s="184">
        <v>11</v>
      </c>
      <c r="H164" s="184">
        <v>271</v>
      </c>
      <c r="I164" s="185">
        <v>-97.0091601368502</v>
      </c>
    </row>
    <row r="165" spans="1:9" ht="12.75">
      <c r="A165" s="168" t="s">
        <v>216</v>
      </c>
      <c r="B165" s="183">
        <v>457</v>
      </c>
      <c r="C165" s="399" t="s">
        <v>708</v>
      </c>
      <c r="D165" s="184" t="s">
        <v>70</v>
      </c>
      <c r="E165" s="184" t="s">
        <v>70</v>
      </c>
      <c r="F165" s="185" t="s">
        <v>1137</v>
      </c>
      <c r="G165" s="184" t="s">
        <v>70</v>
      </c>
      <c r="H165" s="184" t="s">
        <v>70</v>
      </c>
      <c r="I165" s="185" t="s">
        <v>1137</v>
      </c>
    </row>
    <row r="166" spans="1:9" ht="12.75">
      <c r="A166" s="168" t="s">
        <v>217</v>
      </c>
      <c r="B166" s="183">
        <v>459</v>
      </c>
      <c r="C166" s="399" t="s">
        <v>625</v>
      </c>
      <c r="D166" s="184">
        <v>2</v>
      </c>
      <c r="E166" s="184">
        <v>606</v>
      </c>
      <c r="F166" s="185" t="s">
        <v>71</v>
      </c>
      <c r="G166" s="184" t="s">
        <v>70</v>
      </c>
      <c r="H166" s="184" t="s">
        <v>70</v>
      </c>
      <c r="I166" s="185" t="s">
        <v>1137</v>
      </c>
    </row>
    <row r="167" spans="1:9" ht="12.75">
      <c r="A167" s="168" t="s">
        <v>218</v>
      </c>
      <c r="B167" s="183">
        <v>460</v>
      </c>
      <c r="C167" s="399" t="s">
        <v>628</v>
      </c>
      <c r="D167" s="184" t="s">
        <v>70</v>
      </c>
      <c r="E167" s="184" t="s">
        <v>70</v>
      </c>
      <c r="F167" s="185" t="s">
        <v>1137</v>
      </c>
      <c r="G167" s="184" t="s">
        <v>70</v>
      </c>
      <c r="H167" s="184" t="s">
        <v>70</v>
      </c>
      <c r="I167" s="185" t="s">
        <v>1137</v>
      </c>
    </row>
    <row r="168" spans="1:9" ht="12.75">
      <c r="A168" s="168" t="s">
        <v>219</v>
      </c>
      <c r="B168" s="183">
        <v>463</v>
      </c>
      <c r="C168" s="399" t="s">
        <v>630</v>
      </c>
      <c r="D168" s="184">
        <v>48118</v>
      </c>
      <c r="E168" s="184">
        <v>32163</v>
      </c>
      <c r="F168" s="185">
        <v>49.1721163211354</v>
      </c>
      <c r="G168" s="184" t="s">
        <v>70</v>
      </c>
      <c r="H168" s="184" t="s">
        <v>70</v>
      </c>
      <c r="I168" s="185" t="s">
        <v>1137</v>
      </c>
    </row>
    <row r="169" spans="1:9" ht="12.75">
      <c r="A169" s="168" t="s">
        <v>220</v>
      </c>
      <c r="B169" s="183">
        <v>464</v>
      </c>
      <c r="C169" s="399" t="s">
        <v>632</v>
      </c>
      <c r="D169" s="184">
        <v>3291</v>
      </c>
      <c r="E169" s="184">
        <v>108099</v>
      </c>
      <c r="F169" s="185">
        <v>-52.6386351388652</v>
      </c>
      <c r="G169" s="184" t="s">
        <v>70</v>
      </c>
      <c r="H169" s="184" t="s">
        <v>70</v>
      </c>
      <c r="I169" s="185">
        <v>-100</v>
      </c>
    </row>
    <row r="170" spans="1:9" ht="12.75">
      <c r="A170" s="168" t="s">
        <v>221</v>
      </c>
      <c r="B170" s="183">
        <v>465</v>
      </c>
      <c r="C170" s="399" t="s">
        <v>635</v>
      </c>
      <c r="D170" s="184">
        <v>75</v>
      </c>
      <c r="E170" s="184">
        <v>1425</v>
      </c>
      <c r="F170" s="185">
        <v>423.897058823529</v>
      </c>
      <c r="G170" s="184" t="s">
        <v>70</v>
      </c>
      <c r="H170" s="184" t="s">
        <v>70</v>
      </c>
      <c r="I170" s="185" t="s">
        <v>1137</v>
      </c>
    </row>
    <row r="171" spans="1:9" ht="12.75">
      <c r="A171" s="168" t="s">
        <v>222</v>
      </c>
      <c r="B171" s="183">
        <v>467</v>
      </c>
      <c r="C171" s="399" t="s">
        <v>712</v>
      </c>
      <c r="D171" s="184">
        <v>20000</v>
      </c>
      <c r="E171" s="184">
        <v>10000</v>
      </c>
      <c r="F171" s="185">
        <v>-16.6666666666667</v>
      </c>
      <c r="G171" s="184" t="s">
        <v>70</v>
      </c>
      <c r="H171" s="184" t="s">
        <v>70</v>
      </c>
      <c r="I171" s="185" t="s">
        <v>1137</v>
      </c>
    </row>
    <row r="172" spans="1:9" ht="12.75">
      <c r="A172" s="168" t="s">
        <v>223</v>
      </c>
      <c r="B172" s="183">
        <v>468</v>
      </c>
      <c r="C172" s="399" t="s">
        <v>643</v>
      </c>
      <c r="D172" s="184">
        <v>196</v>
      </c>
      <c r="E172" s="184">
        <v>7900</v>
      </c>
      <c r="F172" s="185" t="s">
        <v>71</v>
      </c>
      <c r="G172" s="184" t="s">
        <v>70</v>
      </c>
      <c r="H172" s="184" t="s">
        <v>70</v>
      </c>
      <c r="I172" s="185" t="s">
        <v>1137</v>
      </c>
    </row>
    <row r="173" spans="1:9" ht="12.75">
      <c r="A173" s="168" t="s">
        <v>224</v>
      </c>
      <c r="B173" s="183">
        <v>469</v>
      </c>
      <c r="C173" s="399" t="s">
        <v>645</v>
      </c>
      <c r="D173" s="184">
        <v>44</v>
      </c>
      <c r="E173" s="184">
        <v>3194</v>
      </c>
      <c r="F173" s="185">
        <v>59.6201899050475</v>
      </c>
      <c r="G173" s="184">
        <v>0</v>
      </c>
      <c r="H173" s="184">
        <v>990</v>
      </c>
      <c r="I173" s="185">
        <v>-64.818763326226</v>
      </c>
    </row>
    <row r="174" spans="1:9" ht="12.75">
      <c r="A174" s="168" t="s">
        <v>225</v>
      </c>
      <c r="B174" s="183">
        <v>470</v>
      </c>
      <c r="C174" s="399" t="s">
        <v>648</v>
      </c>
      <c r="D174" s="184" t="s">
        <v>70</v>
      </c>
      <c r="E174" s="184" t="s">
        <v>70</v>
      </c>
      <c r="F174" s="185" t="s">
        <v>1137</v>
      </c>
      <c r="G174" s="184" t="s">
        <v>70</v>
      </c>
      <c r="H174" s="184" t="s">
        <v>70</v>
      </c>
      <c r="I174" s="185" t="s">
        <v>1137</v>
      </c>
    </row>
    <row r="175" spans="1:9" ht="12.75">
      <c r="A175" s="168" t="s">
        <v>226</v>
      </c>
      <c r="B175" s="183">
        <v>472</v>
      </c>
      <c r="C175" s="400" t="s">
        <v>651</v>
      </c>
      <c r="D175" s="184">
        <v>467068</v>
      </c>
      <c r="E175" s="184">
        <v>275466</v>
      </c>
      <c r="F175" s="185">
        <v>-61.2921447782209</v>
      </c>
      <c r="G175" s="184" t="s">
        <v>70</v>
      </c>
      <c r="H175" s="184" t="s">
        <v>70</v>
      </c>
      <c r="I175" s="185">
        <v>-100</v>
      </c>
    </row>
    <row r="176" spans="1:9" ht="12.75">
      <c r="A176" s="168" t="s">
        <v>227</v>
      </c>
      <c r="B176" s="183">
        <v>473</v>
      </c>
      <c r="C176" s="400" t="s">
        <v>654</v>
      </c>
      <c r="D176" s="184" t="s">
        <v>70</v>
      </c>
      <c r="E176" s="184" t="s">
        <v>70</v>
      </c>
      <c r="F176" s="185" t="s">
        <v>1137</v>
      </c>
      <c r="G176" s="184" t="s">
        <v>70</v>
      </c>
      <c r="H176" s="184" t="s">
        <v>70</v>
      </c>
      <c r="I176" s="185" t="s">
        <v>1137</v>
      </c>
    </row>
    <row r="177" spans="1:9" ht="12.75">
      <c r="A177" s="168" t="s">
        <v>228</v>
      </c>
      <c r="B177" s="183">
        <v>474</v>
      </c>
      <c r="C177" s="400" t="s">
        <v>657</v>
      </c>
      <c r="D177" s="184">
        <v>72000</v>
      </c>
      <c r="E177" s="184">
        <v>36085</v>
      </c>
      <c r="F177" s="185">
        <v>-39.8061653432975</v>
      </c>
      <c r="G177" s="184" t="s">
        <v>70</v>
      </c>
      <c r="H177" s="184" t="s">
        <v>70</v>
      </c>
      <c r="I177" s="185" t="s">
        <v>1137</v>
      </c>
    </row>
    <row r="178" spans="1:9" ht="12.75">
      <c r="A178" s="196" t="s">
        <v>1053</v>
      </c>
      <c r="B178" s="197">
        <v>475</v>
      </c>
      <c r="C178" s="401" t="s">
        <v>1060</v>
      </c>
      <c r="D178" s="184">
        <v>221</v>
      </c>
      <c r="E178" s="184">
        <v>6957</v>
      </c>
      <c r="F178" s="185">
        <v>640.106382978723</v>
      </c>
      <c r="G178" s="184" t="s">
        <v>70</v>
      </c>
      <c r="H178" s="184" t="s">
        <v>70</v>
      </c>
      <c r="I178" s="185" t="s">
        <v>1137</v>
      </c>
    </row>
    <row r="179" spans="1:9" ht="12.75">
      <c r="A179" s="196" t="s">
        <v>1054</v>
      </c>
      <c r="B179" s="197">
        <v>477</v>
      </c>
      <c r="C179" s="401" t="s">
        <v>1061</v>
      </c>
      <c r="D179" s="184">
        <v>1186</v>
      </c>
      <c r="E179" s="184">
        <v>5686</v>
      </c>
      <c r="F179" s="185">
        <v>-41.5981922760887</v>
      </c>
      <c r="G179" s="184" t="s">
        <v>70</v>
      </c>
      <c r="H179" s="184" t="s">
        <v>70</v>
      </c>
      <c r="I179" s="185" t="s">
        <v>1137</v>
      </c>
    </row>
    <row r="180" spans="1:9" ht="12.75">
      <c r="A180" s="196" t="s">
        <v>1055</v>
      </c>
      <c r="B180" s="197">
        <v>479</v>
      </c>
      <c r="C180" s="401" t="s">
        <v>1062</v>
      </c>
      <c r="D180" s="184">
        <v>2</v>
      </c>
      <c r="E180" s="184">
        <v>74</v>
      </c>
      <c r="F180" s="185" t="s">
        <v>71</v>
      </c>
      <c r="G180" s="184" t="s">
        <v>70</v>
      </c>
      <c r="H180" s="184" t="s">
        <v>70</v>
      </c>
      <c r="I180" s="185" t="s">
        <v>1137</v>
      </c>
    </row>
    <row r="181" spans="1:9" ht="12.75">
      <c r="A181" s="168" t="s">
        <v>229</v>
      </c>
      <c r="B181" s="183">
        <v>480</v>
      </c>
      <c r="C181" s="400" t="s">
        <v>662</v>
      </c>
      <c r="D181" s="184">
        <v>541302</v>
      </c>
      <c r="E181" s="184">
        <v>2743595</v>
      </c>
      <c r="F181" s="185">
        <v>-23.4803133530945</v>
      </c>
      <c r="G181" s="184">
        <v>30727</v>
      </c>
      <c r="H181" s="184">
        <v>663870</v>
      </c>
      <c r="I181" s="185" t="s">
        <v>71</v>
      </c>
    </row>
    <row r="182" spans="1:9" ht="12.75">
      <c r="A182" s="196" t="s">
        <v>1056</v>
      </c>
      <c r="B182" s="197">
        <v>481</v>
      </c>
      <c r="C182" s="401" t="s">
        <v>1076</v>
      </c>
      <c r="D182" s="184" t="s">
        <v>70</v>
      </c>
      <c r="E182" s="184" t="s">
        <v>70</v>
      </c>
      <c r="F182" s="185" t="s">
        <v>1137</v>
      </c>
      <c r="G182" s="184" t="s">
        <v>70</v>
      </c>
      <c r="H182" s="184" t="s">
        <v>70</v>
      </c>
      <c r="I182" s="185" t="s">
        <v>1137</v>
      </c>
    </row>
    <row r="183" spans="1:9" ht="12.75">
      <c r="A183" s="168" t="s">
        <v>230</v>
      </c>
      <c r="B183" s="183">
        <v>484</v>
      </c>
      <c r="C183" s="400" t="s">
        <v>1070</v>
      </c>
      <c r="D183" s="184">
        <v>32601</v>
      </c>
      <c r="E183" s="184">
        <v>213601</v>
      </c>
      <c r="F183" s="185">
        <v>-85.5564331048249</v>
      </c>
      <c r="G183" s="184">
        <v>300</v>
      </c>
      <c r="H183" s="184">
        <v>21771</v>
      </c>
      <c r="I183" s="185">
        <v>-86.9015101377775</v>
      </c>
    </row>
    <row r="184" spans="1:9" ht="12.75">
      <c r="A184" s="168" t="s">
        <v>231</v>
      </c>
      <c r="B184" s="183">
        <v>488</v>
      </c>
      <c r="C184" s="400" t="s">
        <v>667</v>
      </c>
      <c r="D184" s="184">
        <v>181205</v>
      </c>
      <c r="E184" s="184">
        <v>79560</v>
      </c>
      <c r="F184" s="185">
        <v>-68.5856432125089</v>
      </c>
      <c r="G184" s="184" t="s">
        <v>70</v>
      </c>
      <c r="H184" s="184" t="s">
        <v>70</v>
      </c>
      <c r="I184" s="185" t="s">
        <v>1137</v>
      </c>
    </row>
    <row r="185" spans="1:9" ht="12.75">
      <c r="A185" s="168" t="s">
        <v>232</v>
      </c>
      <c r="B185" s="183">
        <v>492</v>
      </c>
      <c r="C185" s="400" t="s">
        <v>670</v>
      </c>
      <c r="D185" s="184">
        <v>2101</v>
      </c>
      <c r="E185" s="184">
        <v>8285</v>
      </c>
      <c r="F185" s="185">
        <v>-97.7216101904662</v>
      </c>
      <c r="G185" s="184" t="s">
        <v>70</v>
      </c>
      <c r="H185" s="184" t="s">
        <v>70</v>
      </c>
      <c r="I185" s="185" t="s">
        <v>1137</v>
      </c>
    </row>
    <row r="186" spans="1:9" ht="12.75">
      <c r="A186" s="168" t="s">
        <v>233</v>
      </c>
      <c r="B186" s="183">
        <v>500</v>
      </c>
      <c r="C186" s="400" t="s">
        <v>673</v>
      </c>
      <c r="D186" s="184">
        <v>2962</v>
      </c>
      <c r="E186" s="184">
        <v>171695</v>
      </c>
      <c r="F186" s="185">
        <v>-70.0107070308338</v>
      </c>
      <c r="G186" s="184">
        <v>42653</v>
      </c>
      <c r="H186" s="184">
        <v>82499</v>
      </c>
      <c r="I186" s="185">
        <v>-77.6482413694073</v>
      </c>
    </row>
    <row r="187" spans="1:9" ht="12.75">
      <c r="A187" s="168" t="s">
        <v>234</v>
      </c>
      <c r="B187" s="183">
        <v>504</v>
      </c>
      <c r="C187" s="400" t="s">
        <v>676</v>
      </c>
      <c r="D187" s="184">
        <v>118788</v>
      </c>
      <c r="E187" s="184">
        <v>977435</v>
      </c>
      <c r="F187" s="185">
        <v>0.44981902414861</v>
      </c>
      <c r="G187" s="184">
        <v>48142</v>
      </c>
      <c r="H187" s="184">
        <v>125948</v>
      </c>
      <c r="I187" s="185">
        <v>1.25658238533585</v>
      </c>
    </row>
    <row r="188" spans="1:9" ht="12.75">
      <c r="A188" s="168" t="s">
        <v>235</v>
      </c>
      <c r="B188" s="183">
        <v>508</v>
      </c>
      <c r="C188" s="399" t="s">
        <v>679</v>
      </c>
      <c r="D188" s="184">
        <v>12484421</v>
      </c>
      <c r="E188" s="184">
        <v>24418257</v>
      </c>
      <c r="F188" s="185">
        <v>-55.0154458914813</v>
      </c>
      <c r="G188" s="184">
        <v>4766760</v>
      </c>
      <c r="H188" s="184">
        <v>19815522</v>
      </c>
      <c r="I188" s="185">
        <v>11.1859925163109</v>
      </c>
    </row>
    <row r="189" spans="1:9" ht="12.75">
      <c r="A189" s="168" t="s">
        <v>236</v>
      </c>
      <c r="B189" s="183">
        <v>512</v>
      </c>
      <c r="C189" s="399" t="s">
        <v>682</v>
      </c>
      <c r="D189" s="184">
        <v>1190781</v>
      </c>
      <c r="E189" s="184">
        <v>6351462</v>
      </c>
      <c r="F189" s="185">
        <v>67.2808190712073</v>
      </c>
      <c r="G189" s="184">
        <v>48574</v>
      </c>
      <c r="H189" s="184">
        <v>91694</v>
      </c>
      <c r="I189" s="185">
        <v>-85.2448912926289</v>
      </c>
    </row>
    <row r="190" spans="1:9" ht="12.75">
      <c r="A190" s="168" t="s">
        <v>237</v>
      </c>
      <c r="B190" s="183">
        <v>516</v>
      </c>
      <c r="C190" s="399" t="s">
        <v>1065</v>
      </c>
      <c r="D190" s="184">
        <v>115883</v>
      </c>
      <c r="E190" s="184">
        <v>421921</v>
      </c>
      <c r="F190" s="185">
        <v>564.52623952624</v>
      </c>
      <c r="G190" s="184" t="s">
        <v>70</v>
      </c>
      <c r="H190" s="184" t="s">
        <v>70</v>
      </c>
      <c r="I190" s="185" t="s">
        <v>1137</v>
      </c>
    </row>
    <row r="191" spans="1:9" ht="12.75">
      <c r="A191" s="168" t="s">
        <v>238</v>
      </c>
      <c r="B191" s="183">
        <v>520</v>
      </c>
      <c r="C191" s="399" t="s">
        <v>687</v>
      </c>
      <c r="D191" s="184">
        <v>11901</v>
      </c>
      <c r="E191" s="184">
        <v>136904</v>
      </c>
      <c r="F191" s="185">
        <v>274.576595802895</v>
      </c>
      <c r="G191" s="184">
        <v>1</v>
      </c>
      <c r="H191" s="184">
        <v>79</v>
      </c>
      <c r="I191" s="185">
        <v>-99.8026628031874</v>
      </c>
    </row>
    <row r="192" spans="1:9" ht="12.75">
      <c r="A192" s="168" t="s">
        <v>239</v>
      </c>
      <c r="B192" s="183">
        <v>524</v>
      </c>
      <c r="C192" s="399" t="s">
        <v>689</v>
      </c>
      <c r="D192" s="184">
        <v>221287</v>
      </c>
      <c r="E192" s="184">
        <v>265055</v>
      </c>
      <c r="F192" s="185">
        <v>-65.2315296395455</v>
      </c>
      <c r="G192" s="184">
        <v>0</v>
      </c>
      <c r="H192" s="184">
        <v>24</v>
      </c>
      <c r="I192" s="185">
        <v>-99.0867579908676</v>
      </c>
    </row>
    <row r="193" spans="1:9" ht="12.75">
      <c r="A193" s="168" t="s">
        <v>240</v>
      </c>
      <c r="B193" s="183">
        <v>528</v>
      </c>
      <c r="C193" s="399" t="s">
        <v>692</v>
      </c>
      <c r="D193" s="184">
        <v>319984</v>
      </c>
      <c r="E193" s="184">
        <v>6782473</v>
      </c>
      <c r="F193" s="185">
        <v>-13.1540092532803</v>
      </c>
      <c r="G193" s="184">
        <v>47090</v>
      </c>
      <c r="H193" s="184">
        <v>975363</v>
      </c>
      <c r="I193" s="185">
        <v>454.940259444697</v>
      </c>
    </row>
    <row r="194" spans="1:9" ht="12.75">
      <c r="A194" s="168" t="s">
        <v>241</v>
      </c>
      <c r="B194" s="183">
        <v>529</v>
      </c>
      <c r="C194" s="399" t="s">
        <v>750</v>
      </c>
      <c r="D194" s="184" t="s">
        <v>70</v>
      </c>
      <c r="E194" s="184" t="s">
        <v>70</v>
      </c>
      <c r="F194" s="185" t="s">
        <v>1137</v>
      </c>
      <c r="G194" s="184" t="s">
        <v>70</v>
      </c>
      <c r="H194" s="184" t="s">
        <v>70</v>
      </c>
      <c r="I194" s="185" t="s">
        <v>1137</v>
      </c>
    </row>
    <row r="195" spans="1:9" s="179" customFormat="1" ht="21" customHeight="1">
      <c r="A195" s="186" t="s">
        <v>41</v>
      </c>
      <c r="B195" s="187" t="s">
        <v>41</v>
      </c>
      <c r="C195" s="393" t="s">
        <v>242</v>
      </c>
      <c r="D195" s="181">
        <v>79874399</v>
      </c>
      <c r="E195" s="181">
        <v>489041550</v>
      </c>
      <c r="F195" s="182">
        <v>4.99089435949264</v>
      </c>
      <c r="G195" s="181">
        <v>69584516</v>
      </c>
      <c r="H195" s="181">
        <v>458051133</v>
      </c>
      <c r="I195" s="182">
        <v>5.79090400670978</v>
      </c>
    </row>
    <row r="196" spans="1:9" ht="21" customHeight="1">
      <c r="A196" s="168" t="s">
        <v>243</v>
      </c>
      <c r="B196" s="183">
        <v>76</v>
      </c>
      <c r="C196" s="399" t="s">
        <v>588</v>
      </c>
      <c r="D196" s="184">
        <v>273591</v>
      </c>
      <c r="E196" s="184">
        <v>981198</v>
      </c>
      <c r="F196" s="185">
        <v>-30.722794591114</v>
      </c>
      <c r="G196" s="184">
        <v>178873</v>
      </c>
      <c r="H196" s="184">
        <v>488785</v>
      </c>
      <c r="I196" s="185">
        <v>109.769066696422</v>
      </c>
    </row>
    <row r="197" spans="1:9" ht="12.75">
      <c r="A197" s="168" t="s">
        <v>244</v>
      </c>
      <c r="B197" s="183">
        <v>77</v>
      </c>
      <c r="C197" s="399" t="s">
        <v>591</v>
      </c>
      <c r="D197" s="184">
        <v>28911</v>
      </c>
      <c r="E197" s="184">
        <v>291187</v>
      </c>
      <c r="F197" s="185">
        <v>-23.979406689171</v>
      </c>
      <c r="G197" s="184">
        <v>87947</v>
      </c>
      <c r="H197" s="184">
        <v>228558</v>
      </c>
      <c r="I197" s="185" t="s">
        <v>71</v>
      </c>
    </row>
    <row r="198" spans="1:9" ht="12.75">
      <c r="A198" s="168" t="s">
        <v>245</v>
      </c>
      <c r="B198" s="183">
        <v>78</v>
      </c>
      <c r="C198" s="399" t="s">
        <v>594</v>
      </c>
      <c r="D198" s="184">
        <v>167418</v>
      </c>
      <c r="E198" s="184">
        <v>724557</v>
      </c>
      <c r="F198" s="185">
        <v>-49.3157287258228</v>
      </c>
      <c r="G198" s="184">
        <v>39503</v>
      </c>
      <c r="H198" s="184">
        <v>254336</v>
      </c>
      <c r="I198" s="185" t="s">
        <v>71</v>
      </c>
    </row>
    <row r="199" spans="1:9" ht="12.75">
      <c r="A199" s="168" t="s">
        <v>246</v>
      </c>
      <c r="B199" s="183">
        <v>79</v>
      </c>
      <c r="C199" s="400" t="s">
        <v>597</v>
      </c>
      <c r="D199" s="184">
        <v>253864</v>
      </c>
      <c r="E199" s="184">
        <v>3044835</v>
      </c>
      <c r="F199" s="185">
        <v>-48.2134720641188</v>
      </c>
      <c r="G199" s="184">
        <v>44031</v>
      </c>
      <c r="H199" s="184">
        <v>20764</v>
      </c>
      <c r="I199" s="185">
        <v>-97.2839693498217</v>
      </c>
    </row>
    <row r="200" spans="1:9" ht="12.75">
      <c r="A200" s="168" t="s">
        <v>247</v>
      </c>
      <c r="B200" s="183">
        <v>80</v>
      </c>
      <c r="C200" s="400" t="s">
        <v>600</v>
      </c>
      <c r="D200" s="184">
        <v>11558</v>
      </c>
      <c r="E200" s="184">
        <v>79156</v>
      </c>
      <c r="F200" s="185">
        <v>-9.7937321937322</v>
      </c>
      <c r="G200" s="184">
        <v>6</v>
      </c>
      <c r="H200" s="184">
        <v>658</v>
      </c>
      <c r="I200" s="185">
        <v>-0.453857791225417</v>
      </c>
    </row>
    <row r="201" spans="1:24" ht="12.75">
      <c r="A201" s="168" t="s">
        <v>248</v>
      </c>
      <c r="B201" s="183">
        <v>81</v>
      </c>
      <c r="C201" s="400" t="s">
        <v>603</v>
      </c>
      <c r="D201" s="184">
        <v>24750</v>
      </c>
      <c r="E201" s="184">
        <v>370243</v>
      </c>
      <c r="F201" s="185">
        <v>-67.370933186922</v>
      </c>
      <c r="G201" s="184">
        <v>19840</v>
      </c>
      <c r="H201" s="184">
        <v>31340</v>
      </c>
      <c r="I201" s="185">
        <v>-87.0745830377617</v>
      </c>
      <c r="X201" s="166" t="s">
        <v>1011</v>
      </c>
    </row>
    <row r="202" spans="1:9" s="179" customFormat="1" ht="12.75">
      <c r="A202" s="168" t="s">
        <v>249</v>
      </c>
      <c r="B202" s="183">
        <v>82</v>
      </c>
      <c r="C202" s="400" t="s">
        <v>606</v>
      </c>
      <c r="D202" s="184">
        <v>34604</v>
      </c>
      <c r="E202" s="184">
        <v>38932</v>
      </c>
      <c r="F202" s="185">
        <v>70.896799964883</v>
      </c>
      <c r="G202" s="184" t="s">
        <v>70</v>
      </c>
      <c r="H202" s="184" t="s">
        <v>70</v>
      </c>
      <c r="I202" s="185">
        <v>-100</v>
      </c>
    </row>
    <row r="203" spans="1:9" ht="12.75">
      <c r="A203" s="168" t="s">
        <v>250</v>
      </c>
      <c r="B203" s="183">
        <v>83</v>
      </c>
      <c r="C203" s="400" t="s">
        <v>751</v>
      </c>
      <c r="D203" s="184">
        <v>14996</v>
      </c>
      <c r="E203" s="184">
        <v>85209</v>
      </c>
      <c r="F203" s="185">
        <v>-33.6425016938065</v>
      </c>
      <c r="G203" s="184" t="s">
        <v>70</v>
      </c>
      <c r="H203" s="184" t="s">
        <v>70</v>
      </c>
      <c r="I203" s="185">
        <v>-100</v>
      </c>
    </row>
    <row r="204" spans="1:9" ht="12.75">
      <c r="A204" s="168" t="s">
        <v>251</v>
      </c>
      <c r="B204" s="183">
        <v>604</v>
      </c>
      <c r="C204" s="400" t="s">
        <v>698</v>
      </c>
      <c r="D204" s="184">
        <v>1376769</v>
      </c>
      <c r="E204" s="184">
        <v>2165975</v>
      </c>
      <c r="F204" s="185">
        <v>25.1463235098691</v>
      </c>
      <c r="G204" s="184">
        <v>36</v>
      </c>
      <c r="H204" s="184">
        <v>9362</v>
      </c>
      <c r="I204" s="185" t="s">
        <v>71</v>
      </c>
    </row>
    <row r="205" spans="1:9" ht="12.75">
      <c r="A205" s="168" t="s">
        <v>252</v>
      </c>
      <c r="B205" s="183">
        <v>608</v>
      </c>
      <c r="C205" s="400" t="s">
        <v>700</v>
      </c>
      <c r="D205" s="184">
        <v>1528</v>
      </c>
      <c r="E205" s="184">
        <v>19673</v>
      </c>
      <c r="F205" s="185">
        <v>-94.0061178850642</v>
      </c>
      <c r="G205" s="184">
        <v>23</v>
      </c>
      <c r="H205" s="184">
        <v>704</v>
      </c>
      <c r="I205" s="185" t="s">
        <v>71</v>
      </c>
    </row>
    <row r="206" spans="1:9" ht="12.75">
      <c r="A206" s="168" t="s">
        <v>253</v>
      </c>
      <c r="B206" s="183">
        <v>612</v>
      </c>
      <c r="C206" s="400" t="s">
        <v>702</v>
      </c>
      <c r="D206" s="184">
        <v>434841</v>
      </c>
      <c r="E206" s="184">
        <v>1634063</v>
      </c>
      <c r="F206" s="185">
        <v>-88.8434961250737</v>
      </c>
      <c r="G206" s="184">
        <v>18</v>
      </c>
      <c r="H206" s="184">
        <v>1304</v>
      </c>
      <c r="I206" s="185">
        <v>79.6143250688705</v>
      </c>
    </row>
    <row r="207" spans="1:9" ht="12.75">
      <c r="A207" s="168" t="s">
        <v>254</v>
      </c>
      <c r="B207" s="183">
        <v>616</v>
      </c>
      <c r="C207" s="400" t="s">
        <v>704</v>
      </c>
      <c r="D207" s="184">
        <v>312582</v>
      </c>
      <c r="E207" s="184">
        <v>1890231</v>
      </c>
      <c r="F207" s="185">
        <v>-51.5255158760179</v>
      </c>
      <c r="G207" s="184">
        <v>59307</v>
      </c>
      <c r="H207" s="184">
        <v>86339</v>
      </c>
      <c r="I207" s="185">
        <v>-20.4446819685424</v>
      </c>
    </row>
    <row r="208" spans="1:9" ht="12.75">
      <c r="A208" s="168" t="s">
        <v>255</v>
      </c>
      <c r="B208" s="183">
        <v>624</v>
      </c>
      <c r="C208" s="400" t="s">
        <v>470</v>
      </c>
      <c r="D208" s="184">
        <v>3817822</v>
      </c>
      <c r="E208" s="184">
        <v>22679681</v>
      </c>
      <c r="F208" s="185">
        <v>12.824079663676</v>
      </c>
      <c r="G208" s="184">
        <v>215042</v>
      </c>
      <c r="H208" s="184">
        <v>2214008</v>
      </c>
      <c r="I208" s="185">
        <v>19.15241713313</v>
      </c>
    </row>
    <row r="209" spans="1:9" ht="12.75">
      <c r="A209" s="168" t="s">
        <v>256</v>
      </c>
      <c r="B209" s="183">
        <v>625</v>
      </c>
      <c r="C209" s="400" t="s">
        <v>906</v>
      </c>
      <c r="D209" s="184">
        <v>34692</v>
      </c>
      <c r="E209" s="184">
        <v>31971</v>
      </c>
      <c r="F209" s="185">
        <v>12.2971548998946</v>
      </c>
      <c r="G209" s="184">
        <v>2</v>
      </c>
      <c r="H209" s="184">
        <v>142</v>
      </c>
      <c r="I209" s="185">
        <v>144.827586206897</v>
      </c>
    </row>
    <row r="210" spans="1:9" ht="12.75">
      <c r="A210" s="168" t="s">
        <v>749</v>
      </c>
      <c r="B210" s="183">
        <v>626</v>
      </c>
      <c r="C210" s="400" t="s">
        <v>757</v>
      </c>
      <c r="D210" s="184" t="s">
        <v>70</v>
      </c>
      <c r="E210" s="184" t="s">
        <v>70</v>
      </c>
      <c r="F210" s="185" t="s">
        <v>1137</v>
      </c>
      <c r="G210" s="184" t="s">
        <v>70</v>
      </c>
      <c r="H210" s="184" t="s">
        <v>70</v>
      </c>
      <c r="I210" s="185" t="s">
        <v>1137</v>
      </c>
    </row>
    <row r="211" spans="1:9" ht="12.75">
      <c r="A211" s="168" t="s">
        <v>257</v>
      </c>
      <c r="B211" s="183">
        <v>628</v>
      </c>
      <c r="C211" s="400" t="s">
        <v>481</v>
      </c>
      <c r="D211" s="184">
        <v>2517163</v>
      </c>
      <c r="E211" s="184">
        <v>2887796</v>
      </c>
      <c r="F211" s="185">
        <v>53.0976092713301</v>
      </c>
      <c r="G211" s="184">
        <v>455</v>
      </c>
      <c r="H211" s="184">
        <v>48044</v>
      </c>
      <c r="I211" s="185">
        <v>438.791073230907</v>
      </c>
    </row>
    <row r="212" spans="1:9" ht="12.75">
      <c r="A212" s="168" t="s">
        <v>258</v>
      </c>
      <c r="B212" s="183">
        <v>632</v>
      </c>
      <c r="C212" s="400" t="s">
        <v>484</v>
      </c>
      <c r="D212" s="184">
        <v>6951067</v>
      </c>
      <c r="E212" s="184">
        <v>23214183</v>
      </c>
      <c r="F212" s="185">
        <v>31.4493372800666</v>
      </c>
      <c r="G212" s="184">
        <v>494333</v>
      </c>
      <c r="H212" s="184">
        <v>681212</v>
      </c>
      <c r="I212" s="185">
        <v>0.523414961669857</v>
      </c>
    </row>
    <row r="213" spans="1:9" ht="12.75">
      <c r="A213" s="168" t="s">
        <v>259</v>
      </c>
      <c r="B213" s="183">
        <v>636</v>
      </c>
      <c r="C213" s="400" t="s">
        <v>487</v>
      </c>
      <c r="D213" s="184">
        <v>1904443</v>
      </c>
      <c r="E213" s="184">
        <v>3312714</v>
      </c>
      <c r="F213" s="185">
        <v>26.9696365740918</v>
      </c>
      <c r="G213" s="184">
        <v>173311</v>
      </c>
      <c r="H213" s="184">
        <v>221275</v>
      </c>
      <c r="I213" s="185">
        <v>232.339556329884</v>
      </c>
    </row>
    <row r="214" spans="1:9" ht="12.75">
      <c r="A214" s="168" t="s">
        <v>260</v>
      </c>
      <c r="B214" s="183">
        <v>640</v>
      </c>
      <c r="C214" s="400" t="s">
        <v>489</v>
      </c>
      <c r="D214" s="184">
        <v>1064078</v>
      </c>
      <c r="E214" s="184">
        <v>1145182</v>
      </c>
      <c r="F214" s="185">
        <v>38.6675740179476</v>
      </c>
      <c r="G214" s="184">
        <v>24620</v>
      </c>
      <c r="H214" s="184">
        <v>92814</v>
      </c>
      <c r="I214" s="185">
        <v>55.4439029292067</v>
      </c>
    </row>
    <row r="215" spans="1:9" ht="12.75">
      <c r="A215" s="168" t="s">
        <v>261</v>
      </c>
      <c r="B215" s="183">
        <v>644</v>
      </c>
      <c r="C215" s="400" t="s">
        <v>492</v>
      </c>
      <c r="D215" s="184">
        <v>313930</v>
      </c>
      <c r="E215" s="184">
        <v>2403703</v>
      </c>
      <c r="F215" s="185">
        <v>-58.5615316612466</v>
      </c>
      <c r="G215" s="184">
        <v>20</v>
      </c>
      <c r="H215" s="184">
        <v>962</v>
      </c>
      <c r="I215" s="185">
        <v>-97.3045671056318</v>
      </c>
    </row>
    <row r="216" spans="1:9" ht="12.75">
      <c r="A216" s="168" t="s">
        <v>262</v>
      </c>
      <c r="B216" s="183">
        <v>647</v>
      </c>
      <c r="C216" s="400" t="s">
        <v>723</v>
      </c>
      <c r="D216" s="184">
        <v>3249965</v>
      </c>
      <c r="E216" s="184">
        <v>11937436</v>
      </c>
      <c r="F216" s="185">
        <v>3.29236833386419</v>
      </c>
      <c r="G216" s="184">
        <v>893562</v>
      </c>
      <c r="H216" s="184">
        <v>2039892</v>
      </c>
      <c r="I216" s="185">
        <v>-56.0697201837589</v>
      </c>
    </row>
    <row r="217" spans="1:9" ht="12.75">
      <c r="A217" s="168" t="s">
        <v>263</v>
      </c>
      <c r="B217" s="183">
        <v>649</v>
      </c>
      <c r="C217" s="400" t="s">
        <v>499</v>
      </c>
      <c r="D217" s="184">
        <v>289167</v>
      </c>
      <c r="E217" s="184">
        <v>1148105</v>
      </c>
      <c r="F217" s="185">
        <v>203.178061211017</v>
      </c>
      <c r="G217" s="184">
        <v>13</v>
      </c>
      <c r="H217" s="184">
        <v>3101</v>
      </c>
      <c r="I217" s="185" t="s">
        <v>71</v>
      </c>
    </row>
    <row r="218" spans="1:9" ht="12.75">
      <c r="A218" s="168" t="s">
        <v>264</v>
      </c>
      <c r="B218" s="183">
        <v>653</v>
      </c>
      <c r="C218" s="400" t="s">
        <v>502</v>
      </c>
      <c r="D218" s="184">
        <v>402</v>
      </c>
      <c r="E218" s="184">
        <v>8580</v>
      </c>
      <c r="F218" s="185">
        <v>-96.6917803465534</v>
      </c>
      <c r="G218" s="184" t="s">
        <v>70</v>
      </c>
      <c r="H218" s="184" t="s">
        <v>70</v>
      </c>
      <c r="I218" s="185" t="s">
        <v>1137</v>
      </c>
    </row>
    <row r="219" spans="1:9" ht="12.75">
      <c r="A219" s="168" t="s">
        <v>265</v>
      </c>
      <c r="B219" s="183">
        <v>660</v>
      </c>
      <c r="C219" s="400" t="s">
        <v>505</v>
      </c>
      <c r="D219" s="184">
        <v>37300</v>
      </c>
      <c r="E219" s="184">
        <v>108748</v>
      </c>
      <c r="F219" s="185">
        <v>180.842931666753</v>
      </c>
      <c r="G219" s="184">
        <v>6</v>
      </c>
      <c r="H219" s="184">
        <v>203</v>
      </c>
      <c r="I219" s="185">
        <v>-65.7672849915683</v>
      </c>
    </row>
    <row r="220" spans="1:9" ht="12.75">
      <c r="A220" s="168" t="s">
        <v>266</v>
      </c>
      <c r="B220" s="183">
        <v>662</v>
      </c>
      <c r="C220" s="400" t="s">
        <v>508</v>
      </c>
      <c r="D220" s="184">
        <v>1258167</v>
      </c>
      <c r="E220" s="184">
        <v>2497418</v>
      </c>
      <c r="F220" s="185">
        <v>6.861664050128</v>
      </c>
      <c r="G220" s="184">
        <v>250309</v>
      </c>
      <c r="H220" s="184">
        <v>1265674</v>
      </c>
      <c r="I220" s="185">
        <v>36.498483678514</v>
      </c>
    </row>
    <row r="221" spans="1:9" ht="12.75">
      <c r="A221" s="168" t="s">
        <v>267</v>
      </c>
      <c r="B221" s="183">
        <v>664</v>
      </c>
      <c r="C221" s="400" t="s">
        <v>511</v>
      </c>
      <c r="D221" s="184">
        <v>7353839</v>
      </c>
      <c r="E221" s="184">
        <v>26497230</v>
      </c>
      <c r="F221" s="185">
        <v>3.8205326604955</v>
      </c>
      <c r="G221" s="184">
        <v>1586659</v>
      </c>
      <c r="H221" s="184">
        <v>11790012</v>
      </c>
      <c r="I221" s="185">
        <v>12.312259389805</v>
      </c>
    </row>
    <row r="222" spans="1:9" ht="12.75">
      <c r="A222" s="168" t="s">
        <v>268</v>
      </c>
      <c r="B222" s="183">
        <v>666</v>
      </c>
      <c r="C222" s="400" t="s">
        <v>514</v>
      </c>
      <c r="D222" s="184">
        <v>194867</v>
      </c>
      <c r="E222" s="184">
        <v>4534803</v>
      </c>
      <c r="F222" s="185" t="s">
        <v>71</v>
      </c>
      <c r="G222" s="184">
        <v>208187</v>
      </c>
      <c r="H222" s="184">
        <v>3593057</v>
      </c>
      <c r="I222" s="185">
        <v>73.5539892632985</v>
      </c>
    </row>
    <row r="223" spans="1:9" ht="12.75">
      <c r="A223" s="168" t="s">
        <v>269</v>
      </c>
      <c r="B223" s="183">
        <v>667</v>
      </c>
      <c r="C223" s="400" t="s">
        <v>517</v>
      </c>
      <c r="D223" s="184">
        <v>2838</v>
      </c>
      <c r="E223" s="184">
        <v>62937</v>
      </c>
      <c r="F223" s="185" t="s">
        <v>71</v>
      </c>
      <c r="G223" s="184" t="s">
        <v>70</v>
      </c>
      <c r="H223" s="184" t="s">
        <v>70</v>
      </c>
      <c r="I223" s="185" t="s">
        <v>1137</v>
      </c>
    </row>
    <row r="224" spans="1:9" ht="12.75">
      <c r="A224" s="168" t="s">
        <v>270</v>
      </c>
      <c r="B224" s="183">
        <v>669</v>
      </c>
      <c r="C224" s="400" t="s">
        <v>520</v>
      </c>
      <c r="D224" s="184">
        <v>20550</v>
      </c>
      <c r="E224" s="184">
        <v>374765</v>
      </c>
      <c r="F224" s="185">
        <v>79.5040665204188</v>
      </c>
      <c r="G224" s="184">
        <v>27432</v>
      </c>
      <c r="H224" s="184">
        <v>889439</v>
      </c>
      <c r="I224" s="185">
        <v>-56.0126367868378</v>
      </c>
    </row>
    <row r="225" spans="1:9" ht="12.75">
      <c r="A225" s="168" t="s">
        <v>271</v>
      </c>
      <c r="B225" s="183">
        <v>672</v>
      </c>
      <c r="C225" s="400" t="s">
        <v>523</v>
      </c>
      <c r="D225" s="184">
        <v>136</v>
      </c>
      <c r="E225" s="184">
        <v>89624</v>
      </c>
      <c r="F225" s="185">
        <v>122.552208785478</v>
      </c>
      <c r="G225" s="184">
        <v>5077</v>
      </c>
      <c r="H225" s="184">
        <v>115745</v>
      </c>
      <c r="I225" s="185">
        <v>-1.58993325681249</v>
      </c>
    </row>
    <row r="226" spans="1:9" ht="12.75">
      <c r="A226" s="168" t="s">
        <v>272</v>
      </c>
      <c r="B226" s="183">
        <v>675</v>
      </c>
      <c r="C226" s="400" t="s">
        <v>526</v>
      </c>
      <c r="D226" s="184" t="s">
        <v>70</v>
      </c>
      <c r="E226" s="184" t="s">
        <v>70</v>
      </c>
      <c r="F226" s="185" t="s">
        <v>1137</v>
      </c>
      <c r="G226" s="184" t="s">
        <v>70</v>
      </c>
      <c r="H226" s="184" t="s">
        <v>70</v>
      </c>
      <c r="I226" s="185" t="s">
        <v>1137</v>
      </c>
    </row>
    <row r="227" spans="1:9" ht="12.75">
      <c r="A227" s="168" t="s">
        <v>273</v>
      </c>
      <c r="B227" s="183">
        <v>676</v>
      </c>
      <c r="C227" s="400" t="s">
        <v>529</v>
      </c>
      <c r="D227" s="184">
        <v>4141</v>
      </c>
      <c r="E227" s="184">
        <v>215562</v>
      </c>
      <c r="F227" s="185">
        <v>69.0019600156801</v>
      </c>
      <c r="G227" s="184">
        <v>14244</v>
      </c>
      <c r="H227" s="184">
        <v>478266</v>
      </c>
      <c r="I227" s="185" t="s">
        <v>71</v>
      </c>
    </row>
    <row r="228" spans="1:9" ht="12.75">
      <c r="A228" s="168" t="s">
        <v>274</v>
      </c>
      <c r="B228" s="183">
        <v>680</v>
      </c>
      <c r="C228" s="400" t="s">
        <v>532</v>
      </c>
      <c r="D228" s="184">
        <v>800606</v>
      </c>
      <c r="E228" s="184">
        <v>20752765</v>
      </c>
      <c r="F228" s="185">
        <v>70.3789412429421</v>
      </c>
      <c r="G228" s="184">
        <v>1410251</v>
      </c>
      <c r="H228" s="184">
        <v>8778236</v>
      </c>
      <c r="I228" s="185">
        <v>3.794154931018</v>
      </c>
    </row>
    <row r="229" spans="1:9" ht="12.75">
      <c r="A229" s="168"/>
      <c r="B229" s="188"/>
      <c r="C229" s="178"/>
      <c r="D229" s="198"/>
      <c r="E229" s="184"/>
      <c r="F229" s="189"/>
      <c r="G229" s="184"/>
      <c r="H229" s="184"/>
      <c r="I229" s="189"/>
    </row>
    <row r="230" spans="1:9" ht="12.75">
      <c r="A230" s="168"/>
      <c r="B230" s="188"/>
      <c r="C230" s="178"/>
      <c r="D230" s="184"/>
      <c r="E230" s="184"/>
      <c r="F230" s="189"/>
      <c r="G230" s="184"/>
      <c r="H230" s="184"/>
      <c r="I230" s="189"/>
    </row>
    <row r="231" spans="1:9" ht="14.25">
      <c r="A231" s="655" t="s">
        <v>1165</v>
      </c>
      <c r="B231" s="655"/>
      <c r="C231" s="655"/>
      <c r="D231" s="655"/>
      <c r="E231" s="655"/>
      <c r="F231" s="655"/>
      <c r="G231" s="655"/>
      <c r="H231" s="655"/>
      <c r="I231" s="655"/>
    </row>
    <row r="232" spans="4:9" ht="12.75">
      <c r="D232" s="169"/>
      <c r="E232" s="170"/>
      <c r="G232" s="191"/>
      <c r="H232" s="192"/>
      <c r="I232" s="193"/>
    </row>
    <row r="233" spans="1:9" ht="17.25" customHeight="1">
      <c r="A233" s="645" t="s">
        <v>85</v>
      </c>
      <c r="B233" s="646"/>
      <c r="C233" s="649" t="s">
        <v>737</v>
      </c>
      <c r="D233" s="652" t="s">
        <v>35</v>
      </c>
      <c r="E233" s="652"/>
      <c r="F233" s="652"/>
      <c r="G233" s="653" t="s">
        <v>36</v>
      </c>
      <c r="H233" s="654"/>
      <c r="I233" s="654"/>
    </row>
    <row r="234" spans="1:9" ht="16.5" customHeight="1">
      <c r="A234" s="647"/>
      <c r="B234" s="643"/>
      <c r="C234" s="650"/>
      <c r="D234" s="175" t="s">
        <v>57</v>
      </c>
      <c r="E234" s="632" t="s">
        <v>58</v>
      </c>
      <c r="F234" s="633"/>
      <c r="G234" s="176" t="s">
        <v>57</v>
      </c>
      <c r="H234" s="632" t="s">
        <v>58</v>
      </c>
      <c r="I234" s="633"/>
    </row>
    <row r="235" spans="1:9" ht="12.75" customHeight="1">
      <c r="A235" s="647"/>
      <c r="B235" s="643"/>
      <c r="C235" s="650"/>
      <c r="D235" s="642" t="s">
        <v>67</v>
      </c>
      <c r="E235" s="637" t="s">
        <v>34</v>
      </c>
      <c r="F235" s="634" t="s">
        <v>1161</v>
      </c>
      <c r="G235" s="637" t="s">
        <v>67</v>
      </c>
      <c r="H235" s="638" t="s">
        <v>34</v>
      </c>
      <c r="I235" s="634" t="s">
        <v>1161</v>
      </c>
    </row>
    <row r="236" spans="1:9" ht="12.75" customHeight="1">
      <c r="A236" s="647"/>
      <c r="B236" s="643"/>
      <c r="C236" s="650"/>
      <c r="D236" s="643"/>
      <c r="E236" s="638"/>
      <c r="F236" s="635"/>
      <c r="G236" s="638"/>
      <c r="H236" s="638"/>
      <c r="I236" s="635"/>
    </row>
    <row r="237" spans="1:9" ht="12.75" customHeight="1">
      <c r="A237" s="647"/>
      <c r="B237" s="643"/>
      <c r="C237" s="650"/>
      <c r="D237" s="643"/>
      <c r="E237" s="638"/>
      <c r="F237" s="635"/>
      <c r="G237" s="638"/>
      <c r="H237" s="638"/>
      <c r="I237" s="635"/>
    </row>
    <row r="238" spans="1:9" ht="27" customHeight="1">
      <c r="A238" s="648"/>
      <c r="B238" s="644"/>
      <c r="C238" s="651"/>
      <c r="D238" s="644"/>
      <c r="E238" s="639"/>
      <c r="F238" s="636"/>
      <c r="G238" s="639"/>
      <c r="H238" s="639"/>
      <c r="I238" s="636"/>
    </row>
    <row r="239" spans="1:8" ht="12.75">
      <c r="A239" s="168"/>
      <c r="B239" s="177"/>
      <c r="C239" s="396"/>
      <c r="D239" s="169"/>
      <c r="E239" s="170"/>
      <c r="G239" s="169"/>
      <c r="H239" s="170"/>
    </row>
    <row r="240" spans="2:3" ht="12.75">
      <c r="B240" s="195"/>
      <c r="C240" s="397" t="s">
        <v>88</v>
      </c>
    </row>
    <row r="241" spans="1:3" ht="12.75">
      <c r="A241" s="168"/>
      <c r="B241" s="194"/>
      <c r="C241" s="396"/>
    </row>
    <row r="242" spans="1:9" ht="12.75">
      <c r="A242" s="168" t="s">
        <v>275</v>
      </c>
      <c r="B242" s="194">
        <v>684</v>
      </c>
      <c r="C242" s="399" t="s">
        <v>727</v>
      </c>
      <c r="D242" s="184" t="s">
        <v>70</v>
      </c>
      <c r="E242" s="184" t="s">
        <v>70</v>
      </c>
      <c r="F242" s="185">
        <v>-100</v>
      </c>
      <c r="G242" s="184">
        <v>12</v>
      </c>
      <c r="H242" s="184">
        <v>890</v>
      </c>
      <c r="I242" s="185">
        <v>-50.445434298441</v>
      </c>
    </row>
    <row r="243" spans="1:9" ht="12.75">
      <c r="A243" s="168" t="s">
        <v>276</v>
      </c>
      <c r="B243" s="194">
        <v>690</v>
      </c>
      <c r="C243" s="399" t="s">
        <v>539</v>
      </c>
      <c r="D243" s="184">
        <v>2791427</v>
      </c>
      <c r="E243" s="184">
        <v>10184887</v>
      </c>
      <c r="F243" s="185">
        <v>116.744317394664</v>
      </c>
      <c r="G243" s="184">
        <v>1385158</v>
      </c>
      <c r="H243" s="184">
        <v>19965170</v>
      </c>
      <c r="I243" s="185">
        <v>19.9329510529351</v>
      </c>
    </row>
    <row r="244" spans="1:9" ht="12.75">
      <c r="A244" s="168" t="s">
        <v>277</v>
      </c>
      <c r="B244" s="194">
        <v>696</v>
      </c>
      <c r="C244" s="399" t="s">
        <v>542</v>
      </c>
      <c r="D244" s="184">
        <v>7824</v>
      </c>
      <c r="E244" s="184">
        <v>775527</v>
      </c>
      <c r="F244" s="185">
        <v>485.259225718814</v>
      </c>
      <c r="G244" s="184">
        <v>4357</v>
      </c>
      <c r="H244" s="184">
        <v>99405</v>
      </c>
      <c r="I244" s="185">
        <v>74.9379652605459</v>
      </c>
    </row>
    <row r="245" spans="1:9" ht="12.75">
      <c r="A245" s="168" t="s">
        <v>278</v>
      </c>
      <c r="B245" s="194">
        <v>700</v>
      </c>
      <c r="C245" s="399" t="s">
        <v>545</v>
      </c>
      <c r="D245" s="184">
        <v>272217</v>
      </c>
      <c r="E245" s="184">
        <v>5013034</v>
      </c>
      <c r="F245" s="185">
        <v>20.9633082866422</v>
      </c>
      <c r="G245" s="184">
        <v>1012189</v>
      </c>
      <c r="H245" s="184">
        <v>3983142</v>
      </c>
      <c r="I245" s="185">
        <v>7.5760783962094</v>
      </c>
    </row>
    <row r="246" spans="1:9" ht="12.75">
      <c r="A246" s="168" t="s">
        <v>279</v>
      </c>
      <c r="B246" s="194">
        <v>701</v>
      </c>
      <c r="C246" s="400" t="s">
        <v>548</v>
      </c>
      <c r="D246" s="184">
        <v>1446569</v>
      </c>
      <c r="E246" s="184">
        <v>11169439</v>
      </c>
      <c r="F246" s="185">
        <v>-22.7794876531542</v>
      </c>
      <c r="G246" s="184">
        <v>3419225</v>
      </c>
      <c r="H246" s="184">
        <v>32518290</v>
      </c>
      <c r="I246" s="185">
        <v>32.5643463139487</v>
      </c>
    </row>
    <row r="247" spans="1:9" ht="12.75">
      <c r="A247" s="168" t="s">
        <v>280</v>
      </c>
      <c r="B247" s="194">
        <v>703</v>
      </c>
      <c r="C247" s="400" t="s">
        <v>551</v>
      </c>
      <c r="D247" s="184">
        <v>17292</v>
      </c>
      <c r="E247" s="184">
        <v>477627</v>
      </c>
      <c r="F247" s="185">
        <v>248.020635232911</v>
      </c>
      <c r="G247" s="184" t="s">
        <v>70</v>
      </c>
      <c r="H247" s="184" t="s">
        <v>70</v>
      </c>
      <c r="I247" s="185" t="s">
        <v>1137</v>
      </c>
    </row>
    <row r="248" spans="1:9" ht="12.75">
      <c r="A248" s="168" t="s">
        <v>281</v>
      </c>
      <c r="B248" s="194">
        <v>706</v>
      </c>
      <c r="C248" s="400" t="s">
        <v>554</v>
      </c>
      <c r="D248" s="184">
        <v>1559894</v>
      </c>
      <c r="E248" s="184">
        <v>17627041</v>
      </c>
      <c r="F248" s="185">
        <v>35.068722671386</v>
      </c>
      <c r="G248" s="184">
        <v>249118</v>
      </c>
      <c r="H248" s="184">
        <v>4242593</v>
      </c>
      <c r="I248" s="185">
        <v>21.2575468128185</v>
      </c>
    </row>
    <row r="249" spans="1:9" ht="12.75">
      <c r="A249" s="168" t="s">
        <v>282</v>
      </c>
      <c r="B249" s="194">
        <v>708</v>
      </c>
      <c r="C249" s="400" t="s">
        <v>557</v>
      </c>
      <c r="D249" s="184">
        <v>199079</v>
      </c>
      <c r="E249" s="184">
        <v>7118841</v>
      </c>
      <c r="F249" s="185">
        <v>-1.65040088131167</v>
      </c>
      <c r="G249" s="184">
        <v>31531</v>
      </c>
      <c r="H249" s="184">
        <v>7372090</v>
      </c>
      <c r="I249" s="185">
        <v>291.366367960588</v>
      </c>
    </row>
    <row r="250" spans="1:9" ht="12.75">
      <c r="A250" s="168" t="s">
        <v>283</v>
      </c>
      <c r="B250" s="194">
        <v>716</v>
      </c>
      <c r="C250" s="399" t="s">
        <v>560</v>
      </c>
      <c r="D250" s="184">
        <v>115854</v>
      </c>
      <c r="E250" s="184">
        <v>506124</v>
      </c>
      <c r="F250" s="185">
        <v>54.9495159779328</v>
      </c>
      <c r="G250" s="184" t="s">
        <v>70</v>
      </c>
      <c r="H250" s="184" t="s">
        <v>70</v>
      </c>
      <c r="I250" s="185" t="s">
        <v>1137</v>
      </c>
    </row>
    <row r="251" spans="1:9" ht="12.75">
      <c r="A251" s="168" t="s">
        <v>284</v>
      </c>
      <c r="B251" s="194">
        <v>720</v>
      </c>
      <c r="C251" s="399" t="s">
        <v>563</v>
      </c>
      <c r="D251" s="184">
        <v>34088430</v>
      </c>
      <c r="E251" s="184">
        <v>203036878</v>
      </c>
      <c r="F251" s="185">
        <v>6.1902565039878</v>
      </c>
      <c r="G251" s="184">
        <v>49736058</v>
      </c>
      <c r="H251" s="184">
        <v>276171139</v>
      </c>
      <c r="I251" s="185">
        <v>2.37510069589611</v>
      </c>
    </row>
    <row r="252" spans="1:9" ht="12.75">
      <c r="A252" s="168" t="s">
        <v>285</v>
      </c>
      <c r="B252" s="194">
        <v>724</v>
      </c>
      <c r="C252" s="399" t="s">
        <v>724</v>
      </c>
      <c r="D252" s="184">
        <v>17891</v>
      </c>
      <c r="E252" s="184">
        <v>11010</v>
      </c>
      <c r="F252" s="185">
        <v>-0.542005420054196</v>
      </c>
      <c r="G252" s="184">
        <v>6</v>
      </c>
      <c r="H252" s="184">
        <v>656</v>
      </c>
      <c r="I252" s="185" t="s">
        <v>71</v>
      </c>
    </row>
    <row r="253" spans="1:9" ht="12.75">
      <c r="A253" s="168" t="s">
        <v>286</v>
      </c>
      <c r="B253" s="194">
        <v>728</v>
      </c>
      <c r="C253" s="399" t="s">
        <v>572</v>
      </c>
      <c r="D253" s="184">
        <v>1918406</v>
      </c>
      <c r="E253" s="184">
        <v>30374565</v>
      </c>
      <c r="F253" s="185">
        <v>2.7725191517429</v>
      </c>
      <c r="G253" s="184">
        <v>3993780</v>
      </c>
      <c r="H253" s="184">
        <v>17144188</v>
      </c>
      <c r="I253" s="185">
        <v>3.00200943037221</v>
      </c>
    </row>
    <row r="254" spans="1:9" ht="12.75">
      <c r="A254" s="168" t="s">
        <v>287</v>
      </c>
      <c r="B254" s="194">
        <v>732</v>
      </c>
      <c r="C254" s="399" t="s">
        <v>575</v>
      </c>
      <c r="D254" s="184">
        <v>3003559</v>
      </c>
      <c r="E254" s="184">
        <v>39934275</v>
      </c>
      <c r="F254" s="185">
        <v>13.8077448352974</v>
      </c>
      <c r="G254" s="184">
        <v>1572790</v>
      </c>
      <c r="H254" s="184">
        <v>33342256</v>
      </c>
      <c r="I254" s="185">
        <v>-5.0959108298932</v>
      </c>
    </row>
    <row r="255" spans="1:9" ht="12.75">
      <c r="A255" s="168" t="s">
        <v>288</v>
      </c>
      <c r="B255" s="194">
        <v>736</v>
      </c>
      <c r="C255" s="399" t="s">
        <v>578</v>
      </c>
      <c r="D255" s="184">
        <v>572658</v>
      </c>
      <c r="E255" s="184">
        <v>9523425</v>
      </c>
      <c r="F255" s="185">
        <v>-40.1039966580993</v>
      </c>
      <c r="G255" s="184">
        <v>2153443</v>
      </c>
      <c r="H255" s="184">
        <v>25309390</v>
      </c>
      <c r="I255" s="185">
        <v>22.0435138288374</v>
      </c>
    </row>
    <row r="256" spans="1:9" ht="12.75">
      <c r="A256" s="168" t="s">
        <v>289</v>
      </c>
      <c r="B256" s="194">
        <v>740</v>
      </c>
      <c r="C256" s="399" t="s">
        <v>581</v>
      </c>
      <c r="D256" s="184">
        <v>1087712</v>
      </c>
      <c r="E256" s="184">
        <v>17941928</v>
      </c>
      <c r="F256" s="185">
        <v>7.25213103343479</v>
      </c>
      <c r="G256" s="184">
        <v>266053</v>
      </c>
      <c r="H256" s="184">
        <v>4056014</v>
      </c>
      <c r="I256" s="185">
        <v>-41.6496574662573</v>
      </c>
    </row>
    <row r="257" spans="1:9" ht="12.75">
      <c r="A257" s="168" t="s">
        <v>290</v>
      </c>
      <c r="B257" s="194">
        <v>743</v>
      </c>
      <c r="C257" s="399" t="s">
        <v>584</v>
      </c>
      <c r="D257" s="184">
        <v>25002</v>
      </c>
      <c r="E257" s="184">
        <v>118487</v>
      </c>
      <c r="F257" s="185" t="s">
        <v>71</v>
      </c>
      <c r="G257" s="184">
        <v>27689</v>
      </c>
      <c r="H257" s="184">
        <v>511678</v>
      </c>
      <c r="I257" s="185">
        <v>-15.1234967238948</v>
      </c>
    </row>
    <row r="258" spans="1:9" s="179" customFormat="1" ht="33.75" customHeight="1">
      <c r="A258" s="186" t="s">
        <v>41</v>
      </c>
      <c r="B258" s="199" t="s">
        <v>41</v>
      </c>
      <c r="C258" s="398" t="s">
        <v>369</v>
      </c>
      <c r="D258" s="181">
        <v>2036259</v>
      </c>
      <c r="E258" s="181">
        <v>12111238</v>
      </c>
      <c r="F258" s="182">
        <v>-16.7594716285688</v>
      </c>
      <c r="G258" s="181">
        <v>12552</v>
      </c>
      <c r="H258" s="181">
        <v>813641</v>
      </c>
      <c r="I258" s="182">
        <v>-51.6907389353261</v>
      </c>
    </row>
    <row r="259" spans="1:9" s="179" customFormat="1" ht="21" customHeight="1">
      <c r="A259" s="168" t="s">
        <v>291</v>
      </c>
      <c r="B259" s="194">
        <v>800</v>
      </c>
      <c r="C259" s="399" t="s">
        <v>587</v>
      </c>
      <c r="D259" s="184">
        <v>1804108</v>
      </c>
      <c r="E259" s="184">
        <v>11097156</v>
      </c>
      <c r="F259" s="185">
        <v>-9.74751374039612</v>
      </c>
      <c r="G259" s="184">
        <v>12241</v>
      </c>
      <c r="H259" s="184">
        <v>764352</v>
      </c>
      <c r="I259" s="185">
        <v>-52.1568332895182</v>
      </c>
    </row>
    <row r="260" spans="1:9" ht="12.75">
      <c r="A260" s="168" t="s">
        <v>292</v>
      </c>
      <c r="B260" s="194">
        <v>801</v>
      </c>
      <c r="C260" s="399" t="s">
        <v>590</v>
      </c>
      <c r="D260" s="184">
        <v>65</v>
      </c>
      <c r="E260" s="184">
        <v>1417</v>
      </c>
      <c r="F260" s="185">
        <v>111.808669656203</v>
      </c>
      <c r="G260" s="184" t="s">
        <v>70</v>
      </c>
      <c r="H260" s="184" t="s">
        <v>70</v>
      </c>
      <c r="I260" s="185" t="s">
        <v>1137</v>
      </c>
    </row>
    <row r="261" spans="1:9" ht="12.75">
      <c r="A261" s="168" t="s">
        <v>293</v>
      </c>
      <c r="B261" s="194">
        <v>803</v>
      </c>
      <c r="C261" s="399" t="s">
        <v>593</v>
      </c>
      <c r="D261" s="184" t="s">
        <v>70</v>
      </c>
      <c r="E261" s="184" t="s">
        <v>70</v>
      </c>
      <c r="F261" s="185" t="s">
        <v>1137</v>
      </c>
      <c r="G261" s="184" t="s">
        <v>70</v>
      </c>
      <c r="H261" s="184" t="s">
        <v>70</v>
      </c>
      <c r="I261" s="185" t="s">
        <v>1137</v>
      </c>
    </row>
    <row r="262" spans="1:9" ht="12.75">
      <c r="A262" s="168" t="s">
        <v>294</v>
      </c>
      <c r="B262" s="194">
        <v>804</v>
      </c>
      <c r="C262" s="400" t="s">
        <v>596</v>
      </c>
      <c r="D262" s="184">
        <v>94072</v>
      </c>
      <c r="E262" s="184">
        <v>809067</v>
      </c>
      <c r="F262" s="185">
        <v>-59.6810532091274</v>
      </c>
      <c r="G262" s="184">
        <v>311</v>
      </c>
      <c r="H262" s="184">
        <v>49289</v>
      </c>
      <c r="I262" s="185">
        <v>-43.0934952778996</v>
      </c>
    </row>
    <row r="263" spans="1:9" ht="12.75">
      <c r="A263" s="168" t="s">
        <v>295</v>
      </c>
      <c r="B263" s="194">
        <v>806</v>
      </c>
      <c r="C263" s="400" t="s">
        <v>599</v>
      </c>
      <c r="D263" s="184">
        <v>17</v>
      </c>
      <c r="E263" s="184">
        <v>11500</v>
      </c>
      <c r="F263" s="185" t="s">
        <v>71</v>
      </c>
      <c r="G263" s="184" t="s">
        <v>70</v>
      </c>
      <c r="H263" s="184" t="s">
        <v>70</v>
      </c>
      <c r="I263" s="185" t="s">
        <v>1137</v>
      </c>
    </row>
    <row r="264" spans="1:9" ht="12.75">
      <c r="A264" s="168" t="s">
        <v>296</v>
      </c>
      <c r="B264" s="194">
        <v>807</v>
      </c>
      <c r="C264" s="400" t="s">
        <v>602</v>
      </c>
      <c r="D264" s="184" t="s">
        <v>70</v>
      </c>
      <c r="E264" s="184" t="s">
        <v>70</v>
      </c>
      <c r="F264" s="185" t="s">
        <v>1137</v>
      </c>
      <c r="G264" s="184" t="s">
        <v>70</v>
      </c>
      <c r="H264" s="184" t="s">
        <v>70</v>
      </c>
      <c r="I264" s="185" t="s">
        <v>1137</v>
      </c>
    </row>
    <row r="265" spans="1:9" ht="12.75">
      <c r="A265" s="168" t="s">
        <v>297</v>
      </c>
      <c r="B265" s="194">
        <v>809</v>
      </c>
      <c r="C265" s="400" t="s">
        <v>605</v>
      </c>
      <c r="D265" s="184">
        <v>46</v>
      </c>
      <c r="E265" s="184">
        <v>3980</v>
      </c>
      <c r="F265" s="185">
        <v>-96.3122197101664</v>
      </c>
      <c r="G265" s="184" t="s">
        <v>70</v>
      </c>
      <c r="H265" s="184" t="s">
        <v>70</v>
      </c>
      <c r="I265" s="185" t="s">
        <v>1137</v>
      </c>
    </row>
    <row r="266" spans="1:9" ht="12.75">
      <c r="A266" s="168" t="s">
        <v>298</v>
      </c>
      <c r="B266" s="194">
        <v>811</v>
      </c>
      <c r="C266" s="400" t="s">
        <v>608</v>
      </c>
      <c r="D266" s="184" t="s">
        <v>70</v>
      </c>
      <c r="E266" s="184" t="s">
        <v>70</v>
      </c>
      <c r="F266" s="185" t="s">
        <v>1137</v>
      </c>
      <c r="G266" s="184" t="s">
        <v>70</v>
      </c>
      <c r="H266" s="184" t="s">
        <v>70</v>
      </c>
      <c r="I266" s="185" t="s">
        <v>1137</v>
      </c>
    </row>
    <row r="267" spans="1:9" ht="12.75">
      <c r="A267" s="168" t="s">
        <v>299</v>
      </c>
      <c r="B267" s="194">
        <v>812</v>
      </c>
      <c r="C267" s="400" t="s">
        <v>615</v>
      </c>
      <c r="D267" s="184" t="s">
        <v>70</v>
      </c>
      <c r="E267" s="184" t="s">
        <v>70</v>
      </c>
      <c r="F267" s="185" t="s">
        <v>1137</v>
      </c>
      <c r="G267" s="184" t="s">
        <v>70</v>
      </c>
      <c r="H267" s="184" t="s">
        <v>70</v>
      </c>
      <c r="I267" s="185" t="s">
        <v>1137</v>
      </c>
    </row>
    <row r="268" spans="1:9" ht="12.75">
      <c r="A268" s="168" t="s">
        <v>300</v>
      </c>
      <c r="B268" s="194">
        <v>813</v>
      </c>
      <c r="C268" s="400" t="s">
        <v>758</v>
      </c>
      <c r="D268" s="184" t="s">
        <v>70</v>
      </c>
      <c r="E268" s="184" t="s">
        <v>70</v>
      </c>
      <c r="F268" s="185" t="s">
        <v>1137</v>
      </c>
      <c r="G268" s="184" t="s">
        <v>70</v>
      </c>
      <c r="H268" s="184" t="s">
        <v>70</v>
      </c>
      <c r="I268" s="185" t="s">
        <v>1137</v>
      </c>
    </row>
    <row r="269" spans="1:9" ht="12.75">
      <c r="A269" s="168" t="s">
        <v>301</v>
      </c>
      <c r="B269" s="194">
        <v>815</v>
      </c>
      <c r="C269" s="400" t="s">
        <v>620</v>
      </c>
      <c r="D269" s="184" t="s">
        <v>70</v>
      </c>
      <c r="E269" s="184" t="s">
        <v>70</v>
      </c>
      <c r="F269" s="185">
        <v>-100</v>
      </c>
      <c r="G269" s="184" t="s">
        <v>70</v>
      </c>
      <c r="H269" s="184" t="s">
        <v>70</v>
      </c>
      <c r="I269" s="185" t="s">
        <v>1137</v>
      </c>
    </row>
    <row r="270" spans="1:9" ht="12.75">
      <c r="A270" s="168" t="s">
        <v>302</v>
      </c>
      <c r="B270" s="194">
        <v>816</v>
      </c>
      <c r="C270" s="400" t="s">
        <v>622</v>
      </c>
      <c r="D270" s="184" t="s">
        <v>70</v>
      </c>
      <c r="E270" s="184" t="s">
        <v>70</v>
      </c>
      <c r="F270" s="185" t="s">
        <v>1137</v>
      </c>
      <c r="G270" s="184" t="s">
        <v>70</v>
      </c>
      <c r="H270" s="184" t="s">
        <v>70</v>
      </c>
      <c r="I270" s="185" t="s">
        <v>1137</v>
      </c>
    </row>
    <row r="271" spans="1:9" ht="12.75">
      <c r="A271" s="168" t="s">
        <v>303</v>
      </c>
      <c r="B271" s="194">
        <v>817</v>
      </c>
      <c r="C271" s="400" t="s">
        <v>623</v>
      </c>
      <c r="D271" s="184" t="s">
        <v>70</v>
      </c>
      <c r="E271" s="184" t="s">
        <v>70</v>
      </c>
      <c r="F271" s="185" t="s">
        <v>1137</v>
      </c>
      <c r="G271" s="184" t="s">
        <v>70</v>
      </c>
      <c r="H271" s="184" t="s">
        <v>70</v>
      </c>
      <c r="I271" s="185" t="s">
        <v>1137</v>
      </c>
    </row>
    <row r="272" spans="1:9" ht="12.75">
      <c r="A272" s="168" t="s">
        <v>304</v>
      </c>
      <c r="B272" s="194">
        <v>819</v>
      </c>
      <c r="C272" s="400" t="s">
        <v>626</v>
      </c>
      <c r="D272" s="184" t="s">
        <v>70</v>
      </c>
      <c r="E272" s="184" t="s">
        <v>70</v>
      </c>
      <c r="F272" s="185" t="s">
        <v>1137</v>
      </c>
      <c r="G272" s="184" t="s">
        <v>70</v>
      </c>
      <c r="H272" s="184" t="s">
        <v>70</v>
      </c>
      <c r="I272" s="185" t="s">
        <v>1137</v>
      </c>
    </row>
    <row r="273" spans="1:9" ht="12.75">
      <c r="A273" s="168" t="s">
        <v>305</v>
      </c>
      <c r="B273" s="194">
        <v>820</v>
      </c>
      <c r="C273" s="400" t="s">
        <v>907</v>
      </c>
      <c r="D273" s="184" t="s">
        <v>70</v>
      </c>
      <c r="E273" s="184" t="s">
        <v>70</v>
      </c>
      <c r="F273" s="185" t="s">
        <v>1137</v>
      </c>
      <c r="G273" s="184" t="s">
        <v>70</v>
      </c>
      <c r="H273" s="184" t="s">
        <v>70</v>
      </c>
      <c r="I273" s="185" t="s">
        <v>1137</v>
      </c>
    </row>
    <row r="274" spans="1:9" ht="12.75">
      <c r="A274" s="168" t="s">
        <v>306</v>
      </c>
      <c r="B274" s="194">
        <v>822</v>
      </c>
      <c r="C274" s="400" t="s">
        <v>908</v>
      </c>
      <c r="D274" s="184">
        <v>3415</v>
      </c>
      <c r="E274" s="184">
        <v>107718</v>
      </c>
      <c r="F274" s="185">
        <v>29.6573141227025</v>
      </c>
      <c r="G274" s="184" t="s">
        <v>70</v>
      </c>
      <c r="H274" s="184" t="s">
        <v>70</v>
      </c>
      <c r="I274" s="185" t="s">
        <v>1137</v>
      </c>
    </row>
    <row r="275" spans="1:9" ht="12.75">
      <c r="A275" s="168" t="s">
        <v>307</v>
      </c>
      <c r="B275" s="194">
        <v>823</v>
      </c>
      <c r="C275" s="400" t="s">
        <v>759</v>
      </c>
      <c r="D275" s="184" t="s">
        <v>70</v>
      </c>
      <c r="E275" s="184" t="s">
        <v>70</v>
      </c>
      <c r="F275" s="185" t="s">
        <v>1137</v>
      </c>
      <c r="G275" s="184" t="s">
        <v>70</v>
      </c>
      <c r="H275" s="184" t="s">
        <v>70</v>
      </c>
      <c r="I275" s="185" t="s">
        <v>1137</v>
      </c>
    </row>
    <row r="276" spans="1:9" ht="12.75">
      <c r="A276" s="168" t="s">
        <v>308</v>
      </c>
      <c r="B276" s="194">
        <v>824</v>
      </c>
      <c r="C276" s="400" t="s">
        <v>639</v>
      </c>
      <c r="D276" s="184" t="s">
        <v>70</v>
      </c>
      <c r="E276" s="184" t="s">
        <v>70</v>
      </c>
      <c r="F276" s="185" t="s">
        <v>1137</v>
      </c>
      <c r="G276" s="184" t="s">
        <v>70</v>
      </c>
      <c r="H276" s="184" t="s">
        <v>70</v>
      </c>
      <c r="I276" s="185" t="s">
        <v>1137</v>
      </c>
    </row>
    <row r="277" spans="1:9" ht="12.75">
      <c r="A277" s="168" t="s">
        <v>309</v>
      </c>
      <c r="B277" s="194">
        <v>825</v>
      </c>
      <c r="C277" s="400" t="s">
        <v>642</v>
      </c>
      <c r="D277" s="184" t="s">
        <v>70</v>
      </c>
      <c r="E277" s="184" t="s">
        <v>70</v>
      </c>
      <c r="F277" s="185" t="s">
        <v>1137</v>
      </c>
      <c r="G277" s="184" t="s">
        <v>70</v>
      </c>
      <c r="H277" s="184" t="s">
        <v>70</v>
      </c>
      <c r="I277" s="185" t="s">
        <v>1137</v>
      </c>
    </row>
    <row r="278" spans="1:9" ht="12.75">
      <c r="A278" s="168" t="s">
        <v>310</v>
      </c>
      <c r="B278" s="194">
        <v>830</v>
      </c>
      <c r="C278" s="400" t="s">
        <v>644</v>
      </c>
      <c r="D278" s="184" t="s">
        <v>70</v>
      </c>
      <c r="E278" s="184" t="s">
        <v>70</v>
      </c>
      <c r="F278" s="185" t="s">
        <v>1137</v>
      </c>
      <c r="G278" s="184" t="s">
        <v>70</v>
      </c>
      <c r="H278" s="184" t="s">
        <v>70</v>
      </c>
      <c r="I278" s="185" t="s">
        <v>1137</v>
      </c>
    </row>
    <row r="279" spans="1:9" ht="12.75">
      <c r="A279" s="168" t="s">
        <v>311</v>
      </c>
      <c r="B279" s="194">
        <v>831</v>
      </c>
      <c r="C279" s="400" t="s">
        <v>646</v>
      </c>
      <c r="D279" s="184" t="s">
        <v>70</v>
      </c>
      <c r="E279" s="184" t="s">
        <v>70</v>
      </c>
      <c r="F279" s="185" t="s">
        <v>1137</v>
      </c>
      <c r="G279" s="184" t="s">
        <v>70</v>
      </c>
      <c r="H279" s="184" t="s">
        <v>70</v>
      </c>
      <c r="I279" s="185" t="s">
        <v>1137</v>
      </c>
    </row>
    <row r="280" spans="1:9" ht="12.75">
      <c r="A280" s="168" t="s">
        <v>312</v>
      </c>
      <c r="B280" s="194">
        <v>832</v>
      </c>
      <c r="C280" s="400" t="s">
        <v>760</v>
      </c>
      <c r="D280" s="184" t="s">
        <v>70</v>
      </c>
      <c r="E280" s="184" t="s">
        <v>70</v>
      </c>
      <c r="F280" s="185" t="s">
        <v>1137</v>
      </c>
      <c r="G280" s="184" t="s">
        <v>70</v>
      </c>
      <c r="H280" s="184" t="s">
        <v>70</v>
      </c>
      <c r="I280" s="185" t="s">
        <v>1137</v>
      </c>
    </row>
    <row r="281" spans="1:9" ht="12.75">
      <c r="A281" s="168" t="s">
        <v>313</v>
      </c>
      <c r="B281" s="194">
        <v>833</v>
      </c>
      <c r="C281" s="400" t="s">
        <v>655</v>
      </c>
      <c r="D281" s="184" t="s">
        <v>70</v>
      </c>
      <c r="E281" s="184" t="s">
        <v>70</v>
      </c>
      <c r="F281" s="185" t="s">
        <v>1137</v>
      </c>
      <c r="G281" s="184" t="s">
        <v>70</v>
      </c>
      <c r="H281" s="184" t="s">
        <v>70</v>
      </c>
      <c r="I281" s="185" t="s">
        <v>1137</v>
      </c>
    </row>
    <row r="282" spans="1:9" ht="12.75">
      <c r="A282" s="168" t="s">
        <v>314</v>
      </c>
      <c r="B282" s="194">
        <v>834</v>
      </c>
      <c r="C282" s="400" t="s">
        <v>658</v>
      </c>
      <c r="D282" s="184" t="s">
        <v>70</v>
      </c>
      <c r="E282" s="184" t="s">
        <v>70</v>
      </c>
      <c r="F282" s="185" t="s">
        <v>1137</v>
      </c>
      <c r="G282" s="184" t="s">
        <v>70</v>
      </c>
      <c r="H282" s="184" t="s">
        <v>70</v>
      </c>
      <c r="I282" s="185" t="s">
        <v>1137</v>
      </c>
    </row>
    <row r="283" spans="1:9" ht="12.75">
      <c r="A283" s="168" t="s">
        <v>315</v>
      </c>
      <c r="B283" s="194">
        <v>835</v>
      </c>
      <c r="C283" s="399" t="s">
        <v>761</v>
      </c>
      <c r="D283" s="184" t="s">
        <v>70</v>
      </c>
      <c r="E283" s="184" t="s">
        <v>70</v>
      </c>
      <c r="F283" s="185" t="s">
        <v>1137</v>
      </c>
      <c r="G283" s="184" t="s">
        <v>70</v>
      </c>
      <c r="H283" s="184" t="s">
        <v>70</v>
      </c>
      <c r="I283" s="185" t="s">
        <v>1137</v>
      </c>
    </row>
    <row r="284" spans="1:9" ht="12.75">
      <c r="A284" s="168" t="s">
        <v>316</v>
      </c>
      <c r="B284" s="194">
        <v>836</v>
      </c>
      <c r="C284" s="399" t="s">
        <v>665</v>
      </c>
      <c r="D284" s="184" t="s">
        <v>70</v>
      </c>
      <c r="E284" s="184" t="s">
        <v>70</v>
      </c>
      <c r="F284" s="185" t="s">
        <v>1137</v>
      </c>
      <c r="G284" s="184" t="s">
        <v>70</v>
      </c>
      <c r="H284" s="184" t="s">
        <v>70</v>
      </c>
      <c r="I284" s="185" t="s">
        <v>1137</v>
      </c>
    </row>
    <row r="285" spans="1:9" ht="12.75">
      <c r="A285" s="168" t="s">
        <v>317</v>
      </c>
      <c r="B285" s="194">
        <v>837</v>
      </c>
      <c r="C285" s="399" t="s">
        <v>668</v>
      </c>
      <c r="D285" s="184" t="s">
        <v>70</v>
      </c>
      <c r="E285" s="184" t="s">
        <v>70</v>
      </c>
      <c r="F285" s="185" t="s">
        <v>1137</v>
      </c>
      <c r="G285" s="184" t="s">
        <v>70</v>
      </c>
      <c r="H285" s="184" t="s">
        <v>70</v>
      </c>
      <c r="I285" s="185" t="s">
        <v>1137</v>
      </c>
    </row>
    <row r="286" spans="1:9" ht="12.75">
      <c r="A286" s="168" t="s">
        <v>318</v>
      </c>
      <c r="B286" s="194">
        <v>838</v>
      </c>
      <c r="C286" s="399" t="s">
        <v>671</v>
      </c>
      <c r="D286" s="184" t="s">
        <v>70</v>
      </c>
      <c r="E286" s="184" t="s">
        <v>70</v>
      </c>
      <c r="F286" s="185" t="s">
        <v>1137</v>
      </c>
      <c r="G286" s="184" t="s">
        <v>70</v>
      </c>
      <c r="H286" s="184" t="s">
        <v>70</v>
      </c>
      <c r="I286" s="185" t="s">
        <v>1137</v>
      </c>
    </row>
    <row r="287" spans="1:9" ht="12.75">
      <c r="A287" s="168" t="s">
        <v>319</v>
      </c>
      <c r="B287" s="194">
        <v>839</v>
      </c>
      <c r="C287" s="399" t="s">
        <v>762</v>
      </c>
      <c r="D287" s="184" t="s">
        <v>70</v>
      </c>
      <c r="E287" s="184" t="s">
        <v>70</v>
      </c>
      <c r="F287" s="185" t="s">
        <v>1137</v>
      </c>
      <c r="G287" s="184" t="s">
        <v>70</v>
      </c>
      <c r="H287" s="184" t="s">
        <v>70</v>
      </c>
      <c r="I287" s="185" t="s">
        <v>1137</v>
      </c>
    </row>
    <row r="288" spans="1:9" ht="12.75">
      <c r="A288" s="168" t="s">
        <v>320</v>
      </c>
      <c r="B288" s="194">
        <v>891</v>
      </c>
      <c r="C288" s="399" t="s">
        <v>677</v>
      </c>
      <c r="D288" s="184" t="s">
        <v>70</v>
      </c>
      <c r="E288" s="184" t="s">
        <v>70</v>
      </c>
      <c r="F288" s="185" t="s">
        <v>1137</v>
      </c>
      <c r="G288" s="184" t="s">
        <v>70</v>
      </c>
      <c r="H288" s="184" t="s">
        <v>70</v>
      </c>
      <c r="I288" s="185" t="s">
        <v>1137</v>
      </c>
    </row>
    <row r="289" spans="1:9" ht="12.75">
      <c r="A289" s="168" t="s">
        <v>321</v>
      </c>
      <c r="B289" s="194">
        <v>892</v>
      </c>
      <c r="C289" s="399" t="s">
        <v>680</v>
      </c>
      <c r="D289" s="184" t="s">
        <v>70</v>
      </c>
      <c r="E289" s="184" t="s">
        <v>70</v>
      </c>
      <c r="F289" s="185" t="s">
        <v>1137</v>
      </c>
      <c r="G289" s="184" t="s">
        <v>70</v>
      </c>
      <c r="H289" s="184" t="s">
        <v>70</v>
      </c>
      <c r="I289" s="185" t="s">
        <v>1137</v>
      </c>
    </row>
    <row r="290" spans="1:9" ht="12.75">
      <c r="A290" s="168" t="s">
        <v>322</v>
      </c>
      <c r="B290" s="194">
        <v>893</v>
      </c>
      <c r="C290" s="399" t="s">
        <v>763</v>
      </c>
      <c r="D290" s="184" t="s">
        <v>70</v>
      </c>
      <c r="E290" s="184" t="s">
        <v>70</v>
      </c>
      <c r="F290" s="185" t="s">
        <v>1137</v>
      </c>
      <c r="G290" s="184" t="s">
        <v>70</v>
      </c>
      <c r="H290" s="184" t="s">
        <v>70</v>
      </c>
      <c r="I290" s="185" t="s">
        <v>1137</v>
      </c>
    </row>
    <row r="291" spans="1:9" ht="12.75">
      <c r="A291" s="168" t="s">
        <v>323</v>
      </c>
      <c r="B291" s="194">
        <v>894</v>
      </c>
      <c r="C291" s="399" t="s">
        <v>1082</v>
      </c>
      <c r="D291" s="184">
        <v>134536</v>
      </c>
      <c r="E291" s="184">
        <v>80400</v>
      </c>
      <c r="F291" s="185">
        <v>46.7153284671533</v>
      </c>
      <c r="G291" s="184" t="s">
        <v>70</v>
      </c>
      <c r="H291" s="184" t="s">
        <v>70</v>
      </c>
      <c r="I291" s="185" t="s">
        <v>1137</v>
      </c>
    </row>
    <row r="292" spans="1:9" s="179" customFormat="1" ht="24" customHeight="1">
      <c r="A292" s="200" t="s">
        <v>41</v>
      </c>
      <c r="B292" s="187" t="s">
        <v>41</v>
      </c>
      <c r="C292" s="393" t="s">
        <v>324</v>
      </c>
      <c r="D292" s="181">
        <v>9141</v>
      </c>
      <c r="E292" s="181">
        <v>30511</v>
      </c>
      <c r="F292" s="182">
        <v>45.090113652575</v>
      </c>
      <c r="G292" s="181" t="s">
        <v>70</v>
      </c>
      <c r="H292" s="181" t="s">
        <v>70</v>
      </c>
      <c r="I292" s="182" t="s">
        <v>1137</v>
      </c>
    </row>
    <row r="293" spans="1:9" s="179" customFormat="1" ht="24" customHeight="1">
      <c r="A293" s="168" t="s">
        <v>325</v>
      </c>
      <c r="B293" s="194">
        <v>950</v>
      </c>
      <c r="C293" s="399" t="s">
        <v>1037</v>
      </c>
      <c r="D293" s="184">
        <v>9141</v>
      </c>
      <c r="E293" s="184">
        <v>30511</v>
      </c>
      <c r="F293" s="185">
        <v>45.090113652575</v>
      </c>
      <c r="G293" s="184" t="s">
        <v>70</v>
      </c>
      <c r="H293" s="184" t="s">
        <v>70</v>
      </c>
      <c r="I293" s="185" t="s">
        <v>1137</v>
      </c>
    </row>
    <row r="294" spans="1:9" s="179" customFormat="1" ht="12.75" customHeight="1">
      <c r="A294" s="168" t="s">
        <v>1057</v>
      </c>
      <c r="B294" s="194">
        <v>953</v>
      </c>
      <c r="C294" s="399" t="s">
        <v>1064</v>
      </c>
      <c r="D294" s="184" t="s">
        <v>70</v>
      </c>
      <c r="E294" s="184" t="s">
        <v>70</v>
      </c>
      <c r="F294" s="185" t="s">
        <v>1137</v>
      </c>
      <c r="G294" s="184" t="s">
        <v>70</v>
      </c>
      <c r="H294" s="184" t="s">
        <v>70</v>
      </c>
      <c r="I294" s="185" t="s">
        <v>1137</v>
      </c>
    </row>
    <row r="295" spans="1:9" s="179" customFormat="1" ht="12.75" customHeight="1">
      <c r="A295" s="168" t="s">
        <v>1023</v>
      </c>
      <c r="B295" s="194">
        <v>958</v>
      </c>
      <c r="C295" s="399" t="s">
        <v>1024</v>
      </c>
      <c r="D295" s="184" t="s">
        <v>70</v>
      </c>
      <c r="E295" s="184" t="s">
        <v>70</v>
      </c>
      <c r="F295" s="185" t="s">
        <v>1137</v>
      </c>
      <c r="G295" s="184" t="s">
        <v>70</v>
      </c>
      <c r="H295" s="184" t="s">
        <v>70</v>
      </c>
      <c r="I295" s="185" t="s">
        <v>1137</v>
      </c>
    </row>
    <row r="296" spans="1:9" s="179" customFormat="1" ht="30" customHeight="1">
      <c r="A296" s="186"/>
      <c r="B296" s="194"/>
      <c r="C296" s="393" t="s">
        <v>84</v>
      </c>
      <c r="D296" s="181">
        <v>1184051567</v>
      </c>
      <c r="E296" s="181">
        <v>3474952410</v>
      </c>
      <c r="F296" s="182">
        <v>3.43255107643435</v>
      </c>
      <c r="G296" s="181">
        <v>1055508735</v>
      </c>
      <c r="H296" s="181">
        <v>2387355975</v>
      </c>
      <c r="I296" s="182">
        <v>4.81251148342469</v>
      </c>
    </row>
    <row r="297" spans="1:9" ht="12.75">
      <c r="A297" s="168"/>
      <c r="B297" s="201"/>
      <c r="C297" s="168"/>
      <c r="D297" s="184"/>
      <c r="E297" s="184"/>
      <c r="F297" s="189"/>
      <c r="G297" s="184"/>
      <c r="H297" s="184"/>
      <c r="I297" s="189"/>
    </row>
    <row r="298" spans="6:10" ht="12.75">
      <c r="F298" s="184"/>
      <c r="G298" s="184"/>
      <c r="H298" s="189"/>
      <c r="I298" s="184"/>
      <c r="J298" s="189"/>
    </row>
    <row r="299" spans="6:10" ht="12.75">
      <c r="F299" s="184"/>
      <c r="G299" s="184"/>
      <c r="H299" s="189"/>
      <c r="I299" s="184"/>
      <c r="J299" s="189"/>
    </row>
    <row r="300" spans="6:10" ht="12.75">
      <c r="F300" s="184"/>
      <c r="G300" s="184"/>
      <c r="H300" s="189"/>
      <c r="I300" s="184"/>
      <c r="J300" s="189"/>
    </row>
    <row r="301" spans="6:10" ht="12.75">
      <c r="F301" s="184"/>
      <c r="G301" s="184"/>
      <c r="H301" s="189"/>
      <c r="I301" s="184"/>
      <c r="J301" s="189"/>
    </row>
    <row r="302" spans="6:10" ht="12.75">
      <c r="F302" s="184"/>
      <c r="G302" s="184"/>
      <c r="H302" s="189"/>
      <c r="I302" s="184"/>
      <c r="J302" s="189"/>
    </row>
    <row r="303" spans="6:10" ht="12.75">
      <c r="F303" s="184"/>
      <c r="G303" s="184"/>
      <c r="H303" s="189"/>
      <c r="I303" s="184"/>
      <c r="J303" s="189"/>
    </row>
    <row r="304" spans="6:10" ht="12.75">
      <c r="F304" s="184"/>
      <c r="G304" s="184"/>
      <c r="H304" s="189"/>
      <c r="I304" s="184"/>
      <c r="J304" s="189"/>
    </row>
    <row r="305" spans="6:10" ht="12.75">
      <c r="F305" s="184"/>
      <c r="G305" s="184"/>
      <c r="H305" s="189"/>
      <c r="I305" s="184"/>
      <c r="J305" s="189"/>
    </row>
    <row r="306" spans="6:10" ht="12.75">
      <c r="F306" s="184"/>
      <c r="G306" s="184"/>
      <c r="H306" s="189"/>
      <c r="I306" s="184"/>
      <c r="J306" s="189"/>
    </row>
    <row r="307" spans="6:10" ht="12.75">
      <c r="F307" s="184"/>
      <c r="G307" s="184"/>
      <c r="H307" s="189"/>
      <c r="I307" s="184"/>
      <c r="J307" s="189"/>
    </row>
    <row r="308" spans="6:10" ht="12.75">
      <c r="F308" s="184"/>
      <c r="G308" s="184"/>
      <c r="H308" s="189"/>
      <c r="I308" s="184"/>
      <c r="J308" s="189"/>
    </row>
    <row r="309" spans="6:10" ht="12.75">
      <c r="F309" s="184"/>
      <c r="G309" s="184"/>
      <c r="H309" s="189"/>
      <c r="I309" s="184"/>
      <c r="J309" s="189"/>
    </row>
    <row r="310" spans="6:10" ht="12.75">
      <c r="F310" s="184"/>
      <c r="G310" s="184"/>
      <c r="H310" s="189"/>
      <c r="I310" s="184"/>
      <c r="J310" s="189"/>
    </row>
    <row r="311" spans="6:10" ht="12.75">
      <c r="F311" s="184"/>
      <c r="G311" s="184"/>
      <c r="H311" s="189"/>
      <c r="I311" s="184"/>
      <c r="J311" s="189"/>
    </row>
    <row r="312" spans="6:10" ht="12.75">
      <c r="F312" s="184"/>
      <c r="G312" s="184"/>
      <c r="H312" s="189"/>
      <c r="I312" s="184"/>
      <c r="J312" s="189"/>
    </row>
    <row r="313" spans="6:10" ht="12.75">
      <c r="F313" s="184"/>
      <c r="G313" s="184"/>
      <c r="H313" s="189"/>
      <c r="I313" s="184"/>
      <c r="J313" s="189"/>
    </row>
    <row r="314" spans="6:10" ht="12.75">
      <c r="F314" s="184"/>
      <c r="G314" s="184"/>
      <c r="H314" s="189"/>
      <c r="I314" s="184"/>
      <c r="J314" s="189"/>
    </row>
    <row r="315" spans="6:10" ht="12.75">
      <c r="F315" s="184"/>
      <c r="G315" s="184"/>
      <c r="H315" s="189"/>
      <c r="I315" s="184"/>
      <c r="J315" s="189"/>
    </row>
    <row r="316" spans="6:10" ht="12.75">
      <c r="F316" s="184"/>
      <c r="G316" s="184"/>
      <c r="H316" s="189"/>
      <c r="I316" s="184"/>
      <c r="J316" s="189"/>
    </row>
    <row r="317" spans="6:10" ht="12.75">
      <c r="F317" s="184"/>
      <c r="G317" s="184"/>
      <c r="H317" s="189"/>
      <c r="I317" s="184"/>
      <c r="J317" s="189"/>
    </row>
    <row r="318" spans="6:10" ht="12.75">
      <c r="F318" s="184"/>
      <c r="G318" s="184"/>
      <c r="H318" s="189"/>
      <c r="I318" s="184"/>
      <c r="J318" s="189"/>
    </row>
    <row r="319" spans="6:10" ht="12.75">
      <c r="F319" s="184"/>
      <c r="G319" s="184"/>
      <c r="H319" s="189"/>
      <c r="I319" s="184"/>
      <c r="J319" s="189"/>
    </row>
    <row r="320" spans="6:10" ht="12.75">
      <c r="F320" s="184"/>
      <c r="G320" s="184"/>
      <c r="H320" s="189"/>
      <c r="I320" s="184"/>
      <c r="J320" s="189"/>
    </row>
    <row r="321" spans="6:10" ht="12.75">
      <c r="F321" s="184"/>
      <c r="G321" s="184"/>
      <c r="H321" s="189"/>
      <c r="I321" s="184"/>
      <c r="J321" s="189"/>
    </row>
    <row r="322" spans="6:10" ht="12.75">
      <c r="F322" s="184"/>
      <c r="G322" s="184"/>
      <c r="H322" s="189"/>
      <c r="I322" s="184"/>
      <c r="J322" s="189"/>
    </row>
    <row r="323" spans="6:10" ht="12.75">
      <c r="F323" s="184"/>
      <c r="G323" s="184"/>
      <c r="H323" s="189"/>
      <c r="I323" s="184"/>
      <c r="J323" s="189"/>
    </row>
    <row r="324" spans="6:10" ht="12.75">
      <c r="F324" s="184"/>
      <c r="G324" s="184"/>
      <c r="H324" s="189"/>
      <c r="I324" s="184"/>
      <c r="J324" s="189"/>
    </row>
    <row r="325" spans="6:10" ht="12.75">
      <c r="F325" s="184"/>
      <c r="G325" s="184"/>
      <c r="H325" s="189"/>
      <c r="I325" s="184"/>
      <c r="J325" s="189"/>
    </row>
    <row r="326" spans="6:10" ht="12.75">
      <c r="F326" s="184"/>
      <c r="G326" s="184"/>
      <c r="H326" s="189"/>
      <c r="I326" s="184"/>
      <c r="J326" s="189"/>
    </row>
    <row r="327" spans="6:10" ht="12.75">
      <c r="F327" s="184"/>
      <c r="G327" s="184"/>
      <c r="H327" s="189"/>
      <c r="I327" s="184"/>
      <c r="J327" s="189"/>
    </row>
    <row r="328" spans="6:10" ht="12.75">
      <c r="F328" s="184"/>
      <c r="G328" s="184"/>
      <c r="H328" s="189"/>
      <c r="I328" s="184"/>
      <c r="J328" s="189"/>
    </row>
    <row r="329" spans="6:10" ht="12.75">
      <c r="F329" s="184"/>
      <c r="G329" s="184"/>
      <c r="H329" s="189"/>
      <c r="I329" s="184"/>
      <c r="J329" s="189"/>
    </row>
    <row r="330" spans="6:10" ht="12.75">
      <c r="F330" s="184"/>
      <c r="G330" s="184"/>
      <c r="H330" s="189"/>
      <c r="I330" s="184"/>
      <c r="J330" s="189"/>
    </row>
    <row r="331" spans="6:10" ht="12.75">
      <c r="F331" s="184"/>
      <c r="G331" s="184"/>
      <c r="H331" s="189"/>
      <c r="I331" s="184"/>
      <c r="J331" s="189"/>
    </row>
    <row r="332" spans="6:10" ht="12.75">
      <c r="F332" s="184"/>
      <c r="G332" s="184"/>
      <c r="H332" s="189"/>
      <c r="I332" s="184"/>
      <c r="J332" s="189"/>
    </row>
    <row r="333" spans="6:10" ht="12.75">
      <c r="F333" s="184"/>
      <c r="G333" s="184"/>
      <c r="H333" s="189"/>
      <c r="I333" s="184"/>
      <c r="J333" s="189"/>
    </row>
    <row r="334" spans="6:10" ht="12.75">
      <c r="F334" s="184"/>
      <c r="G334" s="184"/>
      <c r="H334" s="189"/>
      <c r="I334" s="184"/>
      <c r="J334" s="189"/>
    </row>
    <row r="335" spans="6:10" ht="12.75">
      <c r="F335" s="184"/>
      <c r="G335" s="184"/>
      <c r="H335" s="189"/>
      <c r="I335" s="184"/>
      <c r="J335" s="189"/>
    </row>
    <row r="336" spans="6:10" ht="12.75">
      <c r="F336" s="184"/>
      <c r="G336" s="184"/>
      <c r="H336" s="189"/>
      <c r="I336" s="184"/>
      <c r="J336" s="189"/>
    </row>
    <row r="337" spans="6:10" ht="12.75">
      <c r="F337" s="184"/>
      <c r="G337" s="184"/>
      <c r="H337" s="189"/>
      <c r="I337" s="184"/>
      <c r="J337" s="189"/>
    </row>
    <row r="338" spans="6:10" ht="12.75">
      <c r="F338" s="184"/>
      <c r="G338" s="184"/>
      <c r="H338" s="189"/>
      <c r="I338" s="184"/>
      <c r="J338" s="189"/>
    </row>
    <row r="339" spans="6:10" ht="12.75">
      <c r="F339" s="184"/>
      <c r="G339" s="184"/>
      <c r="H339" s="189"/>
      <c r="I339" s="184"/>
      <c r="J339" s="189"/>
    </row>
    <row r="340" spans="6:10" ht="12.75">
      <c r="F340" s="184"/>
      <c r="G340" s="184"/>
      <c r="H340" s="189"/>
      <c r="I340" s="184"/>
      <c r="J340" s="189"/>
    </row>
    <row r="341" spans="6:10" ht="12.75">
      <c r="F341" s="184"/>
      <c r="G341" s="184"/>
      <c r="H341" s="189"/>
      <c r="I341" s="184"/>
      <c r="J341" s="189"/>
    </row>
    <row r="342" spans="6:10" ht="12.75">
      <c r="F342" s="184"/>
      <c r="G342" s="184"/>
      <c r="H342" s="189"/>
      <c r="I342" s="184"/>
      <c r="J342" s="189"/>
    </row>
    <row r="343" spans="6:10" ht="12.75">
      <c r="F343" s="184"/>
      <c r="G343" s="184"/>
      <c r="H343" s="189"/>
      <c r="I343" s="184"/>
      <c r="J343" s="189"/>
    </row>
    <row r="344" spans="6:10" ht="12.75">
      <c r="F344" s="184"/>
      <c r="G344" s="184"/>
      <c r="H344" s="189"/>
      <c r="I344" s="184"/>
      <c r="J344" s="189"/>
    </row>
  </sheetData>
  <sheetProtection/>
  <mergeCells count="52">
    <mergeCell ref="G235:G238"/>
    <mergeCell ref="E235:E238"/>
    <mergeCell ref="E234:F234"/>
    <mergeCell ref="H234:I234"/>
    <mergeCell ref="F235:F238"/>
    <mergeCell ref="G233:I233"/>
    <mergeCell ref="A231:I231"/>
    <mergeCell ref="F156:F159"/>
    <mergeCell ref="A233:B238"/>
    <mergeCell ref="D156:D159"/>
    <mergeCell ref="I156:I159"/>
    <mergeCell ref="I235:I238"/>
    <mergeCell ref="C233:C238"/>
    <mergeCell ref="D235:D238"/>
    <mergeCell ref="D233:F233"/>
    <mergeCell ref="H235:H238"/>
    <mergeCell ref="G156:G159"/>
    <mergeCell ref="H156:H159"/>
    <mergeCell ref="A154:B159"/>
    <mergeCell ref="D81:D84"/>
    <mergeCell ref="H155:I155"/>
    <mergeCell ref="C154:C159"/>
    <mergeCell ref="D154:F154"/>
    <mergeCell ref="G154:I154"/>
    <mergeCell ref="G3:I3"/>
    <mergeCell ref="E4:F4"/>
    <mergeCell ref="E156:E159"/>
    <mergeCell ref="E155:F155"/>
    <mergeCell ref="G79:I79"/>
    <mergeCell ref="D79:F79"/>
    <mergeCell ref="A77:I77"/>
    <mergeCell ref="A152:I152"/>
    <mergeCell ref="A3:B8"/>
    <mergeCell ref="F81:F84"/>
    <mergeCell ref="A1:I1"/>
    <mergeCell ref="D5:D8"/>
    <mergeCell ref="E5:E8"/>
    <mergeCell ref="A79:B84"/>
    <mergeCell ref="C79:C84"/>
    <mergeCell ref="I81:I84"/>
    <mergeCell ref="C3:C8"/>
    <mergeCell ref="H80:I80"/>
    <mergeCell ref="H81:H84"/>
    <mergeCell ref="D3:F3"/>
    <mergeCell ref="H4:I4"/>
    <mergeCell ref="F5:F8"/>
    <mergeCell ref="I5:I8"/>
    <mergeCell ref="E80:F80"/>
    <mergeCell ref="E81:E84"/>
    <mergeCell ref="G81:G84"/>
    <mergeCell ref="G5:G8"/>
    <mergeCell ref="H5:H8"/>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0"/>
  <sheetViews>
    <sheetView zoomScalePageLayoutView="0" workbookViewId="0" topLeftCell="A1">
      <selection activeCell="A2" sqref="A2"/>
    </sheetView>
  </sheetViews>
  <sheetFormatPr defaultColWidth="11.421875" defaultRowHeight="12.75"/>
  <cols>
    <col min="1" max="1" width="12.140625" style="106" customWidth="1"/>
    <col min="2" max="2" width="9.57421875" style="106" customWidth="1"/>
    <col min="3" max="3" width="9.8515625" style="106" customWidth="1"/>
    <col min="4" max="4" width="7.8515625" style="106" customWidth="1"/>
    <col min="5" max="6" width="8.57421875" style="106" customWidth="1"/>
    <col min="7" max="7" width="9.28125" style="106" customWidth="1"/>
    <col min="8" max="8" width="9.8515625" style="106" customWidth="1"/>
    <col min="9" max="9" width="9.28125" style="106" customWidth="1"/>
    <col min="10" max="11" width="10.00390625" style="106" customWidth="1"/>
    <col min="12" max="13" width="9.28125" style="106" customWidth="1"/>
    <col min="14" max="16384" width="11.421875" style="106" customWidth="1"/>
  </cols>
  <sheetData>
    <row r="1" spans="1:18" s="405" customFormat="1" ht="21" customHeight="1">
      <c r="A1" s="402" t="s">
        <v>1167</v>
      </c>
      <c r="B1" s="402"/>
      <c r="C1" s="403"/>
      <c r="D1" s="402"/>
      <c r="E1" s="402"/>
      <c r="F1" s="402"/>
      <c r="G1" s="402"/>
      <c r="H1" s="402"/>
      <c r="I1" s="402"/>
      <c r="J1" s="402"/>
      <c r="K1" s="402"/>
      <c r="L1" s="402"/>
      <c r="M1" s="402"/>
      <c r="N1" s="404"/>
      <c r="O1" s="404"/>
      <c r="P1" s="404"/>
      <c r="Q1" s="404"/>
      <c r="R1" s="404"/>
    </row>
    <row r="2" spans="1:18" ht="12.75">
      <c r="A2" s="406"/>
      <c r="B2" s="406"/>
      <c r="C2" s="406"/>
      <c r="D2" s="406"/>
      <c r="E2" s="406"/>
      <c r="F2" s="406"/>
      <c r="G2" s="406"/>
      <c r="H2" s="406"/>
      <c r="I2" s="406"/>
      <c r="J2" s="406"/>
      <c r="K2" s="406"/>
      <c r="L2" s="406"/>
      <c r="M2" s="406"/>
      <c r="N2" s="407"/>
      <c r="O2" s="407"/>
      <c r="P2" s="407"/>
      <c r="Q2" s="407"/>
      <c r="R2" s="407"/>
    </row>
    <row r="3" spans="1:18" s="107" customFormat="1" ht="17.25" customHeight="1">
      <c r="A3" s="669" t="s">
        <v>1046</v>
      </c>
      <c r="B3" s="672" t="s">
        <v>742</v>
      </c>
      <c r="C3" s="663" t="s">
        <v>326</v>
      </c>
      <c r="D3" s="663"/>
      <c r="E3" s="664"/>
      <c r="F3" s="663"/>
      <c r="G3" s="663"/>
      <c r="H3" s="663" t="s">
        <v>23</v>
      </c>
      <c r="I3" s="663"/>
      <c r="J3" s="663"/>
      <c r="K3" s="663"/>
      <c r="L3" s="663"/>
      <c r="M3" s="665"/>
      <c r="N3" s="408"/>
      <c r="O3" s="408"/>
      <c r="P3" s="408"/>
      <c r="Q3" s="408"/>
      <c r="R3" s="408"/>
    </row>
    <row r="4" spans="1:18" s="107" customFormat="1" ht="16.5" customHeight="1">
      <c r="A4" s="670"/>
      <c r="B4" s="673"/>
      <c r="C4" s="656" t="s">
        <v>24</v>
      </c>
      <c r="D4" s="660" t="s">
        <v>741</v>
      </c>
      <c r="E4" s="659" t="s">
        <v>327</v>
      </c>
      <c r="F4" s="659"/>
      <c r="G4" s="660" t="s">
        <v>740</v>
      </c>
      <c r="H4" s="656" t="s">
        <v>24</v>
      </c>
      <c r="I4" s="656" t="s">
        <v>1077</v>
      </c>
      <c r="J4" s="656" t="s">
        <v>1078</v>
      </c>
      <c r="K4" s="659" t="s">
        <v>28</v>
      </c>
      <c r="L4" s="659"/>
      <c r="M4" s="608"/>
      <c r="N4" s="408"/>
      <c r="O4" s="408"/>
      <c r="P4" s="408"/>
      <c r="Q4" s="408"/>
      <c r="R4" s="408"/>
    </row>
    <row r="5" spans="1:18" s="107" customFormat="1" ht="16.5" customHeight="1">
      <c r="A5" s="670"/>
      <c r="B5" s="673"/>
      <c r="C5" s="656"/>
      <c r="D5" s="656"/>
      <c r="E5" s="409" t="s">
        <v>328</v>
      </c>
      <c r="F5" s="409" t="s">
        <v>329</v>
      </c>
      <c r="G5" s="656"/>
      <c r="H5" s="656"/>
      <c r="I5" s="656"/>
      <c r="J5" s="656"/>
      <c r="K5" s="656" t="s">
        <v>24</v>
      </c>
      <c r="L5" s="660" t="s">
        <v>738</v>
      </c>
      <c r="M5" s="661" t="s">
        <v>739</v>
      </c>
      <c r="N5" s="408"/>
      <c r="O5" s="408"/>
      <c r="P5" s="408"/>
      <c r="Q5" s="408"/>
      <c r="R5" s="408"/>
    </row>
    <row r="6" spans="1:18" s="107" customFormat="1" ht="23.25" customHeight="1">
      <c r="A6" s="670"/>
      <c r="B6" s="673"/>
      <c r="C6" s="656"/>
      <c r="D6" s="656"/>
      <c r="E6" s="659" t="s">
        <v>330</v>
      </c>
      <c r="F6" s="659"/>
      <c r="G6" s="656"/>
      <c r="H6" s="656"/>
      <c r="I6" s="656"/>
      <c r="J6" s="656"/>
      <c r="K6" s="656"/>
      <c r="L6" s="656"/>
      <c r="M6" s="662"/>
      <c r="N6" s="408"/>
      <c r="O6" s="408"/>
      <c r="P6" s="408"/>
      <c r="Q6" s="408"/>
      <c r="R6" s="408"/>
    </row>
    <row r="7" spans="1:18" s="107" customFormat="1" ht="16.5" customHeight="1">
      <c r="A7" s="671"/>
      <c r="B7" s="666" t="s">
        <v>331</v>
      </c>
      <c r="C7" s="667"/>
      <c r="D7" s="667"/>
      <c r="E7" s="667"/>
      <c r="F7" s="667"/>
      <c r="G7" s="667"/>
      <c r="H7" s="667"/>
      <c r="I7" s="667"/>
      <c r="J7" s="667"/>
      <c r="K7" s="667"/>
      <c r="L7" s="667"/>
      <c r="M7" s="668"/>
      <c r="N7" s="408"/>
      <c r="O7" s="408"/>
      <c r="P7" s="408"/>
      <c r="Q7" s="408"/>
      <c r="R7" s="408"/>
    </row>
    <row r="8" spans="1:18" ht="20.25" customHeight="1">
      <c r="A8" s="410"/>
      <c r="B8" s="407"/>
      <c r="C8" s="407"/>
      <c r="D8" s="407"/>
      <c r="E8" s="407"/>
      <c r="F8" s="407"/>
      <c r="G8" s="407"/>
      <c r="H8" s="407"/>
      <c r="I8" s="407"/>
      <c r="J8" s="407"/>
      <c r="K8" s="407"/>
      <c r="L8" s="407"/>
      <c r="M8" s="407"/>
      <c r="N8" s="407"/>
      <c r="O8" s="407"/>
      <c r="P8" s="407"/>
      <c r="Q8" s="407"/>
      <c r="R8" s="407"/>
    </row>
    <row r="9" spans="1:18" s="179" customFormat="1" ht="33" customHeight="1">
      <c r="A9" s="411" t="s">
        <v>1107</v>
      </c>
      <c r="B9" s="412">
        <v>12986.632601</v>
      </c>
      <c r="C9" s="412">
        <v>993.652765</v>
      </c>
      <c r="D9" s="412">
        <v>17.0045</v>
      </c>
      <c r="E9" s="412">
        <v>224.216231</v>
      </c>
      <c r="F9" s="412">
        <v>692.418327</v>
      </c>
      <c r="G9" s="412">
        <v>60.013707</v>
      </c>
      <c r="H9" s="412">
        <v>11712.251672</v>
      </c>
      <c r="I9" s="412">
        <v>110.571937</v>
      </c>
      <c r="J9" s="412">
        <v>590.523531</v>
      </c>
      <c r="K9" s="412">
        <v>11011.156204</v>
      </c>
      <c r="L9" s="412">
        <v>1081.029362</v>
      </c>
      <c r="M9" s="412">
        <v>9930.126842</v>
      </c>
      <c r="N9" s="413"/>
      <c r="O9" s="413"/>
      <c r="P9" s="413"/>
      <c r="Q9" s="413"/>
      <c r="R9" s="413"/>
    </row>
    <row r="10" spans="1:18" ht="21.75" customHeight="1">
      <c r="A10" s="414" t="s">
        <v>1100</v>
      </c>
      <c r="B10" s="161">
        <v>1041.943803</v>
      </c>
      <c r="C10" s="161">
        <v>80.517017</v>
      </c>
      <c r="D10" s="161">
        <v>0.987155</v>
      </c>
      <c r="E10" s="161">
        <v>20.765804</v>
      </c>
      <c r="F10" s="161">
        <v>55.586738</v>
      </c>
      <c r="G10" s="161">
        <v>3.17732</v>
      </c>
      <c r="H10" s="161">
        <v>944.918238</v>
      </c>
      <c r="I10" s="161">
        <v>8.993881</v>
      </c>
      <c r="J10" s="161">
        <v>50.463095</v>
      </c>
      <c r="K10" s="161">
        <v>885.461262</v>
      </c>
      <c r="L10" s="161">
        <v>99.221109</v>
      </c>
      <c r="M10" s="161">
        <v>786.240153</v>
      </c>
      <c r="N10" s="407"/>
      <c r="O10" s="407"/>
      <c r="P10" s="407"/>
      <c r="Q10" s="407"/>
      <c r="R10" s="407"/>
    </row>
    <row r="11" spans="1:18" ht="21.75" customHeight="1">
      <c r="A11" s="414" t="s">
        <v>1101</v>
      </c>
      <c r="B11" s="161">
        <v>1010.501265</v>
      </c>
      <c r="C11" s="161">
        <v>79.872169</v>
      </c>
      <c r="D11" s="161">
        <v>1.201247</v>
      </c>
      <c r="E11" s="161">
        <v>18.868544</v>
      </c>
      <c r="F11" s="161">
        <v>53.35963</v>
      </c>
      <c r="G11" s="161">
        <v>6.442748</v>
      </c>
      <c r="H11" s="161">
        <v>914.471533</v>
      </c>
      <c r="I11" s="161">
        <v>9.339664</v>
      </c>
      <c r="J11" s="161">
        <v>52.46985</v>
      </c>
      <c r="K11" s="161">
        <v>852.662019</v>
      </c>
      <c r="L11" s="161">
        <v>86.51061</v>
      </c>
      <c r="M11" s="161">
        <v>766.151409</v>
      </c>
      <c r="N11" s="407"/>
      <c r="O11" s="407"/>
      <c r="P11" s="407"/>
      <c r="Q11" s="407"/>
      <c r="R11" s="407"/>
    </row>
    <row r="12" spans="1:18" ht="21.75" customHeight="1">
      <c r="A12" s="414" t="s">
        <v>981</v>
      </c>
      <c r="B12" s="161">
        <v>1066.965902</v>
      </c>
      <c r="C12" s="161">
        <v>78.669583</v>
      </c>
      <c r="D12" s="161">
        <v>0.933873</v>
      </c>
      <c r="E12" s="161">
        <v>21.726687</v>
      </c>
      <c r="F12" s="161">
        <v>51.818798</v>
      </c>
      <c r="G12" s="161">
        <v>4.190225</v>
      </c>
      <c r="H12" s="161">
        <v>972.511292</v>
      </c>
      <c r="I12" s="161">
        <v>7.601529</v>
      </c>
      <c r="J12" s="161">
        <v>47.95931</v>
      </c>
      <c r="K12" s="161">
        <v>916.950453</v>
      </c>
      <c r="L12" s="161">
        <v>90.492333</v>
      </c>
      <c r="M12" s="161">
        <v>826.45812</v>
      </c>
      <c r="N12" s="407"/>
      <c r="O12" s="407"/>
      <c r="P12" s="407"/>
      <c r="Q12" s="407"/>
      <c r="R12" s="407"/>
    </row>
    <row r="13" spans="1:18" ht="21.75" customHeight="1">
      <c r="A13" s="414" t="s">
        <v>982</v>
      </c>
      <c r="B13" s="161">
        <v>1028.801092</v>
      </c>
      <c r="C13" s="161">
        <v>75.28899</v>
      </c>
      <c r="D13" s="161">
        <v>0.765597</v>
      </c>
      <c r="E13" s="161">
        <v>20.28868</v>
      </c>
      <c r="F13" s="161">
        <v>49.345821</v>
      </c>
      <c r="G13" s="161">
        <v>4.888892</v>
      </c>
      <c r="H13" s="161">
        <v>934.200292</v>
      </c>
      <c r="I13" s="161">
        <v>10.484965</v>
      </c>
      <c r="J13" s="161">
        <v>54.886586</v>
      </c>
      <c r="K13" s="161">
        <v>868.828741</v>
      </c>
      <c r="L13" s="161">
        <v>92.397559</v>
      </c>
      <c r="M13" s="161">
        <v>776.431182</v>
      </c>
      <c r="N13" s="407"/>
      <c r="O13" s="407"/>
      <c r="P13" s="407"/>
      <c r="Q13" s="407"/>
      <c r="R13" s="407"/>
    </row>
    <row r="14" spans="1:18" ht="21.75" customHeight="1">
      <c r="A14" s="414" t="s">
        <v>983</v>
      </c>
      <c r="B14" s="161">
        <v>1072.916634</v>
      </c>
      <c r="C14" s="161">
        <v>77.33568</v>
      </c>
      <c r="D14" s="161">
        <v>2.157284</v>
      </c>
      <c r="E14" s="161">
        <v>17.088048</v>
      </c>
      <c r="F14" s="161">
        <v>52.930355</v>
      </c>
      <c r="G14" s="161">
        <v>5.159993</v>
      </c>
      <c r="H14" s="161">
        <v>971.308343</v>
      </c>
      <c r="I14" s="161">
        <v>7.408937</v>
      </c>
      <c r="J14" s="161">
        <v>48.352011</v>
      </c>
      <c r="K14" s="161">
        <v>915.547395</v>
      </c>
      <c r="L14" s="161">
        <v>91.399021</v>
      </c>
      <c r="M14" s="161">
        <v>824.148374</v>
      </c>
      <c r="N14" s="407"/>
      <c r="O14" s="407"/>
      <c r="P14" s="407"/>
      <c r="Q14" s="407"/>
      <c r="R14" s="407"/>
    </row>
    <row r="15" spans="1:18" ht="21.75" customHeight="1">
      <c r="A15" s="414" t="s">
        <v>984</v>
      </c>
      <c r="B15" s="161">
        <v>1186.4863</v>
      </c>
      <c r="C15" s="161">
        <v>68.872914</v>
      </c>
      <c r="D15" s="161">
        <v>1.886764</v>
      </c>
      <c r="E15" s="161">
        <v>18.744591</v>
      </c>
      <c r="F15" s="161">
        <v>44.630758</v>
      </c>
      <c r="G15" s="161">
        <v>3.610801</v>
      </c>
      <c r="H15" s="161">
        <v>1092.887472</v>
      </c>
      <c r="I15" s="161">
        <v>11.040566</v>
      </c>
      <c r="J15" s="161">
        <v>52.619275</v>
      </c>
      <c r="K15" s="161">
        <v>1029.227631</v>
      </c>
      <c r="L15" s="161">
        <v>90.950156</v>
      </c>
      <c r="M15" s="161">
        <v>938.277475</v>
      </c>
      <c r="N15" s="407"/>
      <c r="O15" s="407"/>
      <c r="P15" s="407"/>
      <c r="Q15" s="407"/>
      <c r="R15" s="407"/>
    </row>
    <row r="16" spans="1:18" ht="21.75" customHeight="1">
      <c r="A16" s="414" t="s">
        <v>985</v>
      </c>
      <c r="B16" s="161">
        <v>1121.347142</v>
      </c>
      <c r="C16" s="161">
        <v>82.029956</v>
      </c>
      <c r="D16" s="161">
        <v>0.906955</v>
      </c>
      <c r="E16" s="161">
        <v>17.405439</v>
      </c>
      <c r="F16" s="161">
        <v>55.096538</v>
      </c>
      <c r="G16" s="161">
        <v>8.621024</v>
      </c>
      <c r="H16" s="161">
        <v>1007.5066</v>
      </c>
      <c r="I16" s="161">
        <v>10.293753</v>
      </c>
      <c r="J16" s="161">
        <v>55.05158</v>
      </c>
      <c r="K16" s="161">
        <v>942.161267</v>
      </c>
      <c r="L16" s="161">
        <v>88.94818</v>
      </c>
      <c r="M16" s="161">
        <v>853.213087</v>
      </c>
      <c r="N16" s="407"/>
      <c r="O16" s="407"/>
      <c r="P16" s="407"/>
      <c r="Q16" s="407"/>
      <c r="R16" s="407"/>
    </row>
    <row r="17" spans="1:18" ht="21.75" customHeight="1">
      <c r="A17" s="414" t="s">
        <v>1102</v>
      </c>
      <c r="B17" s="161">
        <v>1014.42162</v>
      </c>
      <c r="C17" s="161">
        <v>94.250918</v>
      </c>
      <c r="D17" s="161">
        <v>1.978494</v>
      </c>
      <c r="E17" s="161">
        <v>18.525375</v>
      </c>
      <c r="F17" s="161">
        <v>68.867837</v>
      </c>
      <c r="G17" s="161">
        <v>4.879212</v>
      </c>
      <c r="H17" s="161">
        <v>897.817478</v>
      </c>
      <c r="I17" s="161">
        <v>8.578584</v>
      </c>
      <c r="J17" s="161">
        <v>38.505722</v>
      </c>
      <c r="K17" s="161">
        <v>850.733172</v>
      </c>
      <c r="L17" s="161">
        <v>75.995862</v>
      </c>
      <c r="M17" s="161">
        <v>774.73731</v>
      </c>
      <c r="N17" s="407"/>
      <c r="O17" s="407"/>
      <c r="P17" s="407"/>
      <c r="Q17" s="407"/>
      <c r="R17" s="407"/>
    </row>
    <row r="18" spans="1:18" ht="21.75" customHeight="1">
      <c r="A18" s="414" t="s">
        <v>1103</v>
      </c>
      <c r="B18" s="161">
        <v>1174.512825</v>
      </c>
      <c r="C18" s="161">
        <v>91.825488</v>
      </c>
      <c r="D18" s="161">
        <v>1.26359</v>
      </c>
      <c r="E18" s="161">
        <v>17.958045</v>
      </c>
      <c r="F18" s="161">
        <v>67.659763</v>
      </c>
      <c r="G18" s="161">
        <v>4.94409</v>
      </c>
      <c r="H18" s="161">
        <v>1055.318423</v>
      </c>
      <c r="I18" s="161">
        <v>8.625182</v>
      </c>
      <c r="J18" s="161">
        <v>50.530972</v>
      </c>
      <c r="K18" s="161">
        <v>996.162269</v>
      </c>
      <c r="L18" s="161">
        <v>95.380868</v>
      </c>
      <c r="M18" s="161">
        <v>900.781401</v>
      </c>
      <c r="N18" s="407"/>
      <c r="O18" s="407"/>
      <c r="P18" s="407"/>
      <c r="Q18" s="407"/>
      <c r="R18" s="407"/>
    </row>
    <row r="19" spans="1:18" ht="21.75" customHeight="1">
      <c r="A19" s="414" t="s">
        <v>1104</v>
      </c>
      <c r="B19" s="161">
        <v>1186.000996</v>
      </c>
      <c r="C19" s="161">
        <v>102.468071</v>
      </c>
      <c r="D19" s="161">
        <v>2.147982</v>
      </c>
      <c r="E19" s="161">
        <v>19.041384</v>
      </c>
      <c r="F19" s="161">
        <v>76.979348</v>
      </c>
      <c r="G19" s="161">
        <v>4.299357</v>
      </c>
      <c r="H19" s="161">
        <v>1057.711515</v>
      </c>
      <c r="I19" s="161">
        <v>11.462032</v>
      </c>
      <c r="J19" s="161">
        <v>55.145992</v>
      </c>
      <c r="K19" s="161">
        <v>991.103491</v>
      </c>
      <c r="L19" s="161">
        <v>102.023808</v>
      </c>
      <c r="M19" s="161">
        <v>889.079683</v>
      </c>
      <c r="N19" s="407"/>
      <c r="O19" s="407"/>
      <c r="P19" s="407"/>
      <c r="Q19" s="407"/>
      <c r="R19" s="407"/>
    </row>
    <row r="20" spans="1:18" ht="21.75" customHeight="1">
      <c r="A20" s="414" t="s">
        <v>1105</v>
      </c>
      <c r="B20" s="161">
        <v>1093.298471</v>
      </c>
      <c r="C20" s="161">
        <v>85.502483</v>
      </c>
      <c r="D20" s="161">
        <v>1.720389</v>
      </c>
      <c r="E20" s="161">
        <v>17.103669</v>
      </c>
      <c r="F20" s="161">
        <v>61.880063</v>
      </c>
      <c r="G20" s="161">
        <v>4.798362</v>
      </c>
      <c r="H20" s="161">
        <v>976.943062</v>
      </c>
      <c r="I20" s="161">
        <v>7.23666</v>
      </c>
      <c r="J20" s="161">
        <v>44.325737</v>
      </c>
      <c r="K20" s="161">
        <v>925.380665</v>
      </c>
      <c r="L20" s="161">
        <v>93.959489</v>
      </c>
      <c r="M20" s="161">
        <v>831.421176</v>
      </c>
      <c r="N20" s="407"/>
      <c r="O20" s="407"/>
      <c r="P20" s="407"/>
      <c r="Q20" s="407"/>
      <c r="R20" s="407"/>
    </row>
    <row r="21" spans="1:18" ht="21.75" customHeight="1">
      <c r="A21" s="414" t="s">
        <v>1106</v>
      </c>
      <c r="B21" s="161">
        <v>989.436551</v>
      </c>
      <c r="C21" s="161">
        <v>77.019496</v>
      </c>
      <c r="D21" s="161">
        <v>1.05517</v>
      </c>
      <c r="E21" s="161">
        <v>16.699965</v>
      </c>
      <c r="F21" s="161">
        <v>54.262678</v>
      </c>
      <c r="G21" s="161">
        <v>5.001683</v>
      </c>
      <c r="H21" s="161">
        <v>886.657424</v>
      </c>
      <c r="I21" s="161">
        <v>9.506184</v>
      </c>
      <c r="J21" s="161">
        <v>40.213401</v>
      </c>
      <c r="K21" s="161">
        <v>836.937839</v>
      </c>
      <c r="L21" s="161">
        <v>73.750367</v>
      </c>
      <c r="M21" s="161">
        <v>763.187472</v>
      </c>
      <c r="N21" s="407"/>
      <c r="O21" s="407"/>
      <c r="P21" s="407"/>
      <c r="Q21" s="407"/>
      <c r="R21" s="407"/>
    </row>
    <row r="22" spans="1:18" s="416" customFormat="1" ht="33" customHeight="1">
      <c r="A22" s="411">
        <v>2015</v>
      </c>
      <c r="B22" s="412">
        <v>13529.910013</v>
      </c>
      <c r="C22" s="412">
        <v>973.043743</v>
      </c>
      <c r="D22" s="412">
        <v>13.32479</v>
      </c>
      <c r="E22" s="412">
        <v>219.973479</v>
      </c>
      <c r="F22" s="412">
        <v>676.473214</v>
      </c>
      <c r="G22" s="412">
        <v>63.27226</v>
      </c>
      <c r="H22" s="412">
        <v>12129.612573</v>
      </c>
      <c r="I22" s="412">
        <v>105.938401</v>
      </c>
      <c r="J22" s="412">
        <v>515.322343</v>
      </c>
      <c r="K22" s="412">
        <v>11508.351829</v>
      </c>
      <c r="L22" s="412">
        <v>1109.307063</v>
      </c>
      <c r="M22" s="412">
        <v>10399.044766</v>
      </c>
      <c r="N22" s="415"/>
      <c r="O22" s="415"/>
      <c r="P22" s="415"/>
      <c r="Q22" s="415"/>
      <c r="R22" s="415"/>
    </row>
    <row r="23" spans="1:18" ht="21.75" customHeight="1">
      <c r="A23" s="414" t="s">
        <v>1100</v>
      </c>
      <c r="B23" s="161">
        <v>1048.479891</v>
      </c>
      <c r="C23" s="161">
        <v>83.225214</v>
      </c>
      <c r="D23" s="161">
        <v>1.070737</v>
      </c>
      <c r="E23" s="161">
        <v>17.15221</v>
      </c>
      <c r="F23" s="161">
        <v>60.796992</v>
      </c>
      <c r="G23" s="161">
        <v>4.205275</v>
      </c>
      <c r="H23" s="161">
        <v>929.3079</v>
      </c>
      <c r="I23" s="161">
        <v>6.105071</v>
      </c>
      <c r="J23" s="161">
        <v>39.212569</v>
      </c>
      <c r="K23" s="161">
        <v>883.99026</v>
      </c>
      <c r="L23" s="161">
        <v>93.808536</v>
      </c>
      <c r="M23" s="161">
        <v>790.181724</v>
      </c>
      <c r="N23" s="407"/>
      <c r="O23" s="407"/>
      <c r="P23" s="407"/>
      <c r="Q23" s="407"/>
      <c r="R23" s="407"/>
    </row>
    <row r="24" spans="1:18" ht="21.75" customHeight="1">
      <c r="A24" s="414" t="s">
        <v>1101</v>
      </c>
      <c r="B24" s="161">
        <v>1094.240054</v>
      </c>
      <c r="C24" s="161">
        <v>78.5881</v>
      </c>
      <c r="D24" s="161">
        <v>0.771989</v>
      </c>
      <c r="E24" s="161">
        <v>14.859919</v>
      </c>
      <c r="F24" s="161">
        <v>58.732198</v>
      </c>
      <c r="G24" s="161">
        <v>4.223994</v>
      </c>
      <c r="H24" s="161">
        <v>991.034772</v>
      </c>
      <c r="I24" s="161">
        <v>12.731576</v>
      </c>
      <c r="J24" s="161">
        <v>47.491005</v>
      </c>
      <c r="K24" s="161">
        <v>930.812191</v>
      </c>
      <c r="L24" s="161">
        <v>97.902376</v>
      </c>
      <c r="M24" s="161">
        <v>832.909815</v>
      </c>
      <c r="N24" s="407"/>
      <c r="O24" s="407"/>
      <c r="P24" s="407"/>
      <c r="Q24" s="407"/>
      <c r="R24" s="407"/>
    </row>
    <row r="25" spans="1:18" ht="21.75" customHeight="1">
      <c r="A25" s="414" t="s">
        <v>981</v>
      </c>
      <c r="B25" s="161">
        <v>1216.911403</v>
      </c>
      <c r="C25" s="161">
        <v>87.489887</v>
      </c>
      <c r="D25" s="161">
        <v>0.997608</v>
      </c>
      <c r="E25" s="161">
        <v>20.0423</v>
      </c>
      <c r="F25" s="161">
        <v>60.673879</v>
      </c>
      <c r="G25" s="161">
        <v>5.7761</v>
      </c>
      <c r="H25" s="161">
        <v>1106.769588</v>
      </c>
      <c r="I25" s="161">
        <v>7.939707</v>
      </c>
      <c r="J25" s="161">
        <v>50.773737</v>
      </c>
      <c r="K25" s="161">
        <v>1048.056144</v>
      </c>
      <c r="L25" s="161">
        <v>107.691369</v>
      </c>
      <c r="M25" s="161">
        <v>940.364775</v>
      </c>
      <c r="N25" s="407"/>
      <c r="O25" s="407"/>
      <c r="P25" s="407"/>
      <c r="Q25" s="407"/>
      <c r="R25" s="407"/>
    </row>
    <row r="26" spans="1:18" ht="21.75" customHeight="1">
      <c r="A26" s="414" t="s">
        <v>982</v>
      </c>
      <c r="B26" s="161">
        <v>1120.546311</v>
      </c>
      <c r="C26" s="161">
        <v>70.484116</v>
      </c>
      <c r="D26" s="161">
        <v>1.144497</v>
      </c>
      <c r="E26" s="161">
        <v>14.421071</v>
      </c>
      <c r="F26" s="161">
        <v>49.165058</v>
      </c>
      <c r="G26" s="161">
        <v>5.75349</v>
      </c>
      <c r="H26" s="161">
        <v>1018.615189</v>
      </c>
      <c r="I26" s="161">
        <v>8.06765</v>
      </c>
      <c r="J26" s="161">
        <v>40.425482</v>
      </c>
      <c r="K26" s="161">
        <v>970.122057</v>
      </c>
      <c r="L26" s="161">
        <v>103.684886</v>
      </c>
      <c r="M26" s="161">
        <v>866.437171</v>
      </c>
      <c r="N26" s="407"/>
      <c r="O26" s="407"/>
      <c r="P26" s="407"/>
      <c r="Q26" s="407"/>
      <c r="R26" s="407"/>
    </row>
    <row r="27" spans="1:18" ht="21.75" customHeight="1">
      <c r="A27" s="414" t="s">
        <v>983</v>
      </c>
      <c r="B27" s="161">
        <v>1081.716556</v>
      </c>
      <c r="C27" s="161">
        <v>75.729521</v>
      </c>
      <c r="D27" s="161">
        <v>1.903027</v>
      </c>
      <c r="E27" s="161">
        <v>20.126385</v>
      </c>
      <c r="F27" s="161">
        <v>48.311658</v>
      </c>
      <c r="G27" s="161">
        <v>5.388451</v>
      </c>
      <c r="H27" s="161">
        <v>968.967538</v>
      </c>
      <c r="I27" s="161">
        <v>7.998054</v>
      </c>
      <c r="J27" s="161">
        <v>44.924623</v>
      </c>
      <c r="K27" s="161">
        <v>916.044861</v>
      </c>
      <c r="L27" s="161">
        <v>96.025019</v>
      </c>
      <c r="M27" s="161">
        <v>820.019842</v>
      </c>
      <c r="N27" s="407"/>
      <c r="O27" s="407"/>
      <c r="P27" s="407"/>
      <c r="Q27" s="407"/>
      <c r="R27" s="407"/>
    </row>
    <row r="28" spans="1:18" ht="21.75" customHeight="1">
      <c r="A28" s="414" t="s">
        <v>984</v>
      </c>
      <c r="B28" s="161">
        <v>1198.266871</v>
      </c>
      <c r="C28" s="161">
        <v>76.420975</v>
      </c>
      <c r="D28" s="161">
        <v>1.341776</v>
      </c>
      <c r="E28" s="161">
        <v>16.69178</v>
      </c>
      <c r="F28" s="161">
        <v>51.950831</v>
      </c>
      <c r="G28" s="161">
        <v>6.436588</v>
      </c>
      <c r="H28" s="161">
        <v>1082.627417</v>
      </c>
      <c r="I28" s="161">
        <v>8.623232</v>
      </c>
      <c r="J28" s="161">
        <v>45.948513</v>
      </c>
      <c r="K28" s="161">
        <v>1028.055672</v>
      </c>
      <c r="L28" s="161">
        <v>99.786479</v>
      </c>
      <c r="M28" s="161">
        <v>928.269193</v>
      </c>
      <c r="N28" s="407"/>
      <c r="O28" s="407"/>
      <c r="P28" s="407"/>
      <c r="Q28" s="407"/>
      <c r="R28" s="407"/>
    </row>
    <row r="29" spans="1:18" ht="21.75" customHeight="1">
      <c r="A29" s="414" t="s">
        <v>985</v>
      </c>
      <c r="B29" s="161">
        <v>1185.823967</v>
      </c>
      <c r="C29" s="161">
        <v>75.23013</v>
      </c>
      <c r="D29" s="161">
        <v>0.87403</v>
      </c>
      <c r="E29" s="161">
        <v>18.168992</v>
      </c>
      <c r="F29" s="161">
        <v>49.911798</v>
      </c>
      <c r="G29" s="161">
        <v>6.27531</v>
      </c>
      <c r="H29" s="161">
        <v>1075.112625</v>
      </c>
      <c r="I29" s="161">
        <v>9.680547</v>
      </c>
      <c r="J29" s="161">
        <v>42.560701</v>
      </c>
      <c r="K29" s="161">
        <v>1022.871377</v>
      </c>
      <c r="L29" s="161">
        <v>86.251553</v>
      </c>
      <c r="M29" s="161">
        <v>936.619824</v>
      </c>
      <c r="N29" s="407"/>
      <c r="O29" s="407"/>
      <c r="P29" s="407"/>
      <c r="Q29" s="407"/>
      <c r="R29" s="407"/>
    </row>
    <row r="30" spans="1:18" ht="21.75" customHeight="1">
      <c r="A30" s="414" t="s">
        <v>1102</v>
      </c>
      <c r="B30" s="161">
        <v>1016.707719</v>
      </c>
      <c r="C30" s="161">
        <v>80.159328</v>
      </c>
      <c r="D30" s="161">
        <v>1.01273</v>
      </c>
      <c r="E30" s="161">
        <v>17.510461</v>
      </c>
      <c r="F30" s="161">
        <v>56.151901</v>
      </c>
      <c r="G30" s="161">
        <v>5.484236</v>
      </c>
      <c r="H30" s="161">
        <v>905.371052</v>
      </c>
      <c r="I30" s="161">
        <v>7.581924</v>
      </c>
      <c r="J30" s="161">
        <v>39.452201</v>
      </c>
      <c r="K30" s="161">
        <v>858.336927</v>
      </c>
      <c r="L30" s="161">
        <v>75.63848</v>
      </c>
      <c r="M30" s="161">
        <v>782.698447</v>
      </c>
      <c r="N30" s="407"/>
      <c r="O30" s="407"/>
      <c r="P30" s="407"/>
      <c r="Q30" s="407"/>
      <c r="R30" s="407"/>
    </row>
    <row r="31" spans="1:18" ht="21.75" customHeight="1">
      <c r="A31" s="414" t="s">
        <v>1103</v>
      </c>
      <c r="B31" s="161">
        <v>1206.08123</v>
      </c>
      <c r="C31" s="161">
        <v>86.792073</v>
      </c>
      <c r="D31" s="161">
        <v>1.195486</v>
      </c>
      <c r="E31" s="161">
        <v>21.975129</v>
      </c>
      <c r="F31" s="161">
        <v>58.754162</v>
      </c>
      <c r="G31" s="161">
        <v>4.867296</v>
      </c>
      <c r="H31" s="161">
        <v>1075.758363</v>
      </c>
      <c r="I31" s="161">
        <v>8.466718</v>
      </c>
      <c r="J31" s="161">
        <v>43.608741</v>
      </c>
      <c r="K31" s="161">
        <v>1023.682904</v>
      </c>
      <c r="L31" s="161">
        <v>98.934321</v>
      </c>
      <c r="M31" s="161">
        <v>924.748583</v>
      </c>
      <c r="N31" s="407"/>
      <c r="O31" s="407"/>
      <c r="P31" s="407"/>
      <c r="Q31" s="407"/>
      <c r="R31" s="407"/>
    </row>
    <row r="32" spans="1:18" ht="21.75" customHeight="1">
      <c r="A32" s="414" t="s">
        <v>1104</v>
      </c>
      <c r="B32" s="161">
        <v>1182.910387</v>
      </c>
      <c r="C32" s="161">
        <v>91.508156</v>
      </c>
      <c r="D32" s="161">
        <v>1.02373</v>
      </c>
      <c r="E32" s="161">
        <v>18.093376</v>
      </c>
      <c r="F32" s="161">
        <v>67.66946</v>
      </c>
      <c r="G32" s="161">
        <v>4.72159</v>
      </c>
      <c r="H32" s="161">
        <v>1048.938883</v>
      </c>
      <c r="I32" s="161">
        <v>12.266545</v>
      </c>
      <c r="J32" s="161">
        <v>43.163978</v>
      </c>
      <c r="K32" s="161">
        <v>993.50836</v>
      </c>
      <c r="L32" s="161">
        <v>92.457602</v>
      </c>
      <c r="M32" s="161">
        <v>901.050758</v>
      </c>
      <c r="N32" s="407"/>
      <c r="O32" s="407"/>
      <c r="P32" s="407"/>
      <c r="Q32" s="407"/>
      <c r="R32" s="407"/>
    </row>
    <row r="33" spans="1:18" ht="21.75" customHeight="1">
      <c r="A33" s="414" t="s">
        <v>1105</v>
      </c>
      <c r="B33" s="161">
        <v>1182.168434</v>
      </c>
      <c r="C33" s="161">
        <v>84.697638</v>
      </c>
      <c r="D33" s="161">
        <v>1.135134</v>
      </c>
      <c r="E33" s="161">
        <v>19.965396</v>
      </c>
      <c r="F33" s="161">
        <v>58.081329</v>
      </c>
      <c r="G33" s="161">
        <v>5.515779</v>
      </c>
      <c r="H33" s="161">
        <v>1051.678532</v>
      </c>
      <c r="I33" s="161">
        <v>9.287912</v>
      </c>
      <c r="J33" s="161">
        <v>44.026501</v>
      </c>
      <c r="K33" s="161">
        <v>998.364119</v>
      </c>
      <c r="L33" s="161">
        <v>83.098234</v>
      </c>
      <c r="M33" s="161">
        <v>915.265885</v>
      </c>
      <c r="N33" s="407"/>
      <c r="O33" s="407"/>
      <c r="P33" s="407"/>
      <c r="Q33" s="407"/>
      <c r="R33" s="407"/>
    </row>
    <row r="34" spans="1:18" ht="21.75" customHeight="1">
      <c r="A34" s="414" t="s">
        <v>1106</v>
      </c>
      <c r="B34" s="161">
        <v>996.05719</v>
      </c>
      <c r="C34" s="161">
        <v>82.718605</v>
      </c>
      <c r="D34" s="161">
        <v>0.854046</v>
      </c>
      <c r="E34" s="161">
        <v>20.96646</v>
      </c>
      <c r="F34" s="161">
        <v>56.273948</v>
      </c>
      <c r="G34" s="161">
        <v>4.624151</v>
      </c>
      <c r="H34" s="161">
        <v>875.430714</v>
      </c>
      <c r="I34" s="161">
        <v>7.189465</v>
      </c>
      <c r="J34" s="161">
        <v>33.734292</v>
      </c>
      <c r="K34" s="161">
        <v>834.506957</v>
      </c>
      <c r="L34" s="161">
        <v>74.028208</v>
      </c>
      <c r="M34" s="161">
        <v>760.478749</v>
      </c>
      <c r="N34" s="407"/>
      <c r="O34" s="407"/>
      <c r="P34" s="407"/>
      <c r="Q34" s="407"/>
      <c r="R34" s="407"/>
    </row>
    <row r="35" spans="1:18" s="416" customFormat="1" ht="33" customHeight="1">
      <c r="A35" s="411">
        <v>2016</v>
      </c>
      <c r="B35" s="412"/>
      <c r="C35" s="412"/>
      <c r="D35" s="412"/>
      <c r="E35" s="412"/>
      <c r="F35" s="412"/>
      <c r="G35" s="412"/>
      <c r="H35" s="412"/>
      <c r="I35" s="412"/>
      <c r="J35" s="412"/>
      <c r="K35" s="412"/>
      <c r="L35" s="412"/>
      <c r="M35" s="412"/>
      <c r="N35" s="415"/>
      <c r="O35" s="415"/>
      <c r="P35" s="415"/>
      <c r="Q35" s="415"/>
      <c r="R35" s="415"/>
    </row>
    <row r="36" spans="1:18" ht="21.75" customHeight="1">
      <c r="A36" s="414" t="s">
        <v>1100</v>
      </c>
      <c r="B36" s="161">
        <v>1039.977044</v>
      </c>
      <c r="C36" s="161">
        <v>73.622742</v>
      </c>
      <c r="D36" s="161">
        <v>0.689053</v>
      </c>
      <c r="E36" s="161">
        <v>15.737517</v>
      </c>
      <c r="F36" s="161">
        <v>52.835627</v>
      </c>
      <c r="G36" s="161">
        <v>4.360545</v>
      </c>
      <c r="H36" s="161">
        <v>920.023295</v>
      </c>
      <c r="I36" s="161">
        <v>7.530628</v>
      </c>
      <c r="J36" s="161">
        <v>41.879567</v>
      </c>
      <c r="K36" s="161">
        <v>870.6131</v>
      </c>
      <c r="L36" s="161">
        <v>94.906097</v>
      </c>
      <c r="M36" s="161">
        <v>775.707003</v>
      </c>
      <c r="N36" s="407"/>
      <c r="O36" s="407"/>
      <c r="P36" s="407"/>
      <c r="Q36" s="407"/>
      <c r="R36" s="407"/>
    </row>
    <row r="37" spans="1:18" ht="21.75" customHeight="1">
      <c r="A37" s="414" t="s">
        <v>1101</v>
      </c>
      <c r="B37" s="161">
        <v>1181.867811</v>
      </c>
      <c r="C37" s="161">
        <v>79.287388</v>
      </c>
      <c r="D37" s="161">
        <v>0.939215</v>
      </c>
      <c r="E37" s="161">
        <v>20.360269</v>
      </c>
      <c r="F37" s="161">
        <v>51.599572</v>
      </c>
      <c r="G37" s="161">
        <v>6.388332</v>
      </c>
      <c r="H37" s="161">
        <v>1029.06271</v>
      </c>
      <c r="I37" s="161">
        <v>7.983286</v>
      </c>
      <c r="J37" s="161">
        <v>41.209746</v>
      </c>
      <c r="K37" s="161">
        <v>979.869678</v>
      </c>
      <c r="L37" s="161">
        <v>100.055398</v>
      </c>
      <c r="M37" s="161">
        <v>879.81428</v>
      </c>
      <c r="N37" s="407"/>
      <c r="O37" s="407"/>
      <c r="P37" s="407"/>
      <c r="Q37" s="407"/>
      <c r="R37" s="407"/>
    </row>
    <row r="38" spans="1:18" ht="21.75" customHeight="1">
      <c r="A38" s="414" t="s">
        <v>1108</v>
      </c>
      <c r="B38" s="161">
        <v>1253.107555</v>
      </c>
      <c r="C38" s="161">
        <v>79.85798</v>
      </c>
      <c r="D38" s="161">
        <v>0.221032</v>
      </c>
      <c r="E38" s="161">
        <v>18.933927</v>
      </c>
      <c r="F38" s="161">
        <v>54.56993</v>
      </c>
      <c r="G38" s="161">
        <v>6.133091</v>
      </c>
      <c r="H38" s="161">
        <v>1095.935522</v>
      </c>
      <c r="I38" s="161">
        <v>9.088162</v>
      </c>
      <c r="J38" s="161">
        <v>48.442747</v>
      </c>
      <c r="K38" s="161">
        <v>1038.404613</v>
      </c>
      <c r="L38" s="161">
        <v>101.424274</v>
      </c>
      <c r="M38" s="161">
        <v>936.980339</v>
      </c>
      <c r="N38" s="407"/>
      <c r="O38" s="407"/>
      <c r="P38" s="407"/>
      <c r="Q38" s="407"/>
      <c r="R38" s="407"/>
    </row>
    <row r="39" spans="1:13" ht="71.25" customHeight="1">
      <c r="A39" s="225" t="s">
        <v>21</v>
      </c>
      <c r="B39" s="417"/>
      <c r="C39" s="417"/>
      <c r="D39" s="417"/>
      <c r="E39" s="417"/>
      <c r="F39" s="417"/>
      <c r="G39" s="417"/>
      <c r="H39" s="417"/>
      <c r="I39" s="417"/>
      <c r="J39" s="417"/>
      <c r="K39" s="417"/>
      <c r="L39" s="417"/>
      <c r="M39" s="417"/>
    </row>
    <row r="40" spans="1:13" ht="45.75" customHeight="1">
      <c r="A40" s="657" t="s">
        <v>1166</v>
      </c>
      <c r="B40" s="658"/>
      <c r="C40" s="658"/>
      <c r="D40" s="658"/>
      <c r="E40" s="658"/>
      <c r="F40" s="658"/>
      <c r="G40" s="658"/>
      <c r="H40" s="658"/>
      <c r="I40" s="658"/>
      <c r="J40" s="658"/>
      <c r="K40" s="658"/>
      <c r="L40" s="658"/>
      <c r="M40" s="658"/>
    </row>
    <row r="60" spans="1:7" ht="12.75">
      <c r="A60" s="166"/>
      <c r="B60" s="166"/>
      <c r="C60" s="166"/>
      <c r="D60" s="166"/>
      <c r="E60" s="166"/>
      <c r="F60" s="166"/>
      <c r="G60" s="166"/>
    </row>
    <row r="64" ht="15" customHeight="1"/>
    <row r="286"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0:M40"/>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R60"/>
  <sheetViews>
    <sheetView zoomScalePageLayoutView="0" workbookViewId="0" topLeftCell="A1">
      <selection activeCell="A2" sqref="A2"/>
    </sheetView>
  </sheetViews>
  <sheetFormatPr defaultColWidth="11.421875" defaultRowHeight="12.75"/>
  <cols>
    <col min="1" max="1" width="12.140625" style="106" customWidth="1"/>
    <col min="2" max="2" width="9.57421875" style="106" customWidth="1"/>
    <col min="3" max="3" width="9.8515625" style="106" customWidth="1"/>
    <col min="4" max="4" width="7.8515625" style="106" customWidth="1"/>
    <col min="5" max="6" width="8.57421875" style="106" customWidth="1"/>
    <col min="7" max="7" width="9.28125" style="106" customWidth="1"/>
    <col min="8" max="8" width="9.8515625" style="106" customWidth="1"/>
    <col min="9" max="9" width="9.28125" style="106" customWidth="1"/>
    <col min="10" max="11" width="10.00390625" style="106" customWidth="1"/>
    <col min="12" max="13" width="9.28125" style="106" customWidth="1"/>
    <col min="14" max="16384" width="11.421875" style="106" customWidth="1"/>
  </cols>
  <sheetData>
    <row r="1" spans="1:18" s="405" customFormat="1" ht="21" customHeight="1">
      <c r="A1" s="402" t="s">
        <v>1168</v>
      </c>
      <c r="B1" s="402"/>
      <c r="C1" s="403"/>
      <c r="D1" s="402"/>
      <c r="E1" s="402"/>
      <c r="F1" s="402"/>
      <c r="G1" s="402"/>
      <c r="H1" s="402"/>
      <c r="I1" s="402"/>
      <c r="J1" s="402"/>
      <c r="K1" s="402"/>
      <c r="L1" s="402"/>
      <c r="M1" s="402"/>
      <c r="N1" s="404"/>
      <c r="O1" s="404"/>
      <c r="P1" s="404"/>
      <c r="Q1" s="404"/>
      <c r="R1" s="404"/>
    </row>
    <row r="2" spans="1:18" ht="12.75">
      <c r="A2" s="406"/>
      <c r="B2" s="406"/>
      <c r="C2" s="406"/>
      <c r="D2" s="406"/>
      <c r="E2" s="406"/>
      <c r="F2" s="406"/>
      <c r="G2" s="406"/>
      <c r="H2" s="406"/>
      <c r="I2" s="406"/>
      <c r="J2" s="406"/>
      <c r="K2" s="406"/>
      <c r="L2" s="406"/>
      <c r="M2" s="406"/>
      <c r="N2" s="407"/>
      <c r="O2" s="407"/>
      <c r="P2" s="407"/>
      <c r="Q2" s="407"/>
      <c r="R2" s="407"/>
    </row>
    <row r="3" spans="1:18" s="107" customFormat="1" ht="17.25" customHeight="1">
      <c r="A3" s="669" t="s">
        <v>743</v>
      </c>
      <c r="B3" s="672" t="s">
        <v>744</v>
      </c>
      <c r="C3" s="663" t="s">
        <v>326</v>
      </c>
      <c r="D3" s="663"/>
      <c r="E3" s="664"/>
      <c r="F3" s="663"/>
      <c r="G3" s="663"/>
      <c r="H3" s="663" t="s">
        <v>23</v>
      </c>
      <c r="I3" s="663"/>
      <c r="J3" s="663"/>
      <c r="K3" s="663"/>
      <c r="L3" s="663"/>
      <c r="M3" s="665"/>
      <c r="N3" s="408"/>
      <c r="O3" s="408"/>
      <c r="P3" s="408"/>
      <c r="Q3" s="408"/>
      <c r="R3" s="408"/>
    </row>
    <row r="4" spans="1:18" s="107" customFormat="1" ht="16.5" customHeight="1">
      <c r="A4" s="670"/>
      <c r="B4" s="673"/>
      <c r="C4" s="656" t="s">
        <v>24</v>
      </c>
      <c r="D4" s="660" t="s">
        <v>741</v>
      </c>
      <c r="E4" s="659" t="s">
        <v>327</v>
      </c>
      <c r="F4" s="659"/>
      <c r="G4" s="660" t="s">
        <v>740</v>
      </c>
      <c r="H4" s="656" t="s">
        <v>24</v>
      </c>
      <c r="I4" s="656" t="s">
        <v>1077</v>
      </c>
      <c r="J4" s="656" t="s">
        <v>1078</v>
      </c>
      <c r="K4" s="659" t="s">
        <v>28</v>
      </c>
      <c r="L4" s="659"/>
      <c r="M4" s="608"/>
      <c r="N4" s="408"/>
      <c r="O4" s="408"/>
      <c r="P4" s="408"/>
      <c r="Q4" s="408"/>
      <c r="R4" s="408"/>
    </row>
    <row r="5" spans="1:18" s="107" customFormat="1" ht="16.5" customHeight="1">
      <c r="A5" s="670"/>
      <c r="B5" s="673"/>
      <c r="C5" s="656"/>
      <c r="D5" s="656"/>
      <c r="E5" s="409" t="s">
        <v>328</v>
      </c>
      <c r="F5" s="409" t="s">
        <v>329</v>
      </c>
      <c r="G5" s="656"/>
      <c r="H5" s="656"/>
      <c r="I5" s="656"/>
      <c r="J5" s="656"/>
      <c r="K5" s="656" t="s">
        <v>24</v>
      </c>
      <c r="L5" s="660" t="s">
        <v>738</v>
      </c>
      <c r="M5" s="661" t="s">
        <v>739</v>
      </c>
      <c r="N5" s="408"/>
      <c r="O5" s="408"/>
      <c r="P5" s="408"/>
      <c r="Q5" s="408"/>
      <c r="R5" s="408"/>
    </row>
    <row r="6" spans="1:18" s="107" customFormat="1" ht="23.25" customHeight="1">
      <c r="A6" s="670"/>
      <c r="B6" s="673"/>
      <c r="C6" s="656"/>
      <c r="D6" s="656"/>
      <c r="E6" s="659" t="s">
        <v>330</v>
      </c>
      <c r="F6" s="659"/>
      <c r="G6" s="656"/>
      <c r="H6" s="656"/>
      <c r="I6" s="656"/>
      <c r="J6" s="656"/>
      <c r="K6" s="656"/>
      <c r="L6" s="656"/>
      <c r="M6" s="662"/>
      <c r="N6" s="408"/>
      <c r="O6" s="408"/>
      <c r="P6" s="408"/>
      <c r="Q6" s="408"/>
      <c r="R6" s="408"/>
    </row>
    <row r="7" spans="1:18" s="107" customFormat="1" ht="16.5" customHeight="1">
      <c r="A7" s="671"/>
      <c r="B7" s="666" t="s">
        <v>331</v>
      </c>
      <c r="C7" s="667"/>
      <c r="D7" s="667"/>
      <c r="E7" s="667"/>
      <c r="F7" s="667"/>
      <c r="G7" s="667"/>
      <c r="H7" s="667"/>
      <c r="I7" s="667"/>
      <c r="J7" s="667"/>
      <c r="K7" s="667"/>
      <c r="L7" s="667"/>
      <c r="M7" s="668"/>
      <c r="N7" s="408"/>
      <c r="O7" s="408"/>
      <c r="P7" s="408"/>
      <c r="Q7" s="408"/>
      <c r="R7" s="408"/>
    </row>
    <row r="8" spans="1:18" ht="20.25" customHeight="1">
      <c r="A8" s="410"/>
      <c r="B8" s="407"/>
      <c r="C8" s="407"/>
      <c r="D8" s="407"/>
      <c r="E8" s="407"/>
      <c r="F8" s="407"/>
      <c r="G8" s="407"/>
      <c r="H8" s="407"/>
      <c r="I8" s="407"/>
      <c r="J8" s="407"/>
      <c r="K8" s="407"/>
      <c r="L8" s="407"/>
      <c r="M8" s="407"/>
      <c r="N8" s="407"/>
      <c r="O8" s="407"/>
      <c r="P8" s="407"/>
      <c r="Q8" s="407"/>
      <c r="R8" s="407"/>
    </row>
    <row r="9" spans="1:18" s="179" customFormat="1" ht="33" customHeight="1">
      <c r="A9" s="411" t="s">
        <v>1107</v>
      </c>
      <c r="B9" s="412">
        <v>8665.687828</v>
      </c>
      <c r="C9" s="412">
        <v>1036.357151</v>
      </c>
      <c r="D9" s="412">
        <v>11.226346</v>
      </c>
      <c r="E9" s="412">
        <v>250.248351</v>
      </c>
      <c r="F9" s="412">
        <v>694.054697</v>
      </c>
      <c r="G9" s="412">
        <v>80.827757</v>
      </c>
      <c r="H9" s="412">
        <v>7151.58359</v>
      </c>
      <c r="I9" s="412">
        <v>79.410111</v>
      </c>
      <c r="J9" s="412">
        <v>416.192603</v>
      </c>
      <c r="K9" s="412">
        <v>6655.980876</v>
      </c>
      <c r="L9" s="412">
        <v>1438.067988</v>
      </c>
      <c r="M9" s="412">
        <v>5217.912888</v>
      </c>
      <c r="N9" s="413"/>
      <c r="O9" s="413"/>
      <c r="P9" s="413"/>
      <c r="Q9" s="413"/>
      <c r="R9" s="413"/>
    </row>
    <row r="10" spans="1:18" ht="21.75" customHeight="1">
      <c r="A10" s="414" t="s">
        <v>1100</v>
      </c>
      <c r="B10" s="161">
        <v>727.791306</v>
      </c>
      <c r="C10" s="161">
        <v>93.145016</v>
      </c>
      <c r="D10" s="161">
        <v>0.857795</v>
      </c>
      <c r="E10" s="161">
        <v>22.571865</v>
      </c>
      <c r="F10" s="161">
        <v>63.3052</v>
      </c>
      <c r="G10" s="161">
        <v>6.410156</v>
      </c>
      <c r="H10" s="161">
        <v>600.216118</v>
      </c>
      <c r="I10" s="161">
        <v>6.822623</v>
      </c>
      <c r="J10" s="161">
        <v>25.202608</v>
      </c>
      <c r="K10" s="161">
        <v>568.190887</v>
      </c>
      <c r="L10" s="161">
        <v>137.028687</v>
      </c>
      <c r="M10" s="161">
        <v>431.1622</v>
      </c>
      <c r="N10" s="407"/>
      <c r="O10" s="407"/>
      <c r="P10" s="407"/>
      <c r="Q10" s="407"/>
      <c r="R10" s="407"/>
    </row>
    <row r="11" spans="1:18" ht="21.75" customHeight="1">
      <c r="A11" s="414" t="s">
        <v>1101</v>
      </c>
      <c r="B11" s="161">
        <v>742.510715</v>
      </c>
      <c r="C11" s="161">
        <v>90.976862</v>
      </c>
      <c r="D11" s="161">
        <v>0.715266</v>
      </c>
      <c r="E11" s="161">
        <v>16.718482</v>
      </c>
      <c r="F11" s="161">
        <v>67.484827</v>
      </c>
      <c r="G11" s="161">
        <v>6.058287</v>
      </c>
      <c r="H11" s="161">
        <v>614.96977</v>
      </c>
      <c r="I11" s="161">
        <v>6.802804</v>
      </c>
      <c r="J11" s="161">
        <v>39.605965</v>
      </c>
      <c r="K11" s="161">
        <v>568.561001</v>
      </c>
      <c r="L11" s="161">
        <v>152.787935</v>
      </c>
      <c r="M11" s="161">
        <v>415.773066</v>
      </c>
      <c r="N11" s="407"/>
      <c r="O11" s="407"/>
      <c r="P11" s="407"/>
      <c r="Q11" s="407"/>
      <c r="R11" s="407"/>
    </row>
    <row r="12" spans="1:18" ht="21.75" customHeight="1">
      <c r="A12" s="414" t="s">
        <v>981</v>
      </c>
      <c r="B12" s="161">
        <v>710.236858</v>
      </c>
      <c r="C12" s="161">
        <v>92.621856</v>
      </c>
      <c r="D12" s="161">
        <v>1.002138</v>
      </c>
      <c r="E12" s="161">
        <v>21.896797</v>
      </c>
      <c r="F12" s="161">
        <v>62.744057</v>
      </c>
      <c r="G12" s="161">
        <v>6.978864</v>
      </c>
      <c r="H12" s="161">
        <v>581.956612</v>
      </c>
      <c r="I12" s="161">
        <v>9.057155</v>
      </c>
      <c r="J12" s="161">
        <v>29.559118</v>
      </c>
      <c r="K12" s="161">
        <v>543.340339</v>
      </c>
      <c r="L12" s="161">
        <v>107.165277</v>
      </c>
      <c r="M12" s="161">
        <v>436.175062</v>
      </c>
      <c r="N12" s="407"/>
      <c r="O12" s="407"/>
      <c r="P12" s="407"/>
      <c r="Q12" s="407"/>
      <c r="R12" s="407"/>
    </row>
    <row r="13" spans="1:18" ht="21.75" customHeight="1">
      <c r="A13" s="414" t="s">
        <v>982</v>
      </c>
      <c r="B13" s="161">
        <v>736.700474</v>
      </c>
      <c r="C13" s="161">
        <v>102.847926</v>
      </c>
      <c r="D13" s="161">
        <v>1.054047</v>
      </c>
      <c r="E13" s="161">
        <v>20.257732</v>
      </c>
      <c r="F13" s="161">
        <v>75.337158</v>
      </c>
      <c r="G13" s="161">
        <v>6.198989</v>
      </c>
      <c r="H13" s="161">
        <v>596.381654</v>
      </c>
      <c r="I13" s="161">
        <v>8.153415</v>
      </c>
      <c r="J13" s="161">
        <v>42.498224</v>
      </c>
      <c r="K13" s="161">
        <v>545.730015</v>
      </c>
      <c r="L13" s="161">
        <v>119.467804</v>
      </c>
      <c r="M13" s="161">
        <v>426.262211</v>
      </c>
      <c r="N13" s="407"/>
      <c r="O13" s="407"/>
      <c r="P13" s="407"/>
      <c r="Q13" s="407"/>
      <c r="R13" s="407"/>
    </row>
    <row r="14" spans="1:18" ht="21.75" customHeight="1">
      <c r="A14" s="414" t="s">
        <v>983</v>
      </c>
      <c r="B14" s="161">
        <v>693.35514</v>
      </c>
      <c r="C14" s="161">
        <v>77.289497</v>
      </c>
      <c r="D14" s="161">
        <v>1.060969</v>
      </c>
      <c r="E14" s="161">
        <v>20.302168</v>
      </c>
      <c r="F14" s="161">
        <v>51.322781</v>
      </c>
      <c r="G14" s="161">
        <v>4.603579</v>
      </c>
      <c r="H14" s="161">
        <v>575.458994</v>
      </c>
      <c r="I14" s="161">
        <v>7.387519</v>
      </c>
      <c r="J14" s="161">
        <v>34.14628</v>
      </c>
      <c r="K14" s="161">
        <v>533.925195</v>
      </c>
      <c r="L14" s="161">
        <v>115.670388</v>
      </c>
      <c r="M14" s="161">
        <v>418.254807</v>
      </c>
      <c r="N14" s="407"/>
      <c r="O14" s="407"/>
      <c r="P14" s="407"/>
      <c r="Q14" s="407"/>
      <c r="R14" s="407"/>
    </row>
    <row r="15" spans="1:18" ht="21.75" customHeight="1">
      <c r="A15" s="414" t="s">
        <v>984</v>
      </c>
      <c r="B15" s="161">
        <v>725.139999</v>
      </c>
      <c r="C15" s="161">
        <v>84.270518</v>
      </c>
      <c r="D15" s="161">
        <v>0.829429</v>
      </c>
      <c r="E15" s="161">
        <v>20.089591</v>
      </c>
      <c r="F15" s="161">
        <v>55.650137</v>
      </c>
      <c r="G15" s="161">
        <v>7.701361</v>
      </c>
      <c r="H15" s="161">
        <v>597.494616</v>
      </c>
      <c r="I15" s="161">
        <v>5.414872</v>
      </c>
      <c r="J15" s="161">
        <v>39.651137</v>
      </c>
      <c r="K15" s="161">
        <v>552.428607</v>
      </c>
      <c r="L15" s="161">
        <v>123.782406</v>
      </c>
      <c r="M15" s="161">
        <v>428.646201</v>
      </c>
      <c r="N15" s="407"/>
      <c r="O15" s="407"/>
      <c r="P15" s="407"/>
      <c r="Q15" s="407"/>
      <c r="R15" s="407"/>
    </row>
    <row r="16" spans="1:18" ht="21.75" customHeight="1">
      <c r="A16" s="414" t="s">
        <v>985</v>
      </c>
      <c r="B16" s="161">
        <v>746.067326</v>
      </c>
      <c r="C16" s="161">
        <v>81.604655</v>
      </c>
      <c r="D16" s="161">
        <v>1.13548</v>
      </c>
      <c r="E16" s="161">
        <v>21.0561</v>
      </c>
      <c r="F16" s="161">
        <v>53.457774</v>
      </c>
      <c r="G16" s="161">
        <v>5.955301</v>
      </c>
      <c r="H16" s="161">
        <v>622.022641</v>
      </c>
      <c r="I16" s="161">
        <v>7.132923</v>
      </c>
      <c r="J16" s="161">
        <v>37.504005</v>
      </c>
      <c r="K16" s="161">
        <v>577.385713</v>
      </c>
      <c r="L16" s="161">
        <v>112.724073</v>
      </c>
      <c r="M16" s="161">
        <v>464.66164</v>
      </c>
      <c r="N16" s="407"/>
      <c r="O16" s="407"/>
      <c r="P16" s="407"/>
      <c r="Q16" s="407"/>
      <c r="R16" s="407"/>
    </row>
    <row r="17" spans="1:18" ht="21.75" customHeight="1">
      <c r="A17" s="414" t="s">
        <v>1102</v>
      </c>
      <c r="B17" s="161">
        <v>694.462633</v>
      </c>
      <c r="C17" s="161">
        <v>85.657403</v>
      </c>
      <c r="D17" s="161">
        <v>0.352442</v>
      </c>
      <c r="E17" s="161">
        <v>23.972478</v>
      </c>
      <c r="F17" s="161">
        <v>55.142508</v>
      </c>
      <c r="G17" s="161">
        <v>6.189975</v>
      </c>
      <c r="H17" s="161">
        <v>572.591511</v>
      </c>
      <c r="I17" s="161">
        <v>5.925702</v>
      </c>
      <c r="J17" s="161">
        <v>31.948539</v>
      </c>
      <c r="K17" s="161">
        <v>534.71727</v>
      </c>
      <c r="L17" s="161">
        <v>114.773847</v>
      </c>
      <c r="M17" s="161">
        <v>419.943423</v>
      </c>
      <c r="N17" s="407"/>
      <c r="O17" s="407"/>
      <c r="P17" s="407"/>
      <c r="Q17" s="407"/>
      <c r="R17" s="407"/>
    </row>
    <row r="18" spans="1:18" ht="21.75" customHeight="1">
      <c r="A18" s="414" t="s">
        <v>1103</v>
      </c>
      <c r="B18" s="161">
        <v>758.848669</v>
      </c>
      <c r="C18" s="161">
        <v>75.774834</v>
      </c>
      <c r="D18" s="161">
        <v>1.587464</v>
      </c>
      <c r="E18" s="161">
        <v>18.784347</v>
      </c>
      <c r="F18" s="161">
        <v>47.38031</v>
      </c>
      <c r="G18" s="161">
        <v>8.022713</v>
      </c>
      <c r="H18" s="161">
        <v>640.225505</v>
      </c>
      <c r="I18" s="161">
        <v>6.479478</v>
      </c>
      <c r="J18" s="161">
        <v>34.611796</v>
      </c>
      <c r="K18" s="161">
        <v>599.134231</v>
      </c>
      <c r="L18" s="161">
        <v>142.839116</v>
      </c>
      <c r="M18" s="161">
        <v>456.295115</v>
      </c>
      <c r="N18" s="407"/>
      <c r="O18" s="407"/>
      <c r="P18" s="407"/>
      <c r="Q18" s="407"/>
      <c r="R18" s="407"/>
    </row>
    <row r="19" spans="1:18" ht="21.75" customHeight="1">
      <c r="A19" s="414" t="s">
        <v>1104</v>
      </c>
      <c r="B19" s="161">
        <v>752.963157</v>
      </c>
      <c r="C19" s="161">
        <v>78.724834</v>
      </c>
      <c r="D19" s="161">
        <v>0.845848</v>
      </c>
      <c r="E19" s="161">
        <v>21.729679</v>
      </c>
      <c r="F19" s="161">
        <v>48.610632</v>
      </c>
      <c r="G19" s="161">
        <v>7.538675</v>
      </c>
      <c r="H19" s="161">
        <v>631.771799</v>
      </c>
      <c r="I19" s="161">
        <v>6.976324</v>
      </c>
      <c r="J19" s="161">
        <v>38.815485</v>
      </c>
      <c r="K19" s="161">
        <v>585.97999</v>
      </c>
      <c r="L19" s="161">
        <v>115.989358</v>
      </c>
      <c r="M19" s="161">
        <v>469.990632</v>
      </c>
      <c r="N19" s="407"/>
      <c r="O19" s="407"/>
      <c r="P19" s="407"/>
      <c r="Q19" s="407"/>
      <c r="R19" s="407"/>
    </row>
    <row r="20" spans="1:18" ht="21.75" customHeight="1">
      <c r="A20" s="414" t="s">
        <v>1105</v>
      </c>
      <c r="B20" s="161">
        <v>733.544018</v>
      </c>
      <c r="C20" s="161">
        <v>87.193016</v>
      </c>
      <c r="D20" s="161">
        <v>0.86112</v>
      </c>
      <c r="E20" s="161">
        <v>21.421021</v>
      </c>
      <c r="F20" s="161">
        <v>57.830217</v>
      </c>
      <c r="G20" s="161">
        <v>7.080658</v>
      </c>
      <c r="H20" s="161">
        <v>600.779292</v>
      </c>
      <c r="I20" s="161">
        <v>5.033471</v>
      </c>
      <c r="J20" s="161">
        <v>30.071476</v>
      </c>
      <c r="K20" s="161">
        <v>565.674345</v>
      </c>
      <c r="L20" s="161">
        <v>105.173128</v>
      </c>
      <c r="M20" s="161">
        <v>460.501217</v>
      </c>
      <c r="N20" s="407"/>
      <c r="O20" s="407"/>
      <c r="P20" s="407"/>
      <c r="Q20" s="407"/>
      <c r="R20" s="407"/>
    </row>
    <row r="21" spans="1:18" ht="21.75" customHeight="1">
      <c r="A21" s="414" t="s">
        <v>1106</v>
      </c>
      <c r="B21" s="161">
        <v>644.067533</v>
      </c>
      <c r="C21" s="161">
        <v>86.250734</v>
      </c>
      <c r="D21" s="161">
        <v>0.924348</v>
      </c>
      <c r="E21" s="161">
        <v>21.448091</v>
      </c>
      <c r="F21" s="161">
        <v>55.789096</v>
      </c>
      <c r="G21" s="161">
        <v>8.089199</v>
      </c>
      <c r="H21" s="161">
        <v>517.715078</v>
      </c>
      <c r="I21" s="161">
        <v>4.223825</v>
      </c>
      <c r="J21" s="161">
        <v>32.57797</v>
      </c>
      <c r="K21" s="161">
        <v>480.913283</v>
      </c>
      <c r="L21" s="161">
        <v>90.665969</v>
      </c>
      <c r="M21" s="161">
        <v>390.247314</v>
      </c>
      <c r="N21" s="407"/>
      <c r="O21" s="407"/>
      <c r="P21" s="407"/>
      <c r="Q21" s="407"/>
      <c r="R21" s="407"/>
    </row>
    <row r="22" spans="1:18" s="416" customFormat="1" ht="33" customHeight="1">
      <c r="A22" s="411">
        <v>2015</v>
      </c>
      <c r="B22" s="412">
        <v>9281.811897</v>
      </c>
      <c r="C22" s="412">
        <v>1016.620784</v>
      </c>
      <c r="D22" s="412">
        <v>8.154007</v>
      </c>
      <c r="E22" s="412">
        <v>236.99519</v>
      </c>
      <c r="F22" s="412">
        <v>706.622349</v>
      </c>
      <c r="G22" s="412">
        <v>64.849238</v>
      </c>
      <c r="H22" s="412">
        <v>7616.18127</v>
      </c>
      <c r="I22" s="412">
        <v>74.304536</v>
      </c>
      <c r="J22" s="412">
        <v>419.264496</v>
      </c>
      <c r="K22" s="412">
        <v>7122.612238</v>
      </c>
      <c r="L22" s="412">
        <v>1409.091593</v>
      </c>
      <c r="M22" s="412">
        <v>5713.520645</v>
      </c>
      <c r="N22" s="415"/>
      <c r="O22" s="415"/>
      <c r="P22" s="415"/>
      <c r="Q22" s="415"/>
      <c r="R22" s="415"/>
    </row>
    <row r="23" spans="1:18" ht="21.75" customHeight="1">
      <c r="A23" s="414" t="s">
        <v>1100</v>
      </c>
      <c r="B23" s="161">
        <v>731.428078</v>
      </c>
      <c r="C23" s="161">
        <v>86.737888</v>
      </c>
      <c r="D23" s="161">
        <v>0.336819</v>
      </c>
      <c r="E23" s="161">
        <v>19.194736</v>
      </c>
      <c r="F23" s="161">
        <v>62.799373</v>
      </c>
      <c r="G23" s="161">
        <v>4.40696</v>
      </c>
      <c r="H23" s="161">
        <v>592.540343</v>
      </c>
      <c r="I23" s="161">
        <v>4.916597</v>
      </c>
      <c r="J23" s="161">
        <v>36.88373</v>
      </c>
      <c r="K23" s="161">
        <v>550.740016</v>
      </c>
      <c r="L23" s="161">
        <v>105.707425</v>
      </c>
      <c r="M23" s="161">
        <v>445.032591</v>
      </c>
      <c r="N23" s="407"/>
      <c r="O23" s="407"/>
      <c r="P23" s="407"/>
      <c r="Q23" s="407"/>
      <c r="R23" s="407"/>
    </row>
    <row r="24" spans="1:18" ht="21.75" customHeight="1">
      <c r="A24" s="414" t="s">
        <v>1101</v>
      </c>
      <c r="B24" s="161">
        <v>739.841334</v>
      </c>
      <c r="C24" s="161">
        <v>80.711856</v>
      </c>
      <c r="D24" s="161">
        <v>0.5417</v>
      </c>
      <c r="E24" s="161">
        <v>17.696261</v>
      </c>
      <c r="F24" s="161">
        <v>57.840871</v>
      </c>
      <c r="G24" s="161">
        <v>4.633024</v>
      </c>
      <c r="H24" s="161">
        <v>611.91345</v>
      </c>
      <c r="I24" s="161">
        <v>6.97283</v>
      </c>
      <c r="J24" s="161">
        <v>37.280178</v>
      </c>
      <c r="K24" s="161">
        <v>567.660442</v>
      </c>
      <c r="L24" s="161">
        <v>111.629723</v>
      </c>
      <c r="M24" s="161">
        <v>456.030719</v>
      </c>
      <c r="N24" s="407"/>
      <c r="O24" s="407"/>
      <c r="P24" s="407"/>
      <c r="Q24" s="407"/>
      <c r="R24" s="407"/>
    </row>
    <row r="25" spans="1:18" ht="21.75" customHeight="1">
      <c r="A25" s="414" t="s">
        <v>981</v>
      </c>
      <c r="B25" s="161">
        <v>806.470088</v>
      </c>
      <c r="C25" s="161">
        <v>104.196126</v>
      </c>
      <c r="D25" s="161">
        <v>0.645937</v>
      </c>
      <c r="E25" s="161">
        <v>26.230716</v>
      </c>
      <c r="F25" s="161">
        <v>71.211932</v>
      </c>
      <c r="G25" s="161">
        <v>6.107541</v>
      </c>
      <c r="H25" s="161">
        <v>655.934767</v>
      </c>
      <c r="I25" s="161">
        <v>5.731773</v>
      </c>
      <c r="J25" s="161">
        <v>38.074022</v>
      </c>
      <c r="K25" s="161">
        <v>612.128972</v>
      </c>
      <c r="L25" s="161">
        <v>113.1157</v>
      </c>
      <c r="M25" s="161">
        <v>499.013272</v>
      </c>
      <c r="N25" s="407"/>
      <c r="O25" s="407"/>
      <c r="P25" s="407"/>
      <c r="Q25" s="407"/>
      <c r="R25" s="407"/>
    </row>
    <row r="26" spans="1:18" ht="21.75" customHeight="1">
      <c r="A26" s="414" t="s">
        <v>982</v>
      </c>
      <c r="B26" s="161">
        <v>727.721288</v>
      </c>
      <c r="C26" s="161">
        <v>80.963468</v>
      </c>
      <c r="D26" s="161">
        <v>1.007957</v>
      </c>
      <c r="E26" s="161">
        <v>18.30983</v>
      </c>
      <c r="F26" s="161">
        <v>54.663789</v>
      </c>
      <c r="G26" s="161">
        <v>6.981892</v>
      </c>
      <c r="H26" s="161">
        <v>595.823399</v>
      </c>
      <c r="I26" s="161">
        <v>5.711398</v>
      </c>
      <c r="J26" s="161">
        <v>33.868839</v>
      </c>
      <c r="K26" s="161">
        <v>556.243162</v>
      </c>
      <c r="L26" s="161">
        <v>123.343979</v>
      </c>
      <c r="M26" s="161">
        <v>432.899183</v>
      </c>
      <c r="N26" s="407"/>
      <c r="O26" s="407"/>
      <c r="P26" s="407"/>
      <c r="Q26" s="407"/>
      <c r="R26" s="407"/>
    </row>
    <row r="27" spans="1:18" ht="21.75" customHeight="1">
      <c r="A27" s="414" t="s">
        <v>983</v>
      </c>
      <c r="B27" s="161">
        <v>745.045597</v>
      </c>
      <c r="C27" s="161">
        <v>77.996828</v>
      </c>
      <c r="D27" s="161">
        <v>0.844081</v>
      </c>
      <c r="E27" s="161">
        <v>19.093106</v>
      </c>
      <c r="F27" s="161">
        <v>53.095827</v>
      </c>
      <c r="G27" s="161">
        <v>4.963814</v>
      </c>
      <c r="H27" s="161">
        <v>618.021129</v>
      </c>
      <c r="I27" s="161">
        <v>5.043624</v>
      </c>
      <c r="J27" s="161">
        <v>38.137424</v>
      </c>
      <c r="K27" s="161">
        <v>574.840081</v>
      </c>
      <c r="L27" s="161">
        <v>119.880268</v>
      </c>
      <c r="M27" s="161">
        <v>454.959813</v>
      </c>
      <c r="N27" s="407"/>
      <c r="O27" s="407"/>
      <c r="P27" s="407"/>
      <c r="Q27" s="407"/>
      <c r="R27" s="407"/>
    </row>
    <row r="28" spans="1:18" ht="21.75" customHeight="1">
      <c r="A28" s="414" t="s">
        <v>984</v>
      </c>
      <c r="B28" s="161">
        <v>808.468617</v>
      </c>
      <c r="C28" s="161">
        <v>84.119899</v>
      </c>
      <c r="D28" s="161">
        <v>0.674977</v>
      </c>
      <c r="E28" s="161">
        <v>24.110442</v>
      </c>
      <c r="F28" s="161">
        <v>54.031528</v>
      </c>
      <c r="G28" s="161">
        <v>5.302952</v>
      </c>
      <c r="H28" s="161">
        <v>674.87235</v>
      </c>
      <c r="I28" s="161">
        <v>6.633385</v>
      </c>
      <c r="J28" s="161">
        <v>34.489424</v>
      </c>
      <c r="K28" s="161">
        <v>633.749541</v>
      </c>
      <c r="L28" s="161">
        <v>124.263532</v>
      </c>
      <c r="M28" s="161">
        <v>509.486009</v>
      </c>
      <c r="N28" s="407"/>
      <c r="O28" s="407"/>
      <c r="P28" s="407"/>
      <c r="Q28" s="407"/>
      <c r="R28" s="407"/>
    </row>
    <row r="29" spans="1:18" ht="21.75" customHeight="1">
      <c r="A29" s="414" t="s">
        <v>985</v>
      </c>
      <c r="B29" s="161">
        <v>905.145944</v>
      </c>
      <c r="C29" s="161">
        <v>91.811291</v>
      </c>
      <c r="D29" s="161">
        <v>0.645686</v>
      </c>
      <c r="E29" s="161">
        <v>20.042624</v>
      </c>
      <c r="F29" s="161">
        <v>66.068182</v>
      </c>
      <c r="G29" s="161">
        <v>5.054799</v>
      </c>
      <c r="H29" s="161">
        <v>761.494481</v>
      </c>
      <c r="I29" s="161">
        <v>7.433896</v>
      </c>
      <c r="J29" s="161">
        <v>39.365983</v>
      </c>
      <c r="K29" s="161">
        <v>714.694602</v>
      </c>
      <c r="L29" s="161">
        <v>140.624321</v>
      </c>
      <c r="M29" s="161">
        <v>574.070281</v>
      </c>
      <c r="N29" s="407"/>
      <c r="O29" s="407"/>
      <c r="P29" s="407"/>
      <c r="Q29" s="407"/>
      <c r="R29" s="407"/>
    </row>
    <row r="30" spans="1:18" ht="21.75" customHeight="1">
      <c r="A30" s="414" t="s">
        <v>1102</v>
      </c>
      <c r="B30" s="161">
        <v>698.001426</v>
      </c>
      <c r="C30" s="161">
        <v>73.819477</v>
      </c>
      <c r="D30" s="161">
        <v>0.603574</v>
      </c>
      <c r="E30" s="161">
        <v>14.900927</v>
      </c>
      <c r="F30" s="161">
        <v>52.548119</v>
      </c>
      <c r="G30" s="161">
        <v>5.766857</v>
      </c>
      <c r="H30" s="161">
        <v>573.406985</v>
      </c>
      <c r="I30" s="161">
        <v>5.295368</v>
      </c>
      <c r="J30" s="161">
        <v>30.632677</v>
      </c>
      <c r="K30" s="161">
        <v>537.47894</v>
      </c>
      <c r="L30" s="161">
        <v>112.112515</v>
      </c>
      <c r="M30" s="161">
        <v>425.366425</v>
      </c>
      <c r="N30" s="407"/>
      <c r="O30" s="407"/>
      <c r="P30" s="407"/>
      <c r="Q30" s="407"/>
      <c r="R30" s="407"/>
    </row>
    <row r="31" spans="1:18" ht="21.75" customHeight="1">
      <c r="A31" s="414" t="s">
        <v>1103</v>
      </c>
      <c r="B31" s="161">
        <v>807.672878</v>
      </c>
      <c r="C31" s="161">
        <v>75.823933</v>
      </c>
      <c r="D31" s="161">
        <v>0.719426</v>
      </c>
      <c r="E31" s="161">
        <v>19.135499</v>
      </c>
      <c r="F31" s="161">
        <v>49.971773</v>
      </c>
      <c r="G31" s="161">
        <v>5.997235</v>
      </c>
      <c r="H31" s="161">
        <v>667.936651</v>
      </c>
      <c r="I31" s="161">
        <v>6.722872</v>
      </c>
      <c r="J31" s="161">
        <v>33.680463</v>
      </c>
      <c r="K31" s="161">
        <v>627.533316</v>
      </c>
      <c r="L31" s="161">
        <v>129.911282</v>
      </c>
      <c r="M31" s="161">
        <v>497.622034</v>
      </c>
      <c r="N31" s="407"/>
      <c r="O31" s="407"/>
      <c r="P31" s="407"/>
      <c r="Q31" s="407"/>
      <c r="R31" s="407"/>
    </row>
    <row r="32" spans="1:18" ht="21.75" customHeight="1">
      <c r="A32" s="414" t="s">
        <v>1104</v>
      </c>
      <c r="B32" s="161">
        <v>814.551572</v>
      </c>
      <c r="C32" s="161">
        <v>87.514473</v>
      </c>
      <c r="D32" s="161">
        <v>0.429268</v>
      </c>
      <c r="E32" s="161">
        <v>19.371231</v>
      </c>
      <c r="F32" s="161">
        <v>61.93807</v>
      </c>
      <c r="G32" s="161">
        <v>5.775904</v>
      </c>
      <c r="H32" s="161">
        <v>663.998266</v>
      </c>
      <c r="I32" s="161">
        <v>7.594333</v>
      </c>
      <c r="J32" s="161">
        <v>36.963881</v>
      </c>
      <c r="K32" s="161">
        <v>619.440052</v>
      </c>
      <c r="L32" s="161">
        <v>121.723723</v>
      </c>
      <c r="M32" s="161">
        <v>497.716329</v>
      </c>
      <c r="N32" s="407"/>
      <c r="O32" s="407"/>
      <c r="P32" s="407"/>
      <c r="Q32" s="407"/>
      <c r="R32" s="407"/>
    </row>
    <row r="33" spans="1:18" ht="21.75" customHeight="1">
      <c r="A33" s="414" t="s">
        <v>1105</v>
      </c>
      <c r="B33" s="161">
        <v>812.280324</v>
      </c>
      <c r="C33" s="161">
        <v>87.73914</v>
      </c>
      <c r="D33" s="161">
        <v>0.831305</v>
      </c>
      <c r="E33" s="161">
        <v>17.953066</v>
      </c>
      <c r="F33" s="161">
        <v>63.799773</v>
      </c>
      <c r="G33" s="161">
        <v>5.154996</v>
      </c>
      <c r="H33" s="161">
        <v>657.461644</v>
      </c>
      <c r="I33" s="161">
        <v>6.876368</v>
      </c>
      <c r="J33" s="161">
        <v>32.053424</v>
      </c>
      <c r="K33" s="161">
        <v>618.531852</v>
      </c>
      <c r="L33" s="161">
        <v>111.426119</v>
      </c>
      <c r="M33" s="161">
        <v>507.105733</v>
      </c>
      <c r="N33" s="407"/>
      <c r="O33" s="407"/>
      <c r="P33" s="407"/>
      <c r="Q33" s="407"/>
      <c r="R33" s="407"/>
    </row>
    <row r="34" spans="1:18" ht="21.75" customHeight="1">
      <c r="A34" s="414" t="s">
        <v>1106</v>
      </c>
      <c r="B34" s="161">
        <v>685.184751</v>
      </c>
      <c r="C34" s="161">
        <v>85.186405</v>
      </c>
      <c r="D34" s="161">
        <v>0.873277</v>
      </c>
      <c r="E34" s="161">
        <v>20.956752</v>
      </c>
      <c r="F34" s="161">
        <v>58.653112</v>
      </c>
      <c r="G34" s="161">
        <v>4.703264</v>
      </c>
      <c r="H34" s="161">
        <v>542.777805</v>
      </c>
      <c r="I34" s="161">
        <v>5.372092</v>
      </c>
      <c r="J34" s="161">
        <v>27.834451</v>
      </c>
      <c r="K34" s="161">
        <v>509.571262</v>
      </c>
      <c r="L34" s="161">
        <v>95.353006</v>
      </c>
      <c r="M34" s="161">
        <v>414.218256</v>
      </c>
      <c r="N34" s="407"/>
      <c r="O34" s="407"/>
      <c r="P34" s="407"/>
      <c r="Q34" s="407"/>
      <c r="R34" s="407"/>
    </row>
    <row r="35" spans="1:18" s="416" customFormat="1" ht="33" customHeight="1">
      <c r="A35" s="411">
        <v>2016</v>
      </c>
      <c r="B35" s="412"/>
      <c r="C35" s="412"/>
      <c r="D35" s="412"/>
      <c r="E35" s="412"/>
      <c r="F35" s="412"/>
      <c r="G35" s="412"/>
      <c r="H35" s="412"/>
      <c r="I35" s="412"/>
      <c r="J35" s="412"/>
      <c r="K35" s="412"/>
      <c r="L35" s="412"/>
      <c r="M35" s="412"/>
      <c r="N35" s="415"/>
      <c r="O35" s="415"/>
      <c r="P35" s="415"/>
      <c r="Q35" s="415"/>
      <c r="R35" s="415"/>
    </row>
    <row r="36" spans="1:18" ht="21.75" customHeight="1">
      <c r="A36" s="414" t="s">
        <v>1100</v>
      </c>
      <c r="B36" s="161">
        <v>767.966376</v>
      </c>
      <c r="C36" s="161">
        <v>70.294045</v>
      </c>
      <c r="D36" s="161">
        <v>0.482798</v>
      </c>
      <c r="E36" s="161">
        <v>15.324113</v>
      </c>
      <c r="F36" s="161">
        <v>50.236569</v>
      </c>
      <c r="G36" s="161">
        <v>4.250565</v>
      </c>
      <c r="H36" s="161">
        <v>627.999547</v>
      </c>
      <c r="I36" s="161">
        <v>5.146672</v>
      </c>
      <c r="J36" s="161">
        <v>31.235742</v>
      </c>
      <c r="K36" s="161">
        <v>591.617133</v>
      </c>
      <c r="L36" s="161">
        <v>111.176165</v>
      </c>
      <c r="M36" s="161">
        <v>480.440968</v>
      </c>
      <c r="N36" s="407"/>
      <c r="O36" s="407"/>
      <c r="P36" s="407"/>
      <c r="Q36" s="407"/>
      <c r="R36" s="407"/>
    </row>
    <row r="37" spans="1:18" ht="21.75" customHeight="1">
      <c r="A37" s="414" t="s">
        <v>1101</v>
      </c>
      <c r="B37" s="161">
        <v>792.665614</v>
      </c>
      <c r="C37" s="161">
        <v>81.106297</v>
      </c>
      <c r="D37" s="161">
        <v>0.50248</v>
      </c>
      <c r="E37" s="161">
        <v>19.867187</v>
      </c>
      <c r="F37" s="161">
        <v>56.857379</v>
      </c>
      <c r="G37" s="161">
        <v>3.879251</v>
      </c>
      <c r="H37" s="161">
        <v>618.371287</v>
      </c>
      <c r="I37" s="161">
        <v>6.337562</v>
      </c>
      <c r="J37" s="161">
        <v>32.006554</v>
      </c>
      <c r="K37" s="161">
        <v>580.027171</v>
      </c>
      <c r="L37" s="161">
        <v>112.770873</v>
      </c>
      <c r="M37" s="161">
        <v>467.256298</v>
      </c>
      <c r="N37" s="407"/>
      <c r="O37" s="407"/>
      <c r="P37" s="407"/>
      <c r="Q37" s="407"/>
      <c r="R37" s="407"/>
    </row>
    <row r="38" spans="1:18" ht="21.75" customHeight="1">
      <c r="A38" s="414" t="s">
        <v>981</v>
      </c>
      <c r="B38" s="161">
        <v>826.723985</v>
      </c>
      <c r="C38" s="161">
        <v>89.17388</v>
      </c>
      <c r="D38" s="161">
        <v>0.603409</v>
      </c>
      <c r="E38" s="161">
        <v>18.972666</v>
      </c>
      <c r="F38" s="161">
        <v>63.526678</v>
      </c>
      <c r="G38" s="161">
        <v>6.071127</v>
      </c>
      <c r="H38" s="161">
        <v>646.229585</v>
      </c>
      <c r="I38" s="161">
        <v>5.783499</v>
      </c>
      <c r="J38" s="161">
        <v>31.421351</v>
      </c>
      <c r="K38" s="161">
        <v>609.024735</v>
      </c>
      <c r="L38" s="161">
        <v>112.923025</v>
      </c>
      <c r="M38" s="161">
        <v>496.10171</v>
      </c>
      <c r="N38" s="407"/>
      <c r="O38" s="407"/>
      <c r="P38" s="407"/>
      <c r="Q38" s="407"/>
      <c r="R38" s="407"/>
    </row>
    <row r="39" spans="1:13" ht="71.25" customHeight="1">
      <c r="A39" s="225" t="s">
        <v>21</v>
      </c>
      <c r="B39" s="417"/>
      <c r="C39" s="417"/>
      <c r="D39" s="417"/>
      <c r="E39" s="417"/>
      <c r="F39" s="417"/>
      <c r="G39" s="417"/>
      <c r="H39" s="417"/>
      <c r="I39" s="417"/>
      <c r="J39" s="417"/>
      <c r="K39" s="417"/>
      <c r="L39" s="417"/>
      <c r="M39" s="417"/>
    </row>
    <row r="40" spans="1:13" ht="45.75" customHeight="1">
      <c r="A40" s="657" t="s">
        <v>1166</v>
      </c>
      <c r="B40" s="658"/>
      <c r="C40" s="658"/>
      <c r="D40" s="658"/>
      <c r="E40" s="658"/>
      <c r="F40" s="658"/>
      <c r="G40" s="658"/>
      <c r="H40" s="658"/>
      <c r="I40" s="658"/>
      <c r="J40" s="658"/>
      <c r="K40" s="658"/>
      <c r="L40" s="658"/>
      <c r="M40" s="658"/>
    </row>
    <row r="60" spans="1:7" ht="12.75">
      <c r="A60" s="166"/>
      <c r="B60" s="166"/>
      <c r="C60" s="166"/>
      <c r="D60" s="166"/>
      <c r="E60" s="166"/>
      <c r="F60" s="166"/>
      <c r="G60" s="166"/>
    </row>
    <row r="64" ht="15" customHeight="1"/>
    <row r="286" ht="59.25" customHeight="1"/>
  </sheetData>
  <sheetProtection/>
  <mergeCells count="18">
    <mergeCell ref="A3:A7"/>
    <mergeCell ref="B3:B6"/>
    <mergeCell ref="B7:M7"/>
    <mergeCell ref="J4:J6"/>
    <mergeCell ref="K4:M4"/>
    <mergeCell ref="K5:K6"/>
    <mergeCell ref="L5:L6"/>
    <mergeCell ref="M5:M6"/>
    <mergeCell ref="A40:M40"/>
    <mergeCell ref="C3:G3"/>
    <mergeCell ref="H3:M3"/>
    <mergeCell ref="C4:C6"/>
    <mergeCell ref="D4:D6"/>
    <mergeCell ref="E4:F4"/>
    <mergeCell ref="G4:G6"/>
    <mergeCell ref="H4:H6"/>
    <mergeCell ref="I4:I6"/>
    <mergeCell ref="E6:F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0"/>
  <sheetViews>
    <sheetView zoomScalePageLayoutView="0" workbookViewId="0" topLeftCell="A1">
      <selection activeCell="A2" sqref="A2"/>
    </sheetView>
  </sheetViews>
  <sheetFormatPr defaultColWidth="11.421875" defaultRowHeight="12.75"/>
  <cols>
    <col min="1" max="1" width="12.28125" style="106" customWidth="1"/>
    <col min="2" max="2" width="15.00390625" style="106" customWidth="1"/>
    <col min="3" max="7" width="13.28125" style="106" customWidth="1"/>
    <col min="8" max="8" width="14.7109375" style="390" customWidth="1"/>
    <col min="9" max="9" width="13.28125" style="390" customWidth="1"/>
    <col min="10" max="16384" width="11.421875" style="106" customWidth="1"/>
  </cols>
  <sheetData>
    <row r="1" spans="1:9" ht="21" customHeight="1">
      <c r="A1" s="418" t="s">
        <v>1171</v>
      </c>
      <c r="B1" s="418"/>
      <c r="C1" s="418"/>
      <c r="D1" s="418"/>
      <c r="E1" s="418"/>
      <c r="F1" s="418"/>
      <c r="G1" s="418"/>
      <c r="H1" s="418"/>
      <c r="I1" s="418"/>
    </row>
    <row r="2" spans="1:8" ht="12.75">
      <c r="A2" s="203"/>
      <c r="B2" s="203"/>
      <c r="H2" s="106"/>
    </row>
    <row r="3" spans="1:9" s="107" customFormat="1" ht="17.25" customHeight="1">
      <c r="A3" s="683" t="s">
        <v>743</v>
      </c>
      <c r="B3" s="684" t="s">
        <v>742</v>
      </c>
      <c r="C3" s="663" t="s">
        <v>6</v>
      </c>
      <c r="D3" s="663"/>
      <c r="E3" s="664"/>
      <c r="F3" s="663"/>
      <c r="G3" s="663"/>
      <c r="H3" s="663"/>
      <c r="I3" s="665"/>
    </row>
    <row r="4" spans="1:9" s="107" customFormat="1" ht="12.75">
      <c r="A4" s="507"/>
      <c r="B4" s="685"/>
      <c r="C4" s="656" t="s">
        <v>7</v>
      </c>
      <c r="D4" s="656" t="s">
        <v>1090</v>
      </c>
      <c r="E4" s="656" t="s">
        <v>9</v>
      </c>
      <c r="F4" s="656" t="s">
        <v>10</v>
      </c>
      <c r="G4" s="656" t="s">
        <v>11</v>
      </c>
      <c r="H4" s="674" t="s">
        <v>731</v>
      </c>
      <c r="I4" s="677" t="s">
        <v>12</v>
      </c>
    </row>
    <row r="5" spans="1:9" s="107" customFormat="1" ht="15" customHeight="1">
      <c r="A5" s="507"/>
      <c r="B5" s="685"/>
      <c r="C5" s="656"/>
      <c r="D5" s="656"/>
      <c r="E5" s="656"/>
      <c r="F5" s="656"/>
      <c r="G5" s="656"/>
      <c r="H5" s="675"/>
      <c r="I5" s="678"/>
    </row>
    <row r="6" spans="1:9" s="107" customFormat="1" ht="12.75">
      <c r="A6" s="507"/>
      <c r="B6" s="685"/>
      <c r="C6" s="656"/>
      <c r="D6" s="656"/>
      <c r="E6" s="656"/>
      <c r="F6" s="656"/>
      <c r="G6" s="656"/>
      <c r="H6" s="676"/>
      <c r="I6" s="679"/>
    </row>
    <row r="7" spans="1:9" s="107" customFormat="1" ht="16.5" customHeight="1">
      <c r="A7" s="508"/>
      <c r="B7" s="680" t="s">
        <v>331</v>
      </c>
      <c r="C7" s="681"/>
      <c r="D7" s="681"/>
      <c r="E7" s="681"/>
      <c r="F7" s="681"/>
      <c r="G7" s="681"/>
      <c r="H7" s="681"/>
      <c r="I7" s="682"/>
    </row>
    <row r="8" spans="1:9" ht="20.25" customHeight="1">
      <c r="A8" s="394" t="s">
        <v>41</v>
      </c>
      <c r="B8" s="106" t="s">
        <v>41</v>
      </c>
      <c r="C8" s="106" t="s">
        <v>41</v>
      </c>
      <c r="D8" s="106" t="s">
        <v>41</v>
      </c>
      <c r="E8" s="106" t="s">
        <v>41</v>
      </c>
      <c r="F8" s="106" t="s">
        <v>41</v>
      </c>
      <c r="G8" s="106" t="s">
        <v>41</v>
      </c>
      <c r="H8" s="390" t="s">
        <v>41</v>
      </c>
      <c r="I8" s="390" t="s">
        <v>41</v>
      </c>
    </row>
    <row r="9" spans="1:19" ht="33" customHeight="1">
      <c r="A9" s="420" t="s">
        <v>1107</v>
      </c>
      <c r="B9" s="412">
        <v>12986.632601</v>
      </c>
      <c r="C9" s="412">
        <v>9393.418016</v>
      </c>
      <c r="D9" s="412">
        <v>8290.470345</v>
      </c>
      <c r="E9" s="412">
        <v>253.706749</v>
      </c>
      <c r="F9" s="412">
        <v>1350.761277</v>
      </c>
      <c r="G9" s="412">
        <v>1918.042461</v>
      </c>
      <c r="H9" s="412">
        <v>70.389412</v>
      </c>
      <c r="I9" s="426">
        <v>0.314686</v>
      </c>
      <c r="J9" s="407"/>
      <c r="K9" s="407"/>
      <c r="L9" s="407"/>
      <c r="M9" s="407"/>
      <c r="N9" s="407"/>
      <c r="O9" s="407"/>
      <c r="P9" s="407"/>
      <c r="Q9" s="407"/>
      <c r="R9" s="407"/>
      <c r="S9" s="407"/>
    </row>
    <row r="10" spans="1:19" ht="21.75" customHeight="1">
      <c r="A10" s="414" t="s">
        <v>1100</v>
      </c>
      <c r="B10" s="161">
        <v>1041.943803</v>
      </c>
      <c r="C10" s="161">
        <v>775.41063</v>
      </c>
      <c r="D10" s="161">
        <v>689.269894</v>
      </c>
      <c r="E10" s="161">
        <v>21.185019</v>
      </c>
      <c r="F10" s="161">
        <v>107.161579</v>
      </c>
      <c r="G10" s="161">
        <v>133.034295</v>
      </c>
      <c r="H10" s="161">
        <v>5.149624</v>
      </c>
      <c r="I10" s="427">
        <v>0.002656</v>
      </c>
      <c r="J10" s="407"/>
      <c r="K10" s="407"/>
      <c r="L10" s="407"/>
      <c r="M10" s="407"/>
      <c r="N10" s="407"/>
      <c r="O10" s="407"/>
      <c r="P10" s="407"/>
      <c r="Q10" s="407"/>
      <c r="R10" s="407"/>
      <c r="S10" s="407"/>
    </row>
    <row r="11" spans="1:19" ht="21.75" customHeight="1">
      <c r="A11" s="414" t="s">
        <v>1101</v>
      </c>
      <c r="B11" s="161">
        <v>1010.501265</v>
      </c>
      <c r="C11" s="161">
        <v>751.509992</v>
      </c>
      <c r="D11" s="161">
        <v>657.386768</v>
      </c>
      <c r="E11" s="161">
        <v>18.49237</v>
      </c>
      <c r="F11" s="161">
        <v>94.393829</v>
      </c>
      <c r="G11" s="161">
        <v>141.011181</v>
      </c>
      <c r="H11" s="161">
        <v>5.089295</v>
      </c>
      <c r="I11" s="427">
        <v>0.004598</v>
      </c>
      <c r="J11" s="407"/>
      <c r="K11" s="407"/>
      <c r="L11" s="407"/>
      <c r="M11" s="407"/>
      <c r="N11" s="407"/>
      <c r="O11" s="407"/>
      <c r="P11" s="407"/>
      <c r="Q11" s="407"/>
      <c r="R11" s="407"/>
      <c r="S11" s="407"/>
    </row>
    <row r="12" spans="1:19" ht="21.75" customHeight="1">
      <c r="A12" s="414" t="s">
        <v>981</v>
      </c>
      <c r="B12" s="161">
        <v>1066.965902</v>
      </c>
      <c r="C12" s="161">
        <v>757.768785</v>
      </c>
      <c r="D12" s="161">
        <v>670.405043</v>
      </c>
      <c r="E12" s="161">
        <v>20.953547</v>
      </c>
      <c r="F12" s="161">
        <v>106.095418</v>
      </c>
      <c r="G12" s="161">
        <v>177.7921</v>
      </c>
      <c r="H12" s="161">
        <v>4.348379</v>
      </c>
      <c r="I12" s="427">
        <v>0.007673</v>
      </c>
      <c r="J12" s="407"/>
      <c r="K12" s="407"/>
      <c r="L12" s="407"/>
      <c r="M12" s="407"/>
      <c r="N12" s="407"/>
      <c r="O12" s="407"/>
      <c r="P12" s="407"/>
      <c r="Q12" s="407"/>
      <c r="R12" s="407"/>
      <c r="S12" s="407"/>
    </row>
    <row r="13" spans="1:19" ht="21.75" customHeight="1">
      <c r="A13" s="414" t="s">
        <v>982</v>
      </c>
      <c r="B13" s="161">
        <v>1028.801092</v>
      </c>
      <c r="C13" s="161">
        <v>741.029069</v>
      </c>
      <c r="D13" s="161">
        <v>645.042091</v>
      </c>
      <c r="E13" s="161">
        <v>21.510593</v>
      </c>
      <c r="F13" s="161">
        <v>103.543181</v>
      </c>
      <c r="G13" s="161">
        <v>157.771379</v>
      </c>
      <c r="H13" s="161">
        <v>4.931248</v>
      </c>
      <c r="I13" s="427">
        <v>0.015622</v>
      </c>
      <c r="J13" s="421"/>
      <c r="K13" s="421"/>
      <c r="L13" s="421"/>
      <c r="M13" s="421"/>
      <c r="N13" s="422"/>
      <c r="O13" s="422"/>
      <c r="P13" s="422"/>
      <c r="Q13" s="422"/>
      <c r="R13" s="422"/>
      <c r="S13" s="422"/>
    </row>
    <row r="14" spans="1:19" ht="21.75" customHeight="1">
      <c r="A14" s="414" t="s">
        <v>983</v>
      </c>
      <c r="B14" s="161">
        <v>1072.916634</v>
      </c>
      <c r="C14" s="161">
        <v>797.486502</v>
      </c>
      <c r="D14" s="161">
        <v>710.898601</v>
      </c>
      <c r="E14" s="161">
        <v>28.604336</v>
      </c>
      <c r="F14" s="161">
        <v>92.869533</v>
      </c>
      <c r="G14" s="161">
        <v>148.256447</v>
      </c>
      <c r="H14" s="161">
        <v>5.652439</v>
      </c>
      <c r="I14" s="427">
        <v>0.047377</v>
      </c>
      <c r="J14" s="421"/>
      <c r="K14" s="421"/>
      <c r="L14" s="421"/>
      <c r="M14" s="421"/>
      <c r="N14" s="422"/>
      <c r="O14" s="422"/>
      <c r="P14" s="422"/>
      <c r="Q14" s="422"/>
      <c r="R14" s="422"/>
      <c r="S14" s="422"/>
    </row>
    <row r="15" spans="1:19" ht="21.75" customHeight="1">
      <c r="A15" s="414" t="s">
        <v>984</v>
      </c>
      <c r="B15" s="161">
        <v>1186.4863</v>
      </c>
      <c r="C15" s="161">
        <v>848.655842</v>
      </c>
      <c r="D15" s="161">
        <v>752.722708</v>
      </c>
      <c r="E15" s="161">
        <v>23.938262</v>
      </c>
      <c r="F15" s="161">
        <v>135.19663</v>
      </c>
      <c r="G15" s="161">
        <v>172.907382</v>
      </c>
      <c r="H15" s="161">
        <v>5.725528</v>
      </c>
      <c r="I15" s="427">
        <v>0.062656</v>
      </c>
      <c r="J15" s="422"/>
      <c r="K15" s="422"/>
      <c r="L15" s="422"/>
      <c r="M15" s="422"/>
      <c r="N15" s="422"/>
      <c r="O15" s="422"/>
      <c r="P15" s="422"/>
      <c r="Q15" s="422"/>
      <c r="R15" s="422"/>
      <c r="S15" s="422"/>
    </row>
    <row r="16" spans="1:19" ht="21.75" customHeight="1">
      <c r="A16" s="414" t="s">
        <v>985</v>
      </c>
      <c r="B16" s="161">
        <v>1121.347142</v>
      </c>
      <c r="C16" s="161">
        <v>812.6539310000001</v>
      </c>
      <c r="D16" s="161">
        <v>701.577259</v>
      </c>
      <c r="E16" s="161">
        <v>19.737175</v>
      </c>
      <c r="F16" s="161">
        <v>112.894134</v>
      </c>
      <c r="G16" s="161">
        <v>168.643016</v>
      </c>
      <c r="H16" s="161">
        <v>7.320164</v>
      </c>
      <c r="I16" s="427">
        <v>0.098722</v>
      </c>
      <c r="J16" s="422"/>
      <c r="K16" s="422"/>
      <c r="L16" s="422"/>
      <c r="M16" s="422"/>
      <c r="N16" s="422"/>
      <c r="O16" s="422"/>
      <c r="P16" s="422"/>
      <c r="Q16" s="422"/>
      <c r="R16" s="422"/>
      <c r="S16" s="422"/>
    </row>
    <row r="17" spans="1:19" ht="21.75" customHeight="1">
      <c r="A17" s="414" t="s">
        <v>1102</v>
      </c>
      <c r="B17" s="161">
        <v>1014.42162</v>
      </c>
      <c r="C17" s="161">
        <v>713.024583</v>
      </c>
      <c r="D17" s="161">
        <v>627.055685</v>
      </c>
      <c r="E17" s="161">
        <v>13.719022</v>
      </c>
      <c r="F17" s="161">
        <v>120.813933</v>
      </c>
      <c r="G17" s="161">
        <v>161.111613</v>
      </c>
      <c r="H17" s="161">
        <v>5.715735</v>
      </c>
      <c r="I17" s="427">
        <v>0.036734</v>
      </c>
      <c r="J17" s="422"/>
      <c r="K17" s="422"/>
      <c r="L17" s="422"/>
      <c r="M17" s="422"/>
      <c r="N17" s="422"/>
      <c r="O17" s="422"/>
      <c r="P17" s="422"/>
      <c r="Q17" s="422"/>
      <c r="R17" s="422"/>
      <c r="S17" s="422"/>
    </row>
    <row r="18" spans="1:19" ht="21.75" customHeight="1">
      <c r="A18" s="414" t="s">
        <v>1103</v>
      </c>
      <c r="B18" s="161">
        <v>1174.512825</v>
      </c>
      <c r="C18" s="161">
        <v>843.023889</v>
      </c>
      <c r="D18" s="161">
        <v>750.405765</v>
      </c>
      <c r="E18" s="161">
        <v>20.200161</v>
      </c>
      <c r="F18" s="161">
        <v>134.624276</v>
      </c>
      <c r="G18" s="161">
        <v>166.755212</v>
      </c>
      <c r="H18" s="161">
        <v>9.891572</v>
      </c>
      <c r="I18" s="427">
        <v>0.017715</v>
      </c>
      <c r="J18" s="422"/>
      <c r="K18" s="422"/>
      <c r="L18" s="422"/>
      <c r="M18" s="422"/>
      <c r="N18" s="422"/>
      <c r="O18" s="422"/>
      <c r="P18" s="422"/>
      <c r="Q18" s="422"/>
      <c r="R18" s="422"/>
      <c r="S18" s="422"/>
    </row>
    <row r="19" spans="1:19" ht="21.75" customHeight="1">
      <c r="A19" s="414" t="s">
        <v>1104</v>
      </c>
      <c r="B19" s="161">
        <v>1186.000996</v>
      </c>
      <c r="C19" s="161">
        <v>865.614761</v>
      </c>
      <c r="D19" s="161">
        <v>765.64368</v>
      </c>
      <c r="E19" s="161">
        <v>20.032913</v>
      </c>
      <c r="F19" s="161">
        <v>129.376806</v>
      </c>
      <c r="G19" s="161">
        <v>164.006429</v>
      </c>
      <c r="H19" s="161">
        <v>6.957139</v>
      </c>
      <c r="I19" s="427">
        <v>0.012948</v>
      </c>
      <c r="J19" s="161"/>
      <c r="K19" s="161"/>
      <c r="L19" s="161"/>
      <c r="M19" s="161"/>
      <c r="N19" s="407"/>
      <c r="O19" s="407"/>
      <c r="P19" s="407"/>
      <c r="Q19" s="407"/>
      <c r="R19" s="407"/>
      <c r="S19" s="407"/>
    </row>
    <row r="20" spans="1:19" ht="21.75" customHeight="1">
      <c r="A20" s="414" t="s">
        <v>1105</v>
      </c>
      <c r="B20" s="161">
        <v>1093.298471</v>
      </c>
      <c r="C20" s="161">
        <v>787.253671</v>
      </c>
      <c r="D20" s="161">
        <v>693.842396</v>
      </c>
      <c r="E20" s="161">
        <v>25.361917</v>
      </c>
      <c r="F20" s="161">
        <v>108.498153</v>
      </c>
      <c r="G20" s="161">
        <v>167.221147</v>
      </c>
      <c r="H20" s="161">
        <v>4.957713</v>
      </c>
      <c r="I20" s="427">
        <v>0.00587</v>
      </c>
      <c r="J20" s="161"/>
      <c r="K20" s="161"/>
      <c r="L20" s="161"/>
      <c r="M20" s="161"/>
      <c r="N20" s="407"/>
      <c r="O20" s="407"/>
      <c r="P20" s="407"/>
      <c r="Q20" s="407"/>
      <c r="R20" s="407"/>
      <c r="S20" s="407"/>
    </row>
    <row r="21" spans="1:19" ht="21.75" customHeight="1">
      <c r="A21" s="414" t="s">
        <v>1106</v>
      </c>
      <c r="B21" s="161">
        <v>989.436551</v>
      </c>
      <c r="C21" s="161">
        <v>699.986361</v>
      </c>
      <c r="D21" s="161">
        <v>626.220455</v>
      </c>
      <c r="E21" s="161">
        <v>19.971434</v>
      </c>
      <c r="F21" s="161">
        <v>105.293805</v>
      </c>
      <c r="G21" s="161">
        <v>159.53226</v>
      </c>
      <c r="H21" s="161">
        <v>4.650576</v>
      </c>
      <c r="I21" s="427">
        <v>0.002115</v>
      </c>
      <c r="J21" s="407"/>
      <c r="K21" s="407"/>
      <c r="L21" s="407"/>
      <c r="M21" s="407"/>
      <c r="N21" s="407"/>
      <c r="O21" s="407"/>
      <c r="P21" s="407"/>
      <c r="Q21" s="407"/>
      <c r="R21" s="407"/>
      <c r="S21" s="407"/>
    </row>
    <row r="22" spans="1:19" s="417" customFormat="1" ht="33" customHeight="1">
      <c r="A22" s="420">
        <v>2015</v>
      </c>
      <c r="B22" s="412">
        <v>13529.910013</v>
      </c>
      <c r="C22" s="412">
        <v>9685.010821</v>
      </c>
      <c r="D22" s="412">
        <v>8681.222005</v>
      </c>
      <c r="E22" s="412">
        <v>241.785318</v>
      </c>
      <c r="F22" s="412">
        <v>1530.611779</v>
      </c>
      <c r="G22" s="412">
        <v>2008.15275</v>
      </c>
      <c r="H22" s="412">
        <v>63.899987</v>
      </c>
      <c r="I22" s="426">
        <v>0.449358</v>
      </c>
      <c r="J22" s="423"/>
      <c r="K22" s="423"/>
      <c r="L22" s="423"/>
      <c r="M22" s="423"/>
      <c r="N22" s="423"/>
      <c r="O22" s="423"/>
      <c r="P22" s="423"/>
      <c r="Q22" s="423"/>
      <c r="R22" s="423"/>
      <c r="S22" s="423"/>
    </row>
    <row r="23" spans="1:19" ht="21.75" customHeight="1">
      <c r="A23" s="414" t="s">
        <v>1100</v>
      </c>
      <c r="B23" s="161">
        <v>1048.479891</v>
      </c>
      <c r="C23" s="161">
        <v>737.561314</v>
      </c>
      <c r="D23" s="161">
        <v>668.427427</v>
      </c>
      <c r="E23" s="161">
        <v>17.925198</v>
      </c>
      <c r="F23" s="161">
        <v>144.560457</v>
      </c>
      <c r="G23" s="161">
        <v>144.671695</v>
      </c>
      <c r="H23" s="161">
        <v>3.750475</v>
      </c>
      <c r="I23" s="427">
        <v>0.010752</v>
      </c>
      <c r="J23" s="407"/>
      <c r="K23" s="407"/>
      <c r="L23" s="407"/>
      <c r="M23" s="407"/>
      <c r="N23" s="407"/>
      <c r="O23" s="407"/>
      <c r="P23" s="407"/>
      <c r="Q23" s="407"/>
      <c r="R23" s="407"/>
      <c r="S23" s="407"/>
    </row>
    <row r="24" spans="1:19" ht="21.75" customHeight="1">
      <c r="A24" s="414" t="s">
        <v>1101</v>
      </c>
      <c r="B24" s="161">
        <v>1094.240054</v>
      </c>
      <c r="C24" s="161">
        <v>781.80494</v>
      </c>
      <c r="D24" s="161">
        <v>706.256047</v>
      </c>
      <c r="E24" s="161">
        <v>27.345455</v>
      </c>
      <c r="F24" s="161">
        <v>134.890933</v>
      </c>
      <c r="G24" s="161">
        <v>145.188452</v>
      </c>
      <c r="H24" s="161">
        <v>5.003205</v>
      </c>
      <c r="I24" s="427">
        <v>0.007069</v>
      </c>
      <c r="J24" s="407"/>
      <c r="K24" s="407"/>
      <c r="L24" s="407"/>
      <c r="M24" s="407"/>
      <c r="N24" s="407"/>
      <c r="O24" s="407"/>
      <c r="P24" s="407"/>
      <c r="Q24" s="407"/>
      <c r="R24" s="407"/>
      <c r="S24" s="407"/>
    </row>
    <row r="25" spans="1:19" ht="21.75" customHeight="1">
      <c r="A25" s="414" t="s">
        <v>981</v>
      </c>
      <c r="B25" s="161">
        <v>1216.911403</v>
      </c>
      <c r="C25" s="161">
        <v>860.692582</v>
      </c>
      <c r="D25" s="161">
        <v>770.269479</v>
      </c>
      <c r="E25" s="161">
        <v>22.179028</v>
      </c>
      <c r="F25" s="161">
        <v>152.306472</v>
      </c>
      <c r="G25" s="161">
        <v>175.934104</v>
      </c>
      <c r="H25" s="161">
        <v>5.796009</v>
      </c>
      <c r="I25" s="427">
        <v>0.003208</v>
      </c>
      <c r="J25" s="407"/>
      <c r="K25" s="407"/>
      <c r="L25" s="407"/>
      <c r="M25" s="407"/>
      <c r="N25" s="407"/>
      <c r="O25" s="407"/>
      <c r="P25" s="407"/>
      <c r="Q25" s="407"/>
      <c r="R25" s="407"/>
      <c r="S25" s="407"/>
    </row>
    <row r="26" spans="1:19" ht="21.75" customHeight="1">
      <c r="A26" s="414" t="s">
        <v>982</v>
      </c>
      <c r="B26" s="161">
        <v>1120.546311</v>
      </c>
      <c r="C26" s="161">
        <v>808.228298</v>
      </c>
      <c r="D26" s="161">
        <v>729.446953</v>
      </c>
      <c r="E26" s="161">
        <v>21.431463</v>
      </c>
      <c r="F26" s="161">
        <v>118.208966</v>
      </c>
      <c r="G26" s="161">
        <v>167.396383</v>
      </c>
      <c r="H26" s="161">
        <v>5.25384</v>
      </c>
      <c r="I26" s="427">
        <v>0.027361</v>
      </c>
      <c r="J26" s="407"/>
      <c r="K26" s="407"/>
      <c r="L26" s="407"/>
      <c r="M26" s="407"/>
      <c r="N26" s="407"/>
      <c r="O26" s="407"/>
      <c r="P26" s="407"/>
      <c r="Q26" s="407"/>
      <c r="R26" s="407"/>
      <c r="S26" s="407"/>
    </row>
    <row r="27" spans="1:19" ht="21.75" customHeight="1">
      <c r="A27" s="414" t="s">
        <v>983</v>
      </c>
      <c r="B27" s="161">
        <v>1081.716556</v>
      </c>
      <c r="C27" s="161">
        <v>797.928139</v>
      </c>
      <c r="D27" s="161">
        <v>722.302352</v>
      </c>
      <c r="E27" s="161">
        <v>16.738653</v>
      </c>
      <c r="F27" s="161">
        <v>110.979734</v>
      </c>
      <c r="G27" s="161">
        <v>151.563879</v>
      </c>
      <c r="H27" s="161">
        <v>4.437435</v>
      </c>
      <c r="I27" s="427">
        <v>0.068716</v>
      </c>
      <c r="J27" s="407"/>
      <c r="K27" s="407"/>
      <c r="L27" s="407"/>
      <c r="M27" s="407"/>
      <c r="N27" s="407"/>
      <c r="O27" s="407"/>
      <c r="P27" s="407"/>
      <c r="Q27" s="407"/>
      <c r="R27" s="407"/>
      <c r="S27" s="407"/>
    </row>
    <row r="28" spans="1:19" ht="21.75" customHeight="1">
      <c r="A28" s="414" t="s">
        <v>984</v>
      </c>
      <c r="B28" s="161">
        <v>1198.266871</v>
      </c>
      <c r="C28" s="161">
        <v>844.851296</v>
      </c>
      <c r="D28" s="161">
        <v>757.675607</v>
      </c>
      <c r="E28" s="161">
        <v>20.169542</v>
      </c>
      <c r="F28" s="161">
        <v>131.761352</v>
      </c>
      <c r="G28" s="161">
        <v>195.622232</v>
      </c>
      <c r="H28" s="161">
        <v>5.786598</v>
      </c>
      <c r="I28" s="427">
        <v>0.075851</v>
      </c>
      <c r="J28" s="407"/>
      <c r="K28" s="407"/>
      <c r="L28" s="407"/>
      <c r="M28" s="407"/>
      <c r="N28" s="407"/>
      <c r="O28" s="407"/>
      <c r="P28" s="407"/>
      <c r="Q28" s="407"/>
      <c r="R28" s="407"/>
      <c r="S28" s="407"/>
    </row>
    <row r="29" spans="1:19" ht="21.75" customHeight="1">
      <c r="A29" s="414" t="s">
        <v>985</v>
      </c>
      <c r="B29" s="161">
        <v>1185.823967</v>
      </c>
      <c r="C29" s="161">
        <v>834.476888</v>
      </c>
      <c r="D29" s="161">
        <v>735.467942</v>
      </c>
      <c r="E29" s="161">
        <v>18.070884</v>
      </c>
      <c r="F29" s="161">
        <v>130.509287</v>
      </c>
      <c r="G29" s="161">
        <v>196.432477</v>
      </c>
      <c r="H29" s="161">
        <v>6.17366</v>
      </c>
      <c r="I29" s="427">
        <v>0.160771</v>
      </c>
      <c r="J29" s="161"/>
      <c r="K29" s="161"/>
      <c r="L29" s="161"/>
      <c r="M29" s="161"/>
      <c r="N29" s="407"/>
      <c r="O29" s="407"/>
      <c r="P29" s="407"/>
      <c r="Q29" s="407"/>
      <c r="R29" s="407"/>
      <c r="S29" s="407"/>
    </row>
    <row r="30" spans="1:19" ht="21.75" customHeight="1">
      <c r="A30" s="414" t="s">
        <v>1102</v>
      </c>
      <c r="B30" s="161">
        <v>1016.707719</v>
      </c>
      <c r="C30" s="161">
        <v>732.520003</v>
      </c>
      <c r="D30" s="161">
        <v>653.86943</v>
      </c>
      <c r="E30" s="161">
        <v>17.188415</v>
      </c>
      <c r="F30" s="161">
        <v>114.86149</v>
      </c>
      <c r="G30" s="161">
        <v>146.694071</v>
      </c>
      <c r="H30" s="161">
        <v>5.410896</v>
      </c>
      <c r="I30" s="427">
        <v>0.032844</v>
      </c>
      <c r="J30" s="161"/>
      <c r="K30" s="161"/>
      <c r="L30" s="161"/>
      <c r="M30" s="161"/>
      <c r="N30" s="407"/>
      <c r="O30" s="407"/>
      <c r="P30" s="407"/>
      <c r="Q30" s="407"/>
      <c r="R30" s="407"/>
      <c r="S30" s="407"/>
    </row>
    <row r="31" spans="1:19" ht="21.75" customHeight="1">
      <c r="A31" s="414" t="s">
        <v>1103</v>
      </c>
      <c r="B31" s="161">
        <v>1206.08123</v>
      </c>
      <c r="C31" s="161">
        <v>885.400811</v>
      </c>
      <c r="D31" s="161">
        <v>798.338679</v>
      </c>
      <c r="E31" s="161">
        <v>24.281418</v>
      </c>
      <c r="F31" s="161">
        <v>129.005029</v>
      </c>
      <c r="G31" s="161">
        <v>160.210122</v>
      </c>
      <c r="H31" s="161">
        <v>7.176086</v>
      </c>
      <c r="I31" s="427">
        <v>0.007764</v>
      </c>
      <c r="J31" s="161"/>
      <c r="K31" s="161"/>
      <c r="L31" s="161"/>
      <c r="M31" s="161"/>
      <c r="N31" s="407"/>
      <c r="O31" s="407"/>
      <c r="P31" s="407"/>
      <c r="Q31" s="407"/>
      <c r="R31" s="407"/>
      <c r="S31" s="407"/>
    </row>
    <row r="32" spans="1:19" ht="21.75" customHeight="1">
      <c r="A32" s="414" t="s">
        <v>1104</v>
      </c>
      <c r="B32" s="161">
        <v>1182.910387</v>
      </c>
      <c r="C32" s="161">
        <v>855.395654</v>
      </c>
      <c r="D32" s="161">
        <v>763.885909</v>
      </c>
      <c r="E32" s="161">
        <v>18.484636</v>
      </c>
      <c r="F32" s="161">
        <v>136.220432</v>
      </c>
      <c r="G32" s="161">
        <v>167.732458</v>
      </c>
      <c r="H32" s="161">
        <v>5.048707</v>
      </c>
      <c r="I32" s="427">
        <v>0.0285</v>
      </c>
      <c r="J32" s="161"/>
      <c r="K32" s="161"/>
      <c r="L32" s="161"/>
      <c r="M32" s="161"/>
      <c r="N32" s="407"/>
      <c r="O32" s="407"/>
      <c r="P32" s="407"/>
      <c r="Q32" s="407"/>
      <c r="R32" s="407"/>
      <c r="S32" s="407"/>
    </row>
    <row r="33" spans="1:13" ht="21.75" customHeight="1">
      <c r="A33" s="414" t="s">
        <v>1105</v>
      </c>
      <c r="B33" s="161">
        <v>1182.168434</v>
      </c>
      <c r="C33" s="161">
        <v>872.744904</v>
      </c>
      <c r="D33" s="161">
        <v>777.059331</v>
      </c>
      <c r="E33" s="161">
        <v>19.378199</v>
      </c>
      <c r="F33" s="161">
        <v>109.24918</v>
      </c>
      <c r="G33" s="161">
        <v>175.872173</v>
      </c>
      <c r="H33" s="161">
        <v>4.919865</v>
      </c>
      <c r="I33" s="427">
        <v>0.004113</v>
      </c>
      <c r="J33" s="161"/>
      <c r="K33" s="161"/>
      <c r="L33" s="161"/>
      <c r="M33" s="161"/>
    </row>
    <row r="34" spans="1:13" ht="21.75" customHeight="1">
      <c r="A34" s="414" t="s">
        <v>1106</v>
      </c>
      <c r="B34" s="161">
        <v>996.05719</v>
      </c>
      <c r="C34" s="161">
        <v>673.405992</v>
      </c>
      <c r="D34" s="161">
        <v>598.222849</v>
      </c>
      <c r="E34" s="161">
        <v>18.592427</v>
      </c>
      <c r="F34" s="161">
        <v>118.058447</v>
      </c>
      <c r="G34" s="161">
        <v>180.834704</v>
      </c>
      <c r="H34" s="161">
        <v>5.143211</v>
      </c>
      <c r="I34" s="427">
        <v>0.022409</v>
      </c>
      <c r="J34" s="161"/>
      <c r="K34" s="161"/>
      <c r="L34" s="161"/>
      <c r="M34" s="161"/>
    </row>
    <row r="35" spans="1:13" s="417" customFormat="1" ht="33" customHeight="1">
      <c r="A35" s="420">
        <v>2016</v>
      </c>
      <c r="B35" s="412"/>
      <c r="C35" s="412"/>
      <c r="D35" s="412"/>
      <c r="E35" s="412"/>
      <c r="F35" s="412"/>
      <c r="G35" s="412"/>
      <c r="H35" s="412"/>
      <c r="I35" s="426"/>
      <c r="J35" s="423"/>
      <c r="K35" s="423"/>
      <c r="L35" s="423"/>
      <c r="M35" s="423"/>
    </row>
    <row r="36" spans="1:13" ht="21.75" customHeight="1">
      <c r="A36" s="424" t="s">
        <v>332</v>
      </c>
      <c r="B36" s="161">
        <v>1039.977044</v>
      </c>
      <c r="C36" s="161">
        <v>767.8361</v>
      </c>
      <c r="D36" s="161">
        <v>698.313946</v>
      </c>
      <c r="E36" s="161">
        <v>15.402191</v>
      </c>
      <c r="F36" s="161">
        <v>112.478198</v>
      </c>
      <c r="G36" s="161">
        <v>141.242421</v>
      </c>
      <c r="H36" s="161">
        <v>3.009125</v>
      </c>
      <c r="I36" s="427">
        <v>0.009009</v>
      </c>
      <c r="J36" s="407"/>
      <c r="K36" s="407"/>
      <c r="L36" s="407"/>
      <c r="M36" s="407"/>
    </row>
    <row r="37" spans="1:13" ht="21.75" customHeight="1">
      <c r="A37" s="424" t="s">
        <v>333</v>
      </c>
      <c r="B37" s="161">
        <v>1181.867811</v>
      </c>
      <c r="C37" s="161">
        <v>860.999592</v>
      </c>
      <c r="D37" s="161">
        <v>763.285609</v>
      </c>
      <c r="E37" s="161">
        <v>18.92792</v>
      </c>
      <c r="F37" s="161">
        <v>129.783891</v>
      </c>
      <c r="G37" s="161">
        <v>167.798288</v>
      </c>
      <c r="H37" s="161">
        <v>4.340692</v>
      </c>
      <c r="I37" s="427">
        <v>0.017428</v>
      </c>
      <c r="J37" s="407"/>
      <c r="K37" s="407"/>
      <c r="L37" s="407"/>
      <c r="M37" s="407"/>
    </row>
    <row r="38" spans="1:13" ht="21.75" customHeight="1">
      <c r="A38" s="424" t="s">
        <v>334</v>
      </c>
      <c r="B38" s="161">
        <v>1253.107555</v>
      </c>
      <c r="C38" s="161">
        <v>914.83569</v>
      </c>
      <c r="D38" s="161">
        <v>830.606231</v>
      </c>
      <c r="E38" s="161">
        <v>21.749788</v>
      </c>
      <c r="F38" s="161">
        <v>131.755741</v>
      </c>
      <c r="G38" s="161">
        <v>180.000841</v>
      </c>
      <c r="H38" s="161">
        <v>4.761421</v>
      </c>
      <c r="I38" s="427">
        <v>0.004074</v>
      </c>
      <c r="J38" s="407"/>
      <c r="K38" s="407"/>
      <c r="L38" s="407"/>
      <c r="M38" s="407"/>
    </row>
    <row r="39" spans="1:13" ht="71.25" customHeight="1">
      <c r="A39" s="225" t="s">
        <v>21</v>
      </c>
      <c r="B39" s="417"/>
      <c r="C39" s="417"/>
      <c r="D39" s="417"/>
      <c r="E39" s="417"/>
      <c r="F39" s="417"/>
      <c r="G39" s="417"/>
      <c r="H39" s="417"/>
      <c r="I39" s="417"/>
      <c r="J39" s="417"/>
      <c r="K39" s="417"/>
      <c r="L39" s="417"/>
      <c r="M39" s="417"/>
    </row>
    <row r="40" spans="1:13" ht="45.75" customHeight="1">
      <c r="A40" s="657" t="s">
        <v>1169</v>
      </c>
      <c r="B40" s="657"/>
      <c r="C40" s="657"/>
      <c r="D40" s="657"/>
      <c r="E40" s="657"/>
      <c r="F40" s="657"/>
      <c r="G40" s="657"/>
      <c r="H40" s="657"/>
      <c r="I40" s="657"/>
      <c r="J40" s="425"/>
      <c r="K40" s="425"/>
      <c r="L40" s="425"/>
      <c r="M40" s="425"/>
    </row>
    <row r="60" spans="1:7" ht="12.75">
      <c r="A60" s="166"/>
      <c r="B60" s="166"/>
      <c r="C60" s="166"/>
      <c r="D60" s="166"/>
      <c r="E60" s="166"/>
      <c r="F60" s="166"/>
      <c r="G60" s="166"/>
    </row>
    <row r="64" ht="15" customHeight="1"/>
  </sheetData>
  <sheetProtection/>
  <mergeCells count="12">
    <mergeCell ref="A40:I40"/>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0"/>
  <sheetViews>
    <sheetView zoomScalePageLayoutView="0" workbookViewId="0" topLeftCell="A1">
      <selection activeCell="A2" sqref="A2"/>
    </sheetView>
  </sheetViews>
  <sheetFormatPr defaultColWidth="11.421875" defaultRowHeight="12.75"/>
  <cols>
    <col min="1" max="1" width="12.28125" style="106" customWidth="1"/>
    <col min="2" max="2" width="15.00390625" style="106" customWidth="1"/>
    <col min="3" max="7" width="13.28125" style="106" customWidth="1"/>
    <col min="8" max="8" width="14.7109375" style="390" customWidth="1"/>
    <col min="9" max="9" width="13.28125" style="390" customWidth="1"/>
    <col min="10" max="16384" width="11.421875" style="106" customWidth="1"/>
  </cols>
  <sheetData>
    <row r="1" spans="1:9" ht="21" customHeight="1">
      <c r="A1" s="418" t="s">
        <v>1170</v>
      </c>
      <c r="B1" s="418"/>
      <c r="C1" s="418"/>
      <c r="D1" s="418"/>
      <c r="E1" s="418"/>
      <c r="F1" s="418"/>
      <c r="G1" s="418"/>
      <c r="H1" s="418"/>
      <c r="I1" s="418"/>
    </row>
    <row r="2" spans="1:8" ht="12.75">
      <c r="A2" s="203"/>
      <c r="B2" s="203"/>
      <c r="H2" s="106"/>
    </row>
    <row r="3" spans="1:9" s="107" customFormat="1" ht="17.25" customHeight="1">
      <c r="A3" s="683" t="s">
        <v>743</v>
      </c>
      <c r="B3" s="684" t="s">
        <v>744</v>
      </c>
      <c r="C3" s="663" t="s">
        <v>6</v>
      </c>
      <c r="D3" s="663"/>
      <c r="E3" s="664"/>
      <c r="F3" s="663"/>
      <c r="G3" s="663"/>
      <c r="H3" s="663"/>
      <c r="I3" s="665"/>
    </row>
    <row r="4" spans="1:9" s="107" customFormat="1" ht="12.75" customHeight="1">
      <c r="A4" s="507"/>
      <c r="B4" s="685"/>
      <c r="C4" s="656" t="s">
        <v>7</v>
      </c>
      <c r="D4" s="656" t="s">
        <v>1090</v>
      </c>
      <c r="E4" s="656" t="s">
        <v>9</v>
      </c>
      <c r="F4" s="656" t="s">
        <v>10</v>
      </c>
      <c r="G4" s="656" t="s">
        <v>11</v>
      </c>
      <c r="H4" s="674" t="s">
        <v>731</v>
      </c>
      <c r="I4" s="677" t="s">
        <v>12</v>
      </c>
    </row>
    <row r="5" spans="1:9" s="107" customFormat="1" ht="15" customHeight="1">
      <c r="A5" s="507"/>
      <c r="B5" s="685"/>
      <c r="C5" s="656"/>
      <c r="D5" s="656"/>
      <c r="E5" s="656"/>
      <c r="F5" s="656"/>
      <c r="G5" s="656"/>
      <c r="H5" s="675"/>
      <c r="I5" s="678"/>
    </row>
    <row r="6" spans="1:9" s="107" customFormat="1" ht="12.75">
      <c r="A6" s="507"/>
      <c r="B6" s="685"/>
      <c r="C6" s="656"/>
      <c r="D6" s="656"/>
      <c r="E6" s="656"/>
      <c r="F6" s="656"/>
      <c r="G6" s="656"/>
      <c r="H6" s="676"/>
      <c r="I6" s="679"/>
    </row>
    <row r="7" spans="1:9" s="107" customFormat="1" ht="16.5" customHeight="1">
      <c r="A7" s="508"/>
      <c r="B7" s="680" t="s">
        <v>331</v>
      </c>
      <c r="C7" s="681"/>
      <c r="D7" s="681"/>
      <c r="E7" s="681"/>
      <c r="F7" s="681"/>
      <c r="G7" s="681"/>
      <c r="H7" s="681"/>
      <c r="I7" s="682"/>
    </row>
    <row r="8" ht="20.25" customHeight="1">
      <c r="A8" s="394"/>
    </row>
    <row r="9" spans="1:9" ht="33" customHeight="1">
      <c r="A9" s="420" t="s">
        <v>1107</v>
      </c>
      <c r="B9" s="412">
        <v>8665.687828</v>
      </c>
      <c r="C9" s="412">
        <v>6668.632738</v>
      </c>
      <c r="D9" s="412">
        <v>6155.49659</v>
      </c>
      <c r="E9" s="412">
        <v>51.174609</v>
      </c>
      <c r="F9" s="412">
        <v>479.041037</v>
      </c>
      <c r="G9" s="412">
        <v>1464.070313</v>
      </c>
      <c r="H9" s="412">
        <v>2.769131</v>
      </c>
      <c r="I9" s="461" t="s">
        <v>70</v>
      </c>
    </row>
    <row r="10" spans="1:9" ht="21.75" customHeight="1">
      <c r="A10" s="414" t="s">
        <v>1100</v>
      </c>
      <c r="B10" s="161">
        <v>727.791306</v>
      </c>
      <c r="C10" s="161">
        <v>538.700186</v>
      </c>
      <c r="D10" s="161">
        <v>499.375031</v>
      </c>
      <c r="E10" s="161">
        <v>5.02304</v>
      </c>
      <c r="F10" s="161">
        <v>51.030412</v>
      </c>
      <c r="G10" s="161">
        <v>132.936866</v>
      </c>
      <c r="H10" s="161">
        <v>0.100802</v>
      </c>
      <c r="I10" s="462" t="s">
        <v>70</v>
      </c>
    </row>
    <row r="11" spans="1:9" ht="21.75" customHeight="1">
      <c r="A11" s="414" t="s">
        <v>1101</v>
      </c>
      <c r="B11" s="161">
        <v>742.510715</v>
      </c>
      <c r="C11" s="161">
        <v>552.318985</v>
      </c>
      <c r="D11" s="161">
        <v>510.572374</v>
      </c>
      <c r="E11" s="161">
        <v>3.569265</v>
      </c>
      <c r="F11" s="161">
        <v>78.621148</v>
      </c>
      <c r="G11" s="161">
        <v>107.77103</v>
      </c>
      <c r="H11" s="161">
        <v>0.230287</v>
      </c>
      <c r="I11" s="462" t="s">
        <v>70</v>
      </c>
    </row>
    <row r="12" spans="1:9" ht="21.75" customHeight="1">
      <c r="A12" s="414" t="s">
        <v>981</v>
      </c>
      <c r="B12" s="161">
        <v>710.236858</v>
      </c>
      <c r="C12" s="161">
        <v>556.041162</v>
      </c>
      <c r="D12" s="161">
        <v>515.055744</v>
      </c>
      <c r="E12" s="161">
        <v>3.705606</v>
      </c>
      <c r="F12" s="161">
        <v>36.166119</v>
      </c>
      <c r="G12" s="161">
        <v>113.941656</v>
      </c>
      <c r="H12" s="161">
        <v>0.382315</v>
      </c>
      <c r="I12" s="462" t="s">
        <v>70</v>
      </c>
    </row>
    <row r="13" spans="1:9" ht="21.75" customHeight="1">
      <c r="A13" s="414" t="s">
        <v>982</v>
      </c>
      <c r="B13" s="161">
        <v>736.700474</v>
      </c>
      <c r="C13" s="161">
        <v>578.674229</v>
      </c>
      <c r="D13" s="161">
        <v>536.893592</v>
      </c>
      <c r="E13" s="161">
        <v>3.870823</v>
      </c>
      <c r="F13" s="161">
        <v>50.171125</v>
      </c>
      <c r="G13" s="161">
        <v>103.863625</v>
      </c>
      <c r="H13" s="161">
        <v>0.120672</v>
      </c>
      <c r="I13" s="462" t="s">
        <v>70</v>
      </c>
    </row>
    <row r="14" spans="1:9" ht="21.75" customHeight="1">
      <c r="A14" s="414" t="s">
        <v>983</v>
      </c>
      <c r="B14" s="161">
        <v>693.35514</v>
      </c>
      <c r="C14" s="161">
        <v>545.615172</v>
      </c>
      <c r="D14" s="161">
        <v>502.977526</v>
      </c>
      <c r="E14" s="161">
        <v>3.661203</v>
      </c>
      <c r="F14" s="161">
        <v>26.858667</v>
      </c>
      <c r="G14" s="161">
        <v>117.036458</v>
      </c>
      <c r="H14" s="161">
        <v>0.18364</v>
      </c>
      <c r="I14" s="462" t="s">
        <v>70</v>
      </c>
    </row>
    <row r="15" spans="1:9" ht="21.75" customHeight="1">
      <c r="A15" s="414" t="s">
        <v>984</v>
      </c>
      <c r="B15" s="161">
        <v>725.139999</v>
      </c>
      <c r="C15" s="161">
        <v>554.19759</v>
      </c>
      <c r="D15" s="161">
        <v>508.917661</v>
      </c>
      <c r="E15" s="161">
        <v>5.641368</v>
      </c>
      <c r="F15" s="161">
        <v>45.449023</v>
      </c>
      <c r="G15" s="161">
        <v>119.627895</v>
      </c>
      <c r="H15" s="161">
        <v>0.224123</v>
      </c>
      <c r="I15" s="462" t="s">
        <v>70</v>
      </c>
    </row>
    <row r="16" spans="1:9" ht="21.75" customHeight="1">
      <c r="A16" s="414" t="s">
        <v>985</v>
      </c>
      <c r="B16" s="161">
        <v>746.067326</v>
      </c>
      <c r="C16" s="161">
        <v>578.453428</v>
      </c>
      <c r="D16" s="161">
        <v>537.358146</v>
      </c>
      <c r="E16" s="161">
        <v>3.94192</v>
      </c>
      <c r="F16" s="161">
        <v>29.310752</v>
      </c>
      <c r="G16" s="161">
        <v>134.150066</v>
      </c>
      <c r="H16" s="161">
        <v>0.21116</v>
      </c>
      <c r="I16" s="462" t="s">
        <v>70</v>
      </c>
    </row>
    <row r="17" spans="1:13" ht="21.75" customHeight="1">
      <c r="A17" s="414" t="s">
        <v>1102</v>
      </c>
      <c r="B17" s="161">
        <v>694.462633</v>
      </c>
      <c r="C17" s="161">
        <v>518.212756</v>
      </c>
      <c r="D17" s="161">
        <v>483.581989</v>
      </c>
      <c r="E17" s="161">
        <v>2.686194</v>
      </c>
      <c r="F17" s="161">
        <v>40.881115</v>
      </c>
      <c r="G17" s="161">
        <v>132.334098</v>
      </c>
      <c r="H17" s="161">
        <v>0.34847</v>
      </c>
      <c r="I17" s="462" t="s">
        <v>70</v>
      </c>
      <c r="J17" s="407"/>
      <c r="K17" s="407"/>
      <c r="L17" s="407"/>
      <c r="M17" s="407"/>
    </row>
    <row r="18" spans="1:13" ht="21.75" customHeight="1">
      <c r="A18" s="414" t="s">
        <v>1103</v>
      </c>
      <c r="B18" s="161">
        <v>758.848669</v>
      </c>
      <c r="C18" s="161">
        <v>588.781736</v>
      </c>
      <c r="D18" s="161">
        <v>526.58135</v>
      </c>
      <c r="E18" s="161">
        <v>4.980143</v>
      </c>
      <c r="F18" s="161">
        <v>38.456308</v>
      </c>
      <c r="G18" s="161">
        <v>126.381607</v>
      </c>
      <c r="H18" s="161">
        <v>0.248875</v>
      </c>
      <c r="I18" s="462" t="s">
        <v>70</v>
      </c>
      <c r="J18" s="407"/>
      <c r="K18" s="407"/>
      <c r="L18" s="407"/>
      <c r="M18" s="407"/>
    </row>
    <row r="19" spans="1:13" ht="21.75" customHeight="1">
      <c r="A19" s="414" t="s">
        <v>1104</v>
      </c>
      <c r="B19" s="161">
        <v>752.963157</v>
      </c>
      <c r="C19" s="161">
        <v>585.60981</v>
      </c>
      <c r="D19" s="161">
        <v>535.650116</v>
      </c>
      <c r="E19" s="161">
        <v>3.418154</v>
      </c>
      <c r="F19" s="161">
        <v>28.538561</v>
      </c>
      <c r="G19" s="161">
        <v>135.195546</v>
      </c>
      <c r="H19" s="161">
        <v>0.201086</v>
      </c>
      <c r="I19" s="462" t="s">
        <v>70</v>
      </c>
      <c r="J19" s="422"/>
      <c r="K19" s="422"/>
      <c r="L19" s="422"/>
      <c r="M19" s="161"/>
    </row>
    <row r="20" spans="1:13" ht="21.75" customHeight="1">
      <c r="A20" s="414" t="s">
        <v>1105</v>
      </c>
      <c r="B20" s="161">
        <v>733.544018</v>
      </c>
      <c r="C20" s="161">
        <v>575.131087</v>
      </c>
      <c r="D20" s="161">
        <v>534.808261</v>
      </c>
      <c r="E20" s="161">
        <v>5.274617</v>
      </c>
      <c r="F20" s="161">
        <v>26.167682</v>
      </c>
      <c r="G20" s="161">
        <v>126.623976</v>
      </c>
      <c r="H20" s="161">
        <v>0.346656</v>
      </c>
      <c r="I20" s="462" t="s">
        <v>70</v>
      </c>
      <c r="J20" s="422"/>
      <c r="K20" s="422"/>
      <c r="L20" s="422"/>
      <c r="M20" s="161"/>
    </row>
    <row r="21" spans="1:13" ht="21.75" customHeight="1">
      <c r="A21" s="414" t="s">
        <v>1106</v>
      </c>
      <c r="B21" s="161">
        <v>644.067533</v>
      </c>
      <c r="C21" s="161">
        <v>496.896597</v>
      </c>
      <c r="D21" s="161">
        <v>463.7248</v>
      </c>
      <c r="E21" s="161">
        <v>5.402276</v>
      </c>
      <c r="F21" s="161">
        <v>27.390125</v>
      </c>
      <c r="G21" s="161">
        <v>114.20749</v>
      </c>
      <c r="H21" s="161">
        <v>0.171045</v>
      </c>
      <c r="I21" s="462" t="s">
        <v>70</v>
      </c>
      <c r="J21" s="422"/>
      <c r="K21" s="422"/>
      <c r="L21" s="422"/>
      <c r="M21" s="407"/>
    </row>
    <row r="22" spans="1:13" s="417" customFormat="1" ht="33" customHeight="1">
      <c r="A22" s="420">
        <v>2015</v>
      </c>
      <c r="B22" s="412">
        <v>9281.811897</v>
      </c>
      <c r="C22" s="412">
        <v>6978.054847</v>
      </c>
      <c r="D22" s="412">
        <v>6440.929179</v>
      </c>
      <c r="E22" s="412">
        <v>93.054869</v>
      </c>
      <c r="F22" s="412">
        <v>474.326822</v>
      </c>
      <c r="G22" s="412">
        <v>1732.473402</v>
      </c>
      <c r="H22" s="412">
        <v>3.901957</v>
      </c>
      <c r="I22" s="461" t="s">
        <v>70</v>
      </c>
      <c r="J22" s="423"/>
      <c r="K22" s="423"/>
      <c r="L22" s="423"/>
      <c r="M22" s="423"/>
    </row>
    <row r="23" spans="1:13" ht="21.75" customHeight="1">
      <c r="A23" s="414" t="s">
        <v>1100</v>
      </c>
      <c r="B23" s="161">
        <v>731.428078</v>
      </c>
      <c r="C23" s="161">
        <v>539.679985</v>
      </c>
      <c r="D23" s="161">
        <v>497.457001</v>
      </c>
      <c r="E23" s="161">
        <v>5.429605</v>
      </c>
      <c r="F23" s="161">
        <v>39.128286</v>
      </c>
      <c r="G23" s="161">
        <v>146.795544</v>
      </c>
      <c r="H23" s="161">
        <v>0.394658</v>
      </c>
      <c r="I23" s="462" t="s">
        <v>70</v>
      </c>
      <c r="J23" s="407"/>
      <c r="K23" s="407"/>
      <c r="L23" s="407"/>
      <c r="M23" s="407"/>
    </row>
    <row r="24" spans="1:13" ht="21.75" customHeight="1">
      <c r="A24" s="414" t="s">
        <v>1101</v>
      </c>
      <c r="B24" s="161">
        <v>739.841334</v>
      </c>
      <c r="C24" s="161">
        <v>557.78083</v>
      </c>
      <c r="D24" s="161">
        <v>517.768733</v>
      </c>
      <c r="E24" s="161">
        <v>6.113499</v>
      </c>
      <c r="F24" s="161">
        <v>40.840973</v>
      </c>
      <c r="G24" s="161">
        <v>134.628122</v>
      </c>
      <c r="H24" s="161">
        <v>0.47791</v>
      </c>
      <c r="I24" s="462" t="s">
        <v>70</v>
      </c>
      <c r="J24" s="407"/>
      <c r="K24" s="407"/>
      <c r="L24" s="407"/>
      <c r="M24" s="407"/>
    </row>
    <row r="25" spans="1:13" ht="21.75" customHeight="1">
      <c r="A25" s="414" t="s">
        <v>981</v>
      </c>
      <c r="B25" s="161">
        <v>806.470088</v>
      </c>
      <c r="C25" s="161">
        <v>605.44318</v>
      </c>
      <c r="D25" s="161">
        <v>562.840597</v>
      </c>
      <c r="E25" s="161">
        <v>10.379943</v>
      </c>
      <c r="F25" s="161">
        <v>38.281161</v>
      </c>
      <c r="G25" s="161">
        <v>151.554138</v>
      </c>
      <c r="H25" s="161">
        <v>0.811666</v>
      </c>
      <c r="I25" s="462" t="s">
        <v>70</v>
      </c>
      <c r="J25" s="407"/>
      <c r="K25" s="407"/>
      <c r="L25" s="407"/>
      <c r="M25" s="407"/>
    </row>
    <row r="26" spans="1:13" ht="21.75" customHeight="1">
      <c r="A26" s="414" t="s">
        <v>982</v>
      </c>
      <c r="B26" s="161">
        <v>727.721288</v>
      </c>
      <c r="C26" s="161">
        <v>545.352213</v>
      </c>
      <c r="D26" s="161">
        <v>505.469936</v>
      </c>
      <c r="E26" s="161">
        <v>10.994335</v>
      </c>
      <c r="F26" s="161">
        <v>45.263225</v>
      </c>
      <c r="G26" s="161">
        <v>125.87602</v>
      </c>
      <c r="H26" s="161">
        <v>0.235495</v>
      </c>
      <c r="I26" s="462" t="s">
        <v>70</v>
      </c>
      <c r="J26" s="407"/>
      <c r="K26" s="407"/>
      <c r="L26" s="407"/>
      <c r="M26" s="407"/>
    </row>
    <row r="27" spans="1:13" ht="21.75" customHeight="1">
      <c r="A27" s="414" t="s">
        <v>983</v>
      </c>
      <c r="B27" s="161">
        <v>745.045597</v>
      </c>
      <c r="C27" s="161">
        <v>563.865204</v>
      </c>
      <c r="D27" s="161">
        <v>525.55349</v>
      </c>
      <c r="E27" s="161">
        <v>10.033111</v>
      </c>
      <c r="F27" s="161">
        <v>38.900466</v>
      </c>
      <c r="G27" s="161">
        <v>132.007738</v>
      </c>
      <c r="H27" s="161">
        <v>0.239078</v>
      </c>
      <c r="I27" s="462" t="s">
        <v>70</v>
      </c>
      <c r="J27" s="407"/>
      <c r="K27" s="407"/>
      <c r="L27" s="407"/>
      <c r="M27" s="407"/>
    </row>
    <row r="28" spans="1:13" ht="21.75" customHeight="1">
      <c r="A28" s="414" t="s">
        <v>984</v>
      </c>
      <c r="B28" s="161">
        <v>808.468617</v>
      </c>
      <c r="C28" s="161">
        <v>615.404377</v>
      </c>
      <c r="D28" s="161">
        <v>560.167369</v>
      </c>
      <c r="E28" s="161">
        <v>9.377573</v>
      </c>
      <c r="F28" s="161">
        <v>41.321448</v>
      </c>
      <c r="G28" s="161">
        <v>142.195788</v>
      </c>
      <c r="H28" s="161">
        <v>0.169431</v>
      </c>
      <c r="I28" s="462" t="s">
        <v>70</v>
      </c>
      <c r="J28" s="407"/>
      <c r="K28" s="407"/>
      <c r="L28" s="407"/>
      <c r="M28" s="407"/>
    </row>
    <row r="29" spans="1:13" ht="21.75" customHeight="1">
      <c r="A29" s="414" t="s">
        <v>985</v>
      </c>
      <c r="B29" s="161">
        <v>905.145944</v>
      </c>
      <c r="C29" s="161">
        <v>692.825993</v>
      </c>
      <c r="D29" s="161">
        <v>632.198249</v>
      </c>
      <c r="E29" s="161">
        <v>9.368369</v>
      </c>
      <c r="F29" s="161">
        <v>43.317473</v>
      </c>
      <c r="G29" s="161">
        <v>159.414581</v>
      </c>
      <c r="H29" s="161">
        <v>0.219528</v>
      </c>
      <c r="I29" s="462" t="s">
        <v>70</v>
      </c>
      <c r="J29" s="161"/>
      <c r="K29" s="161"/>
      <c r="L29" s="161"/>
      <c r="M29" s="161"/>
    </row>
    <row r="30" spans="1:13" ht="21.75" customHeight="1">
      <c r="A30" s="414" t="s">
        <v>1102</v>
      </c>
      <c r="B30" s="161">
        <v>698.001426</v>
      </c>
      <c r="C30" s="161">
        <v>513.342064</v>
      </c>
      <c r="D30" s="161">
        <v>467.488469</v>
      </c>
      <c r="E30" s="161">
        <v>6.735745</v>
      </c>
      <c r="F30" s="161">
        <v>40.473594</v>
      </c>
      <c r="G30" s="161">
        <v>137.264008</v>
      </c>
      <c r="H30" s="161">
        <v>0.186015</v>
      </c>
      <c r="I30" s="462" t="s">
        <v>70</v>
      </c>
      <c r="J30" s="161"/>
      <c r="K30" s="161"/>
      <c r="L30" s="161"/>
      <c r="M30" s="161"/>
    </row>
    <row r="31" spans="1:13" ht="21.75" customHeight="1">
      <c r="A31" s="414" t="s">
        <v>1103</v>
      </c>
      <c r="B31" s="161">
        <v>807.672878</v>
      </c>
      <c r="C31" s="161">
        <v>606.693064</v>
      </c>
      <c r="D31" s="161">
        <v>561.871074</v>
      </c>
      <c r="E31" s="161">
        <v>8.826859</v>
      </c>
      <c r="F31" s="161">
        <v>37.037845</v>
      </c>
      <c r="G31" s="161">
        <v>154.596963</v>
      </c>
      <c r="H31" s="161">
        <v>0.518147</v>
      </c>
      <c r="I31" s="462" t="s">
        <v>70</v>
      </c>
      <c r="J31" s="161"/>
      <c r="K31" s="161"/>
      <c r="L31" s="161"/>
      <c r="M31" s="161"/>
    </row>
    <row r="32" spans="1:13" ht="21.75" customHeight="1">
      <c r="A32" s="414" t="s">
        <v>1104</v>
      </c>
      <c r="B32" s="161">
        <v>814.551572</v>
      </c>
      <c r="C32" s="161">
        <v>598.331091</v>
      </c>
      <c r="D32" s="161">
        <v>552.414666</v>
      </c>
      <c r="E32" s="161">
        <v>5.233836</v>
      </c>
      <c r="F32" s="161">
        <v>40.328581</v>
      </c>
      <c r="G32" s="161">
        <v>170.380721</v>
      </c>
      <c r="H32" s="161">
        <v>0.277343</v>
      </c>
      <c r="I32" s="462" t="s">
        <v>70</v>
      </c>
      <c r="J32" s="161"/>
      <c r="K32" s="161"/>
      <c r="L32" s="161"/>
      <c r="M32" s="161"/>
    </row>
    <row r="33" spans="1:13" ht="21.75" customHeight="1">
      <c r="A33" s="414" t="s">
        <v>1105</v>
      </c>
      <c r="B33" s="161">
        <v>812.280324</v>
      </c>
      <c r="C33" s="161">
        <v>616.202319</v>
      </c>
      <c r="D33" s="161">
        <v>571.516125</v>
      </c>
      <c r="E33" s="161">
        <v>5.767976</v>
      </c>
      <c r="F33" s="161">
        <v>39.340038</v>
      </c>
      <c r="G33" s="161">
        <v>150.773643</v>
      </c>
      <c r="H33" s="161">
        <v>0.196348</v>
      </c>
      <c r="I33" s="462" t="s">
        <v>70</v>
      </c>
      <c r="J33" s="161"/>
      <c r="K33" s="161"/>
      <c r="L33" s="161"/>
      <c r="M33" s="161"/>
    </row>
    <row r="34" spans="1:13" ht="21.75" customHeight="1">
      <c r="A34" s="414" t="s">
        <v>1106</v>
      </c>
      <c r="B34" s="161">
        <v>685.184751</v>
      </c>
      <c r="C34" s="161">
        <v>523.134527</v>
      </c>
      <c r="D34" s="161">
        <v>486.18347</v>
      </c>
      <c r="E34" s="161">
        <v>4.794018</v>
      </c>
      <c r="F34" s="161">
        <v>30.093732</v>
      </c>
      <c r="G34" s="161">
        <v>126.986136</v>
      </c>
      <c r="H34" s="161">
        <v>0.176338</v>
      </c>
      <c r="I34" s="462" t="s">
        <v>70</v>
      </c>
      <c r="J34" s="161"/>
      <c r="K34" s="161"/>
      <c r="L34" s="161"/>
      <c r="M34" s="161"/>
    </row>
    <row r="35" spans="1:13" s="417" customFormat="1" ht="33" customHeight="1">
      <c r="A35" s="420">
        <v>2016</v>
      </c>
      <c r="B35" s="412"/>
      <c r="C35" s="412"/>
      <c r="D35" s="412"/>
      <c r="E35" s="412"/>
      <c r="F35" s="412"/>
      <c r="G35" s="412"/>
      <c r="H35" s="412"/>
      <c r="I35" s="461"/>
      <c r="J35" s="423"/>
      <c r="K35" s="423"/>
      <c r="L35" s="423"/>
      <c r="M35" s="423"/>
    </row>
    <row r="36" spans="1:13" ht="21.75" customHeight="1">
      <c r="A36" s="424" t="s">
        <v>1100</v>
      </c>
      <c r="B36" s="161">
        <v>767.966376</v>
      </c>
      <c r="C36" s="161">
        <v>556.449364</v>
      </c>
      <c r="D36" s="161">
        <v>518.547993</v>
      </c>
      <c r="E36" s="161">
        <v>8.833221</v>
      </c>
      <c r="F36" s="161">
        <v>36.387758</v>
      </c>
      <c r="G36" s="161">
        <v>166.091215</v>
      </c>
      <c r="H36" s="161">
        <v>0.204818</v>
      </c>
      <c r="I36" s="462" t="s">
        <v>70</v>
      </c>
      <c r="J36" s="407"/>
      <c r="K36" s="407"/>
      <c r="L36" s="407"/>
      <c r="M36" s="407"/>
    </row>
    <row r="37" spans="1:13" ht="21.75" customHeight="1">
      <c r="A37" s="424" t="s">
        <v>1101</v>
      </c>
      <c r="B37" s="161">
        <v>792.665614</v>
      </c>
      <c r="C37" s="161">
        <v>606.058517</v>
      </c>
      <c r="D37" s="161">
        <v>562.878798</v>
      </c>
      <c r="E37" s="161">
        <v>5.140082</v>
      </c>
      <c r="F37" s="161">
        <v>37.953706</v>
      </c>
      <c r="G37" s="161">
        <v>143.224275</v>
      </c>
      <c r="H37" s="161">
        <v>0.289034</v>
      </c>
      <c r="I37" s="462" t="s">
        <v>70</v>
      </c>
      <c r="J37" s="407"/>
      <c r="K37" s="407"/>
      <c r="L37" s="407"/>
      <c r="M37" s="407"/>
    </row>
    <row r="38" spans="1:13" ht="21.75" customHeight="1">
      <c r="A38" s="424" t="s">
        <v>981</v>
      </c>
      <c r="B38" s="161">
        <v>826.723985</v>
      </c>
      <c r="C38" s="161">
        <v>627.911107</v>
      </c>
      <c r="D38" s="161">
        <v>576.646177</v>
      </c>
      <c r="E38" s="161">
        <v>10.578083</v>
      </c>
      <c r="F38" s="161">
        <v>39.179363</v>
      </c>
      <c r="G38" s="161">
        <v>148.735643</v>
      </c>
      <c r="H38" s="161">
        <v>0.319789</v>
      </c>
      <c r="I38" s="462" t="s">
        <v>70</v>
      </c>
      <c r="J38" s="407"/>
      <c r="K38" s="407"/>
      <c r="L38" s="407"/>
      <c r="M38" s="407"/>
    </row>
    <row r="39" spans="1:13" ht="71.25" customHeight="1">
      <c r="A39" s="225" t="s">
        <v>21</v>
      </c>
      <c r="B39" s="417"/>
      <c r="C39" s="417"/>
      <c r="D39" s="417"/>
      <c r="E39" s="417"/>
      <c r="F39" s="417"/>
      <c r="G39" s="417"/>
      <c r="H39" s="417"/>
      <c r="I39" s="417"/>
      <c r="J39" s="417"/>
      <c r="K39" s="417"/>
      <c r="L39" s="417"/>
      <c r="M39" s="417"/>
    </row>
    <row r="40" spans="1:13" ht="45.75" customHeight="1">
      <c r="A40" s="657" t="s">
        <v>1169</v>
      </c>
      <c r="B40" s="657"/>
      <c r="C40" s="657"/>
      <c r="D40" s="657"/>
      <c r="E40" s="657"/>
      <c r="F40" s="657"/>
      <c r="G40" s="657"/>
      <c r="H40" s="657"/>
      <c r="I40" s="657"/>
      <c r="J40" s="465"/>
      <c r="K40" s="465"/>
      <c r="L40" s="465"/>
      <c r="M40" s="465"/>
    </row>
    <row r="60" spans="1:7" ht="12.75">
      <c r="A60" s="166"/>
      <c r="B60" s="166"/>
      <c r="C60" s="166"/>
      <c r="D60" s="166"/>
      <c r="E60" s="166"/>
      <c r="F60" s="166"/>
      <c r="G60" s="166"/>
    </row>
    <row r="64" ht="15" customHeight="1"/>
    <row r="280" ht="8.25" customHeight="1"/>
    <row r="281" ht="12.75" customHeight="1" hidden="1"/>
  </sheetData>
  <sheetProtection/>
  <mergeCells count="12">
    <mergeCell ref="A40:I40"/>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1208</v>
      </c>
      <c r="B1" s="474"/>
    </row>
    <row r="5" spans="1:2" ht="14.25">
      <c r="A5" s="102" t="s">
        <v>70</v>
      </c>
      <c r="B5" s="56" t="s">
        <v>1209</v>
      </c>
    </row>
    <row r="6" spans="1:2" ht="14.25">
      <c r="A6" s="102">
        <v>0</v>
      </c>
      <c r="B6" s="56" t="s">
        <v>1210</v>
      </c>
    </row>
    <row r="7" spans="1:2" ht="14.25">
      <c r="A7" s="28"/>
      <c r="B7" s="56" t="s">
        <v>1211</v>
      </c>
    </row>
    <row r="8" spans="1:2" ht="14.25">
      <c r="A8" s="102" t="s">
        <v>1212</v>
      </c>
      <c r="B8" s="56" t="s">
        <v>1213</v>
      </c>
    </row>
    <row r="9" spans="1:2" ht="14.25">
      <c r="A9" s="102" t="s">
        <v>1214</v>
      </c>
      <c r="B9" s="56" t="s">
        <v>1215</v>
      </c>
    </row>
    <row r="10" spans="1:2" ht="14.25">
      <c r="A10" s="102" t="s">
        <v>71</v>
      </c>
      <c r="B10" s="56" t="s">
        <v>1216</v>
      </c>
    </row>
    <row r="11" spans="1:2" ht="14.25">
      <c r="A11" s="102" t="s">
        <v>1217</v>
      </c>
      <c r="B11" s="56" t="s">
        <v>1218</v>
      </c>
    </row>
    <row r="12" spans="1:2" ht="14.25">
      <c r="A12" s="102" t="s">
        <v>1219</v>
      </c>
      <c r="B12" s="56" t="s">
        <v>1220</v>
      </c>
    </row>
    <row r="13" spans="1:2" ht="14.25">
      <c r="A13" s="102" t="s">
        <v>1221</v>
      </c>
      <c r="B13" s="56" t="s">
        <v>1222</v>
      </c>
    </row>
    <row r="14" spans="1:2" ht="14.25">
      <c r="A14" s="102" t="s">
        <v>1223</v>
      </c>
      <c r="B14" s="56" t="s">
        <v>1224</v>
      </c>
    </row>
    <row r="15" ht="14.25">
      <c r="A15" s="56"/>
    </row>
    <row r="16" spans="1:2" ht="42.75">
      <c r="A16" s="475" t="s">
        <v>1225</v>
      </c>
      <c r="B16" s="476" t="s">
        <v>1226</v>
      </c>
    </row>
    <row r="17" spans="1:2" ht="14.25">
      <c r="A17" s="56" t="s">
        <v>1227</v>
      </c>
      <c r="B17" s="5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PageLayoutView="0" workbookViewId="0" topLeftCell="A1">
      <selection activeCell="A2" sqref="A2"/>
    </sheetView>
  </sheetViews>
  <sheetFormatPr defaultColWidth="11.421875" defaultRowHeight="12.75"/>
  <cols>
    <col min="1" max="1" width="76.00390625" style="122" customWidth="1"/>
    <col min="2" max="2" width="12.140625" style="122" customWidth="1"/>
    <col min="3" max="16384" width="11.421875" style="122" customWidth="1"/>
  </cols>
  <sheetData>
    <row r="1" ht="15.75">
      <c r="A1" s="91" t="s">
        <v>345</v>
      </c>
    </row>
    <row r="2" spans="1:2" ht="15" customHeight="1">
      <c r="A2" s="18"/>
      <c r="B2" s="124"/>
    </row>
    <row r="3" ht="12.75">
      <c r="B3" s="123" t="s">
        <v>346</v>
      </c>
    </row>
    <row r="4" spans="1:2" ht="12.75">
      <c r="A4" s="18"/>
      <c r="B4" s="124"/>
    </row>
    <row r="5" spans="1:2" ht="15">
      <c r="A5" s="58" t="s">
        <v>347</v>
      </c>
      <c r="B5" s="125">
        <v>2</v>
      </c>
    </row>
    <row r="6" spans="1:2" ht="12.75">
      <c r="A6" s="32"/>
      <c r="B6" s="124"/>
    </row>
    <row r="7" spans="1:2" ht="12.75">
      <c r="A7" s="32"/>
      <c r="B7" s="124"/>
    </row>
    <row r="8" spans="1:2" ht="12.75">
      <c r="A8" s="32" t="s">
        <v>348</v>
      </c>
      <c r="B8" s="125">
        <v>7</v>
      </c>
    </row>
    <row r="9" spans="1:2" ht="12.75">
      <c r="A9" s="32"/>
      <c r="B9" s="124"/>
    </row>
    <row r="10" spans="1:2" ht="12.75">
      <c r="A10" s="32" t="s">
        <v>349</v>
      </c>
      <c r="B10" s="125">
        <v>8</v>
      </c>
    </row>
    <row r="11" spans="1:2" ht="12.75">
      <c r="A11" s="32"/>
      <c r="B11" s="124"/>
    </row>
    <row r="12" spans="1:2" ht="15" customHeight="1">
      <c r="A12" s="18"/>
      <c r="B12" s="124"/>
    </row>
    <row r="13" spans="1:2" ht="15">
      <c r="A13" s="58" t="s">
        <v>350</v>
      </c>
      <c r="B13" s="124"/>
    </row>
    <row r="14" spans="1:2" ht="12.75">
      <c r="A14" s="32"/>
      <c r="B14" s="124"/>
    </row>
    <row r="15" spans="1:2" ht="12.75">
      <c r="A15" s="32" t="s">
        <v>1190</v>
      </c>
      <c r="B15" s="125">
        <v>9</v>
      </c>
    </row>
    <row r="16" ht="4.5" customHeight="1">
      <c r="B16" s="124"/>
    </row>
    <row r="17" spans="1:2" ht="12.75">
      <c r="A17" s="32" t="s">
        <v>1191</v>
      </c>
      <c r="B17" s="125">
        <v>9</v>
      </c>
    </row>
    <row r="18" ht="4.5" customHeight="1">
      <c r="B18" s="124"/>
    </row>
    <row r="19" spans="1:2" ht="12.75">
      <c r="A19" s="32" t="s">
        <v>1172</v>
      </c>
      <c r="B19" s="124"/>
    </row>
    <row r="20" spans="1:2" ht="12.75">
      <c r="A20" s="32" t="s">
        <v>351</v>
      </c>
      <c r="B20" s="125">
        <v>10</v>
      </c>
    </row>
    <row r="21" ht="4.5" customHeight="1">
      <c r="B21" s="124"/>
    </row>
    <row r="22" spans="1:2" ht="12.75">
      <c r="A22" s="32" t="s">
        <v>1173</v>
      </c>
      <c r="B22" s="124"/>
    </row>
    <row r="23" spans="1:2" ht="12.75">
      <c r="A23" s="32" t="s">
        <v>351</v>
      </c>
      <c r="B23" s="125">
        <v>10</v>
      </c>
    </row>
    <row r="24" ht="4.5" customHeight="1">
      <c r="B24" s="124"/>
    </row>
    <row r="25" spans="1:2" ht="12.75">
      <c r="A25" s="32" t="s">
        <v>1174</v>
      </c>
      <c r="B25" s="124"/>
    </row>
    <row r="26" spans="1:2" ht="12.75">
      <c r="A26" s="32" t="s">
        <v>351</v>
      </c>
      <c r="B26" s="125">
        <v>11</v>
      </c>
    </row>
    <row r="27" ht="4.5" customHeight="1">
      <c r="B27" s="124"/>
    </row>
    <row r="28" spans="1:2" ht="12.75">
      <c r="A28" s="32" t="s">
        <v>1175</v>
      </c>
      <c r="B28" s="124"/>
    </row>
    <row r="29" spans="1:2" ht="12.75">
      <c r="A29" s="32" t="s">
        <v>352</v>
      </c>
      <c r="B29" s="125">
        <v>11</v>
      </c>
    </row>
    <row r="30" ht="4.5" customHeight="1">
      <c r="B30" s="124"/>
    </row>
    <row r="31" spans="1:2" ht="12.75">
      <c r="A31" s="32" t="s">
        <v>1176</v>
      </c>
      <c r="B31" s="125">
        <v>12</v>
      </c>
    </row>
    <row r="32" spans="1:2" ht="12.75">
      <c r="A32" s="18"/>
      <c r="B32" s="124"/>
    </row>
    <row r="33" spans="1:2" ht="15" customHeight="1">
      <c r="A33" s="18"/>
      <c r="B33" s="124"/>
    </row>
    <row r="34" spans="1:2" ht="15">
      <c r="A34" s="58" t="s">
        <v>1036</v>
      </c>
      <c r="B34" s="124"/>
    </row>
    <row r="35" spans="1:2" ht="12.75">
      <c r="A35" s="18"/>
      <c r="B35" s="124"/>
    </row>
    <row r="36" spans="1:2" ht="12.75">
      <c r="A36" s="32" t="s">
        <v>1177</v>
      </c>
      <c r="B36" s="125">
        <v>13</v>
      </c>
    </row>
    <row r="37" ht="4.5" customHeight="1">
      <c r="B37" s="124"/>
    </row>
    <row r="38" spans="1:2" ht="12.75">
      <c r="A38" s="32" t="s">
        <v>1178</v>
      </c>
      <c r="B38" s="124"/>
    </row>
    <row r="39" spans="1:2" ht="12.75">
      <c r="A39" s="32" t="s">
        <v>353</v>
      </c>
      <c r="B39" s="125">
        <v>14</v>
      </c>
    </row>
    <row r="40" ht="4.5" customHeight="1">
      <c r="B40" s="124"/>
    </row>
    <row r="41" spans="1:2" ht="12.75">
      <c r="A41" s="32" t="s">
        <v>1179</v>
      </c>
      <c r="B41" s="124"/>
    </row>
    <row r="42" spans="1:2" ht="12.75">
      <c r="A42" s="32" t="s">
        <v>354</v>
      </c>
      <c r="B42" s="125">
        <v>14</v>
      </c>
    </row>
    <row r="43" ht="4.5" customHeight="1">
      <c r="B43" s="124"/>
    </row>
    <row r="44" spans="1:2" ht="12.75">
      <c r="A44" s="32" t="s">
        <v>1180</v>
      </c>
      <c r="B44" s="124"/>
    </row>
    <row r="45" spans="1:2" ht="12.75">
      <c r="A45" s="32" t="s">
        <v>355</v>
      </c>
      <c r="B45" s="125">
        <v>16</v>
      </c>
    </row>
    <row r="46" ht="4.5" customHeight="1">
      <c r="B46" s="124"/>
    </row>
    <row r="47" spans="1:2" ht="12.75">
      <c r="A47" s="32" t="s">
        <v>1181</v>
      </c>
      <c r="B47" s="124"/>
    </row>
    <row r="48" spans="1:2" ht="12.75">
      <c r="A48" s="32" t="s">
        <v>356</v>
      </c>
      <c r="B48" s="125">
        <v>16</v>
      </c>
    </row>
    <row r="49" ht="4.5" customHeight="1">
      <c r="B49" s="124"/>
    </row>
    <row r="50" spans="1:2" ht="12.75">
      <c r="A50" s="32" t="s">
        <v>1182</v>
      </c>
      <c r="B50" s="123" t="s">
        <v>1207</v>
      </c>
    </row>
    <row r="51" ht="4.5" customHeight="1">
      <c r="B51" s="124"/>
    </row>
    <row r="52" spans="1:2" ht="12.75">
      <c r="A52" s="32" t="s">
        <v>1183</v>
      </c>
      <c r="B52" s="125">
        <v>17</v>
      </c>
    </row>
    <row r="53" ht="4.5" customHeight="1">
      <c r="B53" s="124"/>
    </row>
    <row r="54" spans="1:2" ht="12.75">
      <c r="A54" s="32" t="s">
        <v>1184</v>
      </c>
      <c r="B54" s="125">
        <v>17</v>
      </c>
    </row>
    <row r="55" ht="4.5" customHeight="1">
      <c r="B55" s="124"/>
    </row>
    <row r="56" spans="1:2" ht="12.75">
      <c r="A56" s="32" t="s">
        <v>1185</v>
      </c>
      <c r="B56" s="125">
        <v>18</v>
      </c>
    </row>
    <row r="57" ht="4.5" customHeight="1">
      <c r="B57" s="124"/>
    </row>
    <row r="58" spans="1:2" ht="12.75">
      <c r="A58" s="32" t="s">
        <v>1164</v>
      </c>
      <c r="B58" s="125">
        <v>22</v>
      </c>
    </row>
    <row r="59" ht="4.5" customHeight="1">
      <c r="B59" s="124"/>
    </row>
    <row r="60" spans="1:2" ht="12.75">
      <c r="A60" s="32" t="s">
        <v>1186</v>
      </c>
      <c r="B60" s="125">
        <v>26</v>
      </c>
    </row>
    <row r="61" ht="4.5" customHeight="1">
      <c r="B61" s="124"/>
    </row>
    <row r="62" spans="1:2" ht="12.75">
      <c r="A62" s="32" t="s">
        <v>1187</v>
      </c>
      <c r="B62" s="125">
        <v>27</v>
      </c>
    </row>
    <row r="63" ht="4.5" customHeight="1">
      <c r="B63" s="124"/>
    </row>
    <row r="64" spans="1:2" ht="12.75">
      <c r="A64" s="32" t="s">
        <v>1188</v>
      </c>
      <c r="B64" s="125">
        <v>28</v>
      </c>
    </row>
    <row r="65" ht="4.5" customHeight="1">
      <c r="B65" s="124"/>
    </row>
    <row r="66" spans="1:2" ht="12.75">
      <c r="A66" s="32" t="s">
        <v>1189</v>
      </c>
      <c r="B66" s="125">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7"/>
  <sheetViews>
    <sheetView zoomScalePageLayoutView="0" workbookViewId="0" topLeftCell="A1">
      <selection activeCell="A2" sqref="A2"/>
    </sheetView>
  </sheetViews>
  <sheetFormatPr defaultColWidth="11.421875" defaultRowHeight="12.75"/>
  <cols>
    <col min="1" max="2" width="2.7109375" style="32" customWidth="1"/>
    <col min="3" max="3" width="4.421875" style="32" customWidth="1"/>
    <col min="4" max="4" width="20.00390625" style="32" customWidth="1"/>
    <col min="5" max="5" width="11.28125" style="32" customWidth="1"/>
    <col min="6" max="6" width="3.421875" style="32" customWidth="1"/>
    <col min="7" max="7" width="4.421875" style="32" customWidth="1"/>
    <col min="8" max="8" width="12.57421875" style="32" customWidth="1"/>
    <col min="9" max="9" width="14.57421875" style="32" customWidth="1"/>
    <col min="10" max="10" width="10.00390625" style="32" customWidth="1"/>
    <col min="11" max="11" width="11.421875" style="32" customWidth="1"/>
    <col min="12" max="16" width="12.57421875" style="32" customWidth="1"/>
    <col min="17" max="16384" width="11.421875" style="32" customWidth="1"/>
  </cols>
  <sheetData>
    <row r="1" spans="1:16" ht="16.5">
      <c r="A1" s="485" t="s">
        <v>347</v>
      </c>
      <c r="B1" s="485"/>
      <c r="C1" s="485"/>
      <c r="D1" s="485"/>
      <c r="E1" s="485"/>
      <c r="F1" s="485"/>
      <c r="G1" s="485"/>
      <c r="H1" s="485"/>
      <c r="I1" s="485"/>
      <c r="J1" s="485"/>
      <c r="K1" s="485"/>
      <c r="L1" s="485"/>
      <c r="M1" s="485"/>
      <c r="N1" s="485"/>
      <c r="O1" s="485"/>
      <c r="P1" s="485"/>
    </row>
    <row r="2" ht="24.75" customHeight="1">
      <c r="A2" s="32" t="s">
        <v>357</v>
      </c>
    </row>
    <row r="3" spans="1:16" ht="15" customHeight="1">
      <c r="A3" s="486" t="s">
        <v>358</v>
      </c>
      <c r="B3" s="486"/>
      <c r="C3" s="486"/>
      <c r="D3" s="486"/>
      <c r="E3" s="486"/>
      <c r="F3" s="486"/>
      <c r="G3" s="486"/>
      <c r="H3" s="486"/>
      <c r="I3" s="486"/>
      <c r="J3" s="486"/>
      <c r="K3" s="486"/>
      <c r="L3" s="486"/>
      <c r="M3" s="486"/>
      <c r="N3" s="486"/>
      <c r="O3" s="486"/>
      <c r="P3" s="486"/>
    </row>
    <row r="4" spans="1:3" ht="13.5" customHeight="1">
      <c r="A4" s="126" t="s">
        <v>359</v>
      </c>
      <c r="B4" s="126"/>
      <c r="C4" s="126"/>
    </row>
    <row r="5" spans="1:15" s="130" customFormat="1" ht="12.75" customHeight="1">
      <c r="A5" s="488" t="s">
        <v>360</v>
      </c>
      <c r="B5" s="488"/>
      <c r="C5" s="488"/>
      <c r="D5" s="488"/>
      <c r="E5" s="488"/>
      <c r="F5" s="488"/>
      <c r="G5" s="488"/>
      <c r="H5" s="488"/>
      <c r="I5" s="488"/>
      <c r="J5" s="488"/>
      <c r="L5" s="129"/>
      <c r="M5" s="129"/>
      <c r="N5" s="129"/>
      <c r="O5" s="129"/>
    </row>
    <row r="6" spans="1:15" s="130" customFormat="1" ht="12.75" customHeight="1">
      <c r="A6" s="488"/>
      <c r="B6" s="488"/>
      <c r="C6" s="488"/>
      <c r="D6" s="488"/>
      <c r="E6" s="488"/>
      <c r="F6" s="488"/>
      <c r="G6" s="488"/>
      <c r="H6" s="488"/>
      <c r="I6" s="488"/>
      <c r="J6" s="488"/>
      <c r="L6" s="129"/>
      <c r="M6" s="129"/>
      <c r="N6" s="129"/>
      <c r="O6" s="129"/>
    </row>
    <row r="7" spans="1:15" s="130" customFormat="1" ht="12.75" customHeight="1">
      <c r="A7" s="488"/>
      <c r="B7" s="488"/>
      <c r="C7" s="488"/>
      <c r="D7" s="488"/>
      <c r="E7" s="488"/>
      <c r="F7" s="488"/>
      <c r="G7" s="488"/>
      <c r="H7" s="488"/>
      <c r="I7" s="488"/>
      <c r="J7" s="488"/>
      <c r="L7" s="129"/>
      <c r="M7" s="129"/>
      <c r="N7" s="129"/>
      <c r="O7" s="129"/>
    </row>
    <row r="8" ht="14.25" customHeight="1"/>
    <row r="9" spans="1:16" ht="15">
      <c r="A9" s="487" t="s">
        <v>361</v>
      </c>
      <c r="B9" s="487"/>
      <c r="C9" s="487"/>
      <c r="D9" s="487"/>
      <c r="E9" s="487"/>
      <c r="F9" s="487"/>
      <c r="G9" s="487"/>
      <c r="H9" s="487"/>
      <c r="I9" s="487"/>
      <c r="J9" s="487"/>
      <c r="K9" s="487"/>
      <c r="L9" s="487"/>
      <c r="M9" s="487"/>
      <c r="N9" s="487"/>
      <c r="O9" s="487"/>
      <c r="P9" s="487"/>
    </row>
    <row r="10" ht="14.25" customHeight="1"/>
    <row r="11" spans="1:15" s="130" customFormat="1" ht="12.75" customHeight="1">
      <c r="A11" s="128" t="s">
        <v>1091</v>
      </c>
      <c r="B11" s="488" t="s">
        <v>1092</v>
      </c>
      <c r="C11" s="488"/>
      <c r="D11" s="488"/>
      <c r="E11" s="488"/>
      <c r="F11" s="488"/>
      <c r="G11" s="488"/>
      <c r="H11" s="488"/>
      <c r="I11" s="488"/>
      <c r="J11" s="488"/>
      <c r="L11" s="129"/>
      <c r="M11" s="129"/>
      <c r="N11" s="129"/>
      <c r="O11" s="129"/>
    </row>
    <row r="12" spans="1:15" s="130" customFormat="1" ht="12.75" customHeight="1">
      <c r="A12" s="128"/>
      <c r="B12" s="488"/>
      <c r="C12" s="488"/>
      <c r="D12" s="488"/>
      <c r="E12" s="488"/>
      <c r="F12" s="488"/>
      <c r="G12" s="488"/>
      <c r="H12" s="488"/>
      <c r="I12" s="488"/>
      <c r="J12" s="488"/>
      <c r="L12" s="129"/>
      <c r="M12" s="129"/>
      <c r="N12" s="129"/>
      <c r="O12" s="129"/>
    </row>
    <row r="13" spans="1:15" s="130" customFormat="1" ht="12.75" customHeight="1">
      <c r="A13" s="128"/>
      <c r="B13" s="488"/>
      <c r="C13" s="488"/>
      <c r="D13" s="488"/>
      <c r="E13" s="488"/>
      <c r="F13" s="488"/>
      <c r="G13" s="488"/>
      <c r="H13" s="488"/>
      <c r="I13" s="488"/>
      <c r="J13" s="488"/>
      <c r="L13" s="129"/>
      <c r="M13" s="129"/>
      <c r="N13" s="129"/>
      <c r="O13" s="129"/>
    </row>
    <row r="14" spans="1:15" s="130" customFormat="1" ht="9" customHeight="1">
      <c r="A14" s="128"/>
      <c r="B14" s="488"/>
      <c r="C14" s="488"/>
      <c r="D14" s="488"/>
      <c r="E14" s="488"/>
      <c r="F14" s="488"/>
      <c r="G14" s="488"/>
      <c r="H14" s="488"/>
      <c r="I14" s="488"/>
      <c r="J14" s="488"/>
      <c r="L14" s="129"/>
      <c r="M14" s="129"/>
      <c r="N14" s="129"/>
      <c r="O14" s="129"/>
    </row>
    <row r="15" spans="1:15" s="130" customFormat="1" ht="12.75" customHeight="1">
      <c r="A15" s="128" t="s">
        <v>1091</v>
      </c>
      <c r="B15" s="488" t="s">
        <v>1194</v>
      </c>
      <c r="C15" s="488"/>
      <c r="D15" s="488"/>
      <c r="E15" s="488"/>
      <c r="F15" s="488"/>
      <c r="G15" s="488"/>
      <c r="H15" s="488"/>
      <c r="I15" s="488"/>
      <c r="J15" s="488"/>
      <c r="L15" s="129"/>
      <c r="M15" s="129"/>
      <c r="N15" s="129"/>
      <c r="O15" s="129"/>
    </row>
    <row r="16" spans="1:15" s="130" customFormat="1" ht="12.75" customHeight="1">
      <c r="A16" s="128"/>
      <c r="B16" s="488"/>
      <c r="C16" s="488"/>
      <c r="D16" s="488"/>
      <c r="E16" s="488"/>
      <c r="F16" s="488"/>
      <c r="G16" s="488"/>
      <c r="H16" s="488"/>
      <c r="I16" s="488"/>
      <c r="J16" s="488"/>
      <c r="L16" s="129"/>
      <c r="M16" s="129"/>
      <c r="N16" s="129"/>
      <c r="O16" s="129"/>
    </row>
    <row r="17" spans="1:15" s="130" customFormat="1" ht="12.75" customHeight="1">
      <c r="A17" s="128"/>
      <c r="B17" s="488"/>
      <c r="C17" s="488"/>
      <c r="D17" s="488"/>
      <c r="E17" s="488"/>
      <c r="F17" s="488"/>
      <c r="G17" s="488"/>
      <c r="H17" s="488"/>
      <c r="I17" s="488"/>
      <c r="J17" s="488"/>
      <c r="L17" s="129"/>
      <c r="M17" s="129"/>
      <c r="N17" s="129"/>
      <c r="O17" s="129"/>
    </row>
    <row r="18" spans="1:15" s="130" customFormat="1" ht="12.75" customHeight="1">
      <c r="A18" s="128"/>
      <c r="B18" s="488"/>
      <c r="C18" s="488"/>
      <c r="D18" s="488"/>
      <c r="E18" s="488"/>
      <c r="F18" s="488"/>
      <c r="G18" s="488"/>
      <c r="H18" s="488"/>
      <c r="I18" s="488"/>
      <c r="J18" s="488"/>
      <c r="L18" s="129"/>
      <c r="M18" s="129"/>
      <c r="N18" s="129"/>
      <c r="O18" s="129"/>
    </row>
    <row r="19" spans="1:16" s="130" customFormat="1" ht="9" customHeight="1">
      <c r="A19" s="128"/>
      <c r="B19" s="488"/>
      <c r="C19" s="488"/>
      <c r="D19" s="488"/>
      <c r="E19" s="488"/>
      <c r="F19" s="488"/>
      <c r="G19" s="488"/>
      <c r="H19" s="488"/>
      <c r="I19" s="488"/>
      <c r="J19" s="488"/>
      <c r="L19" s="129"/>
      <c r="M19" s="129"/>
      <c r="N19" s="129"/>
      <c r="O19" s="129"/>
      <c r="P19" s="129"/>
    </row>
    <row r="20" spans="2:15" s="130" customFormat="1" ht="12.75" customHeight="1">
      <c r="B20" s="128" t="s">
        <v>1091</v>
      </c>
      <c r="C20" s="488" t="s">
        <v>1195</v>
      </c>
      <c r="D20" s="488"/>
      <c r="E20" s="488"/>
      <c r="F20" s="488"/>
      <c r="G20" s="488"/>
      <c r="H20" s="488"/>
      <c r="I20" s="488"/>
      <c r="J20" s="488"/>
      <c r="L20" s="129"/>
      <c r="M20" s="129"/>
      <c r="N20" s="129"/>
      <c r="O20" s="129"/>
    </row>
    <row r="21" spans="1:15" s="130" customFormat="1" ht="12.75" customHeight="1">
      <c r="A21" s="128"/>
      <c r="C21" s="488"/>
      <c r="D21" s="488"/>
      <c r="E21" s="488"/>
      <c r="F21" s="488"/>
      <c r="G21" s="488"/>
      <c r="H21" s="488"/>
      <c r="I21" s="488"/>
      <c r="J21" s="488"/>
      <c r="L21" s="129"/>
      <c r="M21" s="129"/>
      <c r="N21" s="129"/>
      <c r="O21" s="129"/>
    </row>
    <row r="22" spans="1:15" s="130" customFormat="1" ht="12.75" customHeight="1">
      <c r="A22" s="128"/>
      <c r="C22" s="488"/>
      <c r="D22" s="488"/>
      <c r="E22" s="488"/>
      <c r="F22" s="488"/>
      <c r="G22" s="488"/>
      <c r="H22" s="488"/>
      <c r="I22" s="488"/>
      <c r="J22" s="488"/>
      <c r="L22" s="129"/>
      <c r="M22" s="129"/>
      <c r="N22" s="129"/>
      <c r="O22" s="129"/>
    </row>
    <row r="23" spans="1:15" s="130" customFormat="1" ht="12.75" customHeight="1">
      <c r="A23" s="128"/>
      <c r="C23" s="488"/>
      <c r="D23" s="488"/>
      <c r="E23" s="488"/>
      <c r="F23" s="488"/>
      <c r="G23" s="488"/>
      <c r="H23" s="488"/>
      <c r="I23" s="488"/>
      <c r="J23" s="488"/>
      <c r="L23" s="129"/>
      <c r="M23" s="129"/>
      <c r="N23" s="129"/>
      <c r="O23" s="129"/>
    </row>
    <row r="24" spans="1:16" s="130" customFormat="1" ht="9" customHeight="1">
      <c r="A24" s="128"/>
      <c r="C24" s="488"/>
      <c r="D24" s="488"/>
      <c r="E24" s="488"/>
      <c r="F24" s="488"/>
      <c r="G24" s="488"/>
      <c r="H24" s="488"/>
      <c r="I24" s="488"/>
      <c r="J24" s="488"/>
      <c r="L24" s="129"/>
      <c r="M24" s="129"/>
      <c r="N24" s="129"/>
      <c r="O24" s="129"/>
      <c r="P24" s="129"/>
    </row>
    <row r="25" spans="1:10" s="130" customFormat="1" ht="12.75" customHeight="1">
      <c r="A25" s="128" t="s">
        <v>1091</v>
      </c>
      <c r="B25" s="488" t="s">
        <v>1096</v>
      </c>
      <c r="C25" s="488"/>
      <c r="D25" s="488"/>
      <c r="E25" s="488"/>
      <c r="F25" s="488"/>
      <c r="G25" s="488"/>
      <c r="H25" s="488"/>
      <c r="I25" s="488"/>
      <c r="J25" s="488"/>
    </row>
    <row r="26" spans="1:10" s="130" customFormat="1" ht="12.75" customHeight="1">
      <c r="A26" s="128"/>
      <c r="B26" s="488"/>
      <c r="C26" s="488"/>
      <c r="D26" s="488"/>
      <c r="E26" s="488"/>
      <c r="F26" s="488"/>
      <c r="G26" s="488"/>
      <c r="H26" s="488"/>
      <c r="I26" s="488"/>
      <c r="J26" s="488"/>
    </row>
    <row r="27" spans="1:10" s="130" customFormat="1" ht="12.75" customHeight="1">
      <c r="A27" s="128"/>
      <c r="B27" s="488"/>
      <c r="C27" s="488"/>
      <c r="D27" s="488"/>
      <c r="E27" s="488"/>
      <c r="F27" s="488"/>
      <c r="G27" s="488"/>
      <c r="H27" s="488"/>
      <c r="I27" s="488"/>
      <c r="J27" s="488"/>
    </row>
    <row r="28" spans="1:10" s="130" customFormat="1" ht="9" customHeight="1">
      <c r="A28" s="128"/>
      <c r="B28" s="488"/>
      <c r="C28" s="488"/>
      <c r="D28" s="488"/>
      <c r="E28" s="488"/>
      <c r="F28" s="488"/>
      <c r="G28" s="488"/>
      <c r="H28" s="488"/>
      <c r="I28" s="488"/>
      <c r="J28" s="488"/>
    </row>
    <row r="29" spans="2:16" s="130" customFormat="1" ht="12.75" customHeight="1">
      <c r="B29" s="128" t="s">
        <v>1091</v>
      </c>
      <c r="C29" s="488" t="s">
        <v>1138</v>
      </c>
      <c r="D29" s="488"/>
      <c r="E29" s="488"/>
      <c r="F29" s="488"/>
      <c r="G29" s="488"/>
      <c r="H29" s="488"/>
      <c r="I29" s="488"/>
      <c r="J29" s="488"/>
      <c r="L29" s="129"/>
      <c r="M29" s="129"/>
      <c r="N29" s="129"/>
      <c r="O29" s="129"/>
      <c r="P29" s="129"/>
    </row>
    <row r="30" spans="1:10" s="130" customFormat="1" ht="12.75" customHeight="1">
      <c r="A30" s="128"/>
      <c r="C30" s="488"/>
      <c r="D30" s="488"/>
      <c r="E30" s="488"/>
      <c r="F30" s="488"/>
      <c r="G30" s="488"/>
      <c r="H30" s="488"/>
      <c r="I30" s="488"/>
      <c r="J30" s="488"/>
    </row>
    <row r="31" spans="1:10" s="130" customFormat="1" ht="12.75" customHeight="1">
      <c r="A31" s="128"/>
      <c r="C31" s="488"/>
      <c r="D31" s="488"/>
      <c r="E31" s="488"/>
      <c r="F31" s="488"/>
      <c r="G31" s="488"/>
      <c r="H31" s="488"/>
      <c r="I31" s="488"/>
      <c r="J31" s="488"/>
    </row>
    <row r="32" spans="1:10" s="130" customFormat="1" ht="12.75" customHeight="1">
      <c r="A32" s="128"/>
      <c r="C32" s="488"/>
      <c r="D32" s="488"/>
      <c r="E32" s="488"/>
      <c r="F32" s="488"/>
      <c r="G32" s="488"/>
      <c r="H32" s="488"/>
      <c r="I32" s="488"/>
      <c r="J32" s="488"/>
    </row>
    <row r="33" spans="1:10" s="130" customFormat="1" ht="12.75" customHeight="1">
      <c r="A33" s="128"/>
      <c r="C33" s="488"/>
      <c r="D33" s="488"/>
      <c r="E33" s="488"/>
      <c r="F33" s="488"/>
      <c r="G33" s="488"/>
      <c r="H33" s="488"/>
      <c r="I33" s="488"/>
      <c r="J33" s="488"/>
    </row>
    <row r="34" spans="1:10" s="130" customFormat="1" ht="9" customHeight="1">
      <c r="A34" s="128"/>
      <c r="C34" s="488"/>
      <c r="D34" s="488"/>
      <c r="E34" s="488"/>
      <c r="F34" s="488"/>
      <c r="G34" s="488"/>
      <c r="H34" s="488"/>
      <c r="I34" s="488"/>
      <c r="J34" s="488"/>
    </row>
    <row r="35" spans="2:10" s="130" customFormat="1" ht="12.75" customHeight="1">
      <c r="B35" s="128" t="s">
        <v>1091</v>
      </c>
      <c r="C35" s="488" t="s">
        <v>1139</v>
      </c>
      <c r="D35" s="488"/>
      <c r="E35" s="488"/>
      <c r="F35" s="488"/>
      <c r="G35" s="488"/>
      <c r="H35" s="488"/>
      <c r="I35" s="488"/>
      <c r="J35" s="488"/>
    </row>
    <row r="36" spans="1:10" s="130" customFormat="1" ht="12.75" customHeight="1">
      <c r="A36" s="128"/>
      <c r="C36" s="488"/>
      <c r="D36" s="488"/>
      <c r="E36" s="488"/>
      <c r="F36" s="488"/>
      <c r="G36" s="488"/>
      <c r="H36" s="488"/>
      <c r="I36" s="488"/>
      <c r="J36" s="488"/>
    </row>
    <row r="37" spans="1:10" s="130" customFormat="1" ht="12.75" customHeight="1">
      <c r="A37" s="128"/>
      <c r="C37" s="488"/>
      <c r="D37" s="488"/>
      <c r="E37" s="488"/>
      <c r="F37" s="488"/>
      <c r="G37" s="488"/>
      <c r="H37" s="488"/>
      <c r="I37" s="488"/>
      <c r="J37" s="488"/>
    </row>
    <row r="38" spans="1:10" s="130" customFormat="1" ht="12.75" customHeight="1">
      <c r="A38" s="128"/>
      <c r="C38" s="488"/>
      <c r="D38" s="488"/>
      <c r="E38" s="488"/>
      <c r="F38" s="488"/>
      <c r="G38" s="488"/>
      <c r="H38" s="488"/>
      <c r="I38" s="488"/>
      <c r="J38" s="488"/>
    </row>
    <row r="39" spans="3:10" s="130" customFormat="1" ht="12.75" customHeight="1">
      <c r="C39" s="488"/>
      <c r="D39" s="488"/>
      <c r="E39" s="488"/>
      <c r="F39" s="488"/>
      <c r="G39" s="488"/>
      <c r="H39" s="488"/>
      <c r="I39" s="488"/>
      <c r="J39" s="488"/>
    </row>
    <row r="40" spans="3:10" s="130" customFormat="1" ht="12.75" customHeight="1">
      <c r="C40" s="488"/>
      <c r="D40" s="488"/>
      <c r="E40" s="488"/>
      <c r="F40" s="488"/>
      <c r="G40" s="488"/>
      <c r="H40" s="488"/>
      <c r="I40" s="488"/>
      <c r="J40" s="488"/>
    </row>
    <row r="41" spans="1:15" s="130" customFormat="1" ht="9" customHeight="1">
      <c r="A41" s="128"/>
      <c r="C41" s="488"/>
      <c r="D41" s="488"/>
      <c r="E41" s="488"/>
      <c r="F41" s="488"/>
      <c r="G41" s="488"/>
      <c r="H41" s="488"/>
      <c r="I41" s="488"/>
      <c r="J41" s="488"/>
      <c r="L41" s="129"/>
      <c r="M41" s="129"/>
      <c r="N41" s="129"/>
      <c r="O41" s="129"/>
    </row>
    <row r="42" spans="1:15" s="130" customFormat="1" ht="12.75" customHeight="1">
      <c r="A42" s="128"/>
      <c r="B42" s="128" t="s">
        <v>1091</v>
      </c>
      <c r="C42" s="488" t="s">
        <v>1094</v>
      </c>
      <c r="D42" s="488"/>
      <c r="E42" s="488"/>
      <c r="F42" s="488"/>
      <c r="G42" s="488"/>
      <c r="H42" s="488"/>
      <c r="I42" s="488"/>
      <c r="J42" s="488"/>
      <c r="L42" s="129"/>
      <c r="M42" s="129"/>
      <c r="N42" s="129"/>
      <c r="O42" s="129"/>
    </row>
    <row r="43" spans="1:16" s="130" customFormat="1" ht="12.75" customHeight="1">
      <c r="A43" s="128"/>
      <c r="C43" s="488"/>
      <c r="D43" s="488"/>
      <c r="E43" s="488"/>
      <c r="F43" s="488"/>
      <c r="G43" s="488"/>
      <c r="H43" s="488"/>
      <c r="I43" s="488"/>
      <c r="J43" s="488"/>
      <c r="L43" s="129"/>
      <c r="M43" s="129"/>
      <c r="N43" s="129"/>
      <c r="O43" s="129"/>
      <c r="P43" s="129"/>
    </row>
    <row r="44" spans="3:16" s="130" customFormat="1" ht="12.75" customHeight="1">
      <c r="C44" s="488"/>
      <c r="D44" s="488"/>
      <c r="E44" s="488"/>
      <c r="F44" s="488"/>
      <c r="G44" s="488"/>
      <c r="H44" s="488"/>
      <c r="I44" s="488"/>
      <c r="J44" s="488"/>
      <c r="L44" s="163"/>
      <c r="M44" s="163"/>
      <c r="N44" s="163"/>
      <c r="O44" s="163"/>
      <c r="P44" s="129"/>
    </row>
    <row r="45" spans="1:16" s="130" customFormat="1" ht="12.75" customHeight="1">
      <c r="A45" s="128"/>
      <c r="C45" s="488"/>
      <c r="D45" s="488"/>
      <c r="E45" s="488"/>
      <c r="F45" s="488"/>
      <c r="G45" s="488"/>
      <c r="H45" s="488"/>
      <c r="I45" s="488"/>
      <c r="J45" s="488"/>
      <c r="L45" s="163"/>
      <c r="M45" s="163"/>
      <c r="N45" s="163"/>
      <c r="O45" s="163"/>
      <c r="P45" s="129"/>
    </row>
    <row r="46" spans="1:16" s="130" customFormat="1" ht="9" customHeight="1">
      <c r="A46" s="128"/>
      <c r="C46" s="488"/>
      <c r="D46" s="488"/>
      <c r="E46" s="488"/>
      <c r="F46" s="488"/>
      <c r="G46" s="488"/>
      <c r="H46" s="488"/>
      <c r="I46" s="488"/>
      <c r="J46" s="488"/>
      <c r="L46" s="163"/>
      <c r="M46" s="163"/>
      <c r="N46" s="163"/>
      <c r="O46" s="163"/>
      <c r="P46" s="129"/>
    </row>
    <row r="47" spans="1:16" s="130" customFormat="1" ht="12.75" customHeight="1">
      <c r="A47" s="128" t="s">
        <v>1091</v>
      </c>
      <c r="B47" s="488" t="s">
        <v>1140</v>
      </c>
      <c r="C47" s="488"/>
      <c r="D47" s="488"/>
      <c r="E47" s="488"/>
      <c r="F47" s="488"/>
      <c r="G47" s="488"/>
      <c r="H47" s="488"/>
      <c r="I47" s="488"/>
      <c r="J47" s="488"/>
      <c r="L47" s="163"/>
      <c r="M47" s="163"/>
      <c r="N47" s="163"/>
      <c r="O47" s="163"/>
      <c r="P47" s="129"/>
    </row>
    <row r="48" spans="1:16" s="130" customFormat="1" ht="12.75" customHeight="1">
      <c r="A48" s="128"/>
      <c r="B48" s="488"/>
      <c r="C48" s="488"/>
      <c r="D48" s="488"/>
      <c r="E48" s="488"/>
      <c r="F48" s="488"/>
      <c r="G48" s="488"/>
      <c r="H48" s="488"/>
      <c r="I48" s="488"/>
      <c r="J48" s="488"/>
      <c r="L48" s="163"/>
      <c r="M48" s="163"/>
      <c r="N48" s="163"/>
      <c r="O48" s="163"/>
      <c r="P48" s="129"/>
    </row>
    <row r="49" spans="1:16" s="130" customFormat="1" ht="12.75" customHeight="1">
      <c r="A49" s="128"/>
      <c r="B49" s="488"/>
      <c r="C49" s="488"/>
      <c r="D49" s="488"/>
      <c r="E49" s="488"/>
      <c r="F49" s="488"/>
      <c r="G49" s="488"/>
      <c r="H49" s="488"/>
      <c r="I49" s="488"/>
      <c r="J49" s="488"/>
      <c r="L49" s="163"/>
      <c r="M49" s="163"/>
      <c r="N49" s="163"/>
      <c r="O49" s="163"/>
      <c r="P49" s="129"/>
    </row>
    <row r="50" spans="1:16" s="130" customFormat="1" ht="12.75" customHeight="1">
      <c r="A50" s="128"/>
      <c r="B50" s="488"/>
      <c r="C50" s="488"/>
      <c r="D50" s="488"/>
      <c r="E50" s="488"/>
      <c r="F50" s="488"/>
      <c r="G50" s="488"/>
      <c r="H50" s="488"/>
      <c r="I50" s="488"/>
      <c r="J50" s="488"/>
      <c r="L50" s="163"/>
      <c r="M50" s="163"/>
      <c r="N50" s="163"/>
      <c r="O50" s="163"/>
      <c r="P50" s="129"/>
    </row>
    <row r="51" spans="1:16" s="130" customFormat="1" ht="12.75" customHeight="1">
      <c r="A51" s="128"/>
      <c r="B51" s="488"/>
      <c r="C51" s="488"/>
      <c r="D51" s="488"/>
      <c r="E51" s="488"/>
      <c r="F51" s="488"/>
      <c r="G51" s="488"/>
      <c r="H51" s="488"/>
      <c r="I51" s="488"/>
      <c r="J51" s="488"/>
      <c r="L51" s="163"/>
      <c r="M51" s="163"/>
      <c r="N51" s="163"/>
      <c r="O51" s="163"/>
      <c r="P51" s="129"/>
    </row>
    <row r="52" spans="1:16" s="130" customFormat="1" ht="9" customHeight="1">
      <c r="A52" s="128"/>
      <c r="B52" s="488"/>
      <c r="C52" s="488"/>
      <c r="D52" s="488"/>
      <c r="E52" s="488"/>
      <c r="F52" s="488"/>
      <c r="G52" s="488"/>
      <c r="H52" s="488"/>
      <c r="I52" s="488"/>
      <c r="J52" s="488"/>
      <c r="L52" s="163"/>
      <c r="M52" s="163"/>
      <c r="N52" s="163"/>
      <c r="O52" s="163"/>
      <c r="P52" s="129"/>
    </row>
    <row r="53" spans="1:16" s="130" customFormat="1" ht="12.75" customHeight="1">
      <c r="A53" s="128"/>
      <c r="B53" s="128" t="s">
        <v>1091</v>
      </c>
      <c r="C53" s="488" t="s">
        <v>1095</v>
      </c>
      <c r="D53" s="488"/>
      <c r="E53" s="488"/>
      <c r="F53" s="488"/>
      <c r="G53" s="488"/>
      <c r="H53" s="488"/>
      <c r="I53" s="488"/>
      <c r="J53" s="488"/>
      <c r="L53" s="163"/>
      <c r="M53" s="163"/>
      <c r="N53" s="163"/>
      <c r="O53" s="163"/>
      <c r="P53" s="129"/>
    </row>
    <row r="54" spans="1:16" s="130" customFormat="1" ht="12.75" customHeight="1">
      <c r="A54" s="128"/>
      <c r="C54" s="488"/>
      <c r="D54" s="488"/>
      <c r="E54" s="488"/>
      <c r="F54" s="488"/>
      <c r="G54" s="488"/>
      <c r="H54" s="488"/>
      <c r="I54" s="488"/>
      <c r="J54" s="488"/>
      <c r="L54" s="163"/>
      <c r="M54" s="163"/>
      <c r="N54" s="163"/>
      <c r="O54" s="163"/>
      <c r="P54" s="129"/>
    </row>
    <row r="55" spans="1:16" s="130" customFormat="1" ht="12.75" customHeight="1">
      <c r="A55" s="128"/>
      <c r="C55" s="488"/>
      <c r="D55" s="488"/>
      <c r="E55" s="488"/>
      <c r="F55" s="488"/>
      <c r="G55" s="488"/>
      <c r="H55" s="488"/>
      <c r="I55" s="488"/>
      <c r="J55" s="488"/>
      <c r="L55" s="163"/>
      <c r="M55" s="163"/>
      <c r="N55" s="163"/>
      <c r="O55" s="163"/>
      <c r="P55" s="129"/>
    </row>
    <row r="56" spans="2:10" ht="12.75" customHeight="1">
      <c r="B56" s="130"/>
      <c r="C56" s="488"/>
      <c r="D56" s="488"/>
      <c r="E56" s="488"/>
      <c r="F56" s="488"/>
      <c r="G56" s="488"/>
      <c r="H56" s="488"/>
      <c r="I56" s="488"/>
      <c r="J56" s="488"/>
    </row>
    <row r="57" spans="3:16" s="130" customFormat="1" ht="12.75" customHeight="1">
      <c r="C57" s="488"/>
      <c r="D57" s="488"/>
      <c r="E57" s="488"/>
      <c r="F57" s="488"/>
      <c r="G57" s="488"/>
      <c r="H57" s="488"/>
      <c r="I57" s="488"/>
      <c r="J57" s="488"/>
      <c r="L57" s="129"/>
      <c r="M57" s="129"/>
      <c r="N57" s="129"/>
      <c r="O57" s="129"/>
      <c r="P57" s="129"/>
    </row>
    <row r="58" spans="1:16" s="130" customFormat="1" ht="12.75" customHeight="1">
      <c r="A58" s="128"/>
      <c r="C58" s="488"/>
      <c r="D58" s="488"/>
      <c r="E58" s="488"/>
      <c r="F58" s="488"/>
      <c r="G58" s="488"/>
      <c r="H58" s="488"/>
      <c r="I58" s="488"/>
      <c r="J58" s="488"/>
      <c r="L58" s="129"/>
      <c r="M58" s="129"/>
      <c r="N58" s="129"/>
      <c r="O58" s="129"/>
      <c r="P58" s="129"/>
    </row>
    <row r="59" ht="25.5" customHeight="1"/>
    <row r="60" spans="1:16" ht="15" customHeight="1">
      <c r="A60" s="486" t="s">
        <v>362</v>
      </c>
      <c r="B60" s="486"/>
      <c r="C60" s="486"/>
      <c r="D60" s="486"/>
      <c r="E60" s="486"/>
      <c r="F60" s="486"/>
      <c r="G60" s="486"/>
      <c r="H60" s="486"/>
      <c r="I60" s="486"/>
      <c r="J60" s="486"/>
      <c r="K60" s="486"/>
      <c r="L60" s="486"/>
      <c r="M60" s="486"/>
      <c r="N60" s="486"/>
      <c r="O60" s="486"/>
      <c r="P60" s="486"/>
    </row>
    <row r="61" ht="25.5" customHeight="1"/>
    <row r="62" spans="1:16" ht="15">
      <c r="A62" s="487" t="s">
        <v>363</v>
      </c>
      <c r="B62" s="487"/>
      <c r="C62" s="487"/>
      <c r="D62" s="487"/>
      <c r="E62" s="487"/>
      <c r="F62" s="487"/>
      <c r="G62" s="487"/>
      <c r="H62" s="487"/>
      <c r="I62" s="487"/>
      <c r="J62" s="487"/>
      <c r="K62" s="487"/>
      <c r="L62" s="487"/>
      <c r="M62" s="487"/>
      <c r="N62" s="487"/>
      <c r="O62" s="487"/>
      <c r="P62" s="487"/>
    </row>
    <row r="63" spans="1:3" ht="15.75" customHeight="1">
      <c r="A63" s="126"/>
      <c r="B63" s="126"/>
      <c r="C63" s="126"/>
    </row>
    <row r="64" spans="1:16" s="350" customFormat="1" ht="12.75" customHeight="1">
      <c r="A64" s="489" t="s">
        <v>1015</v>
      </c>
      <c r="B64" s="489"/>
      <c r="C64" s="489"/>
      <c r="D64" s="489"/>
      <c r="E64" s="489"/>
      <c r="F64" s="489"/>
      <c r="G64" s="489"/>
      <c r="H64" s="489"/>
      <c r="I64" s="489"/>
      <c r="J64" s="489"/>
      <c r="L64" s="127"/>
      <c r="M64" s="127"/>
      <c r="N64" s="127"/>
      <c r="O64" s="127"/>
      <c r="P64" s="127"/>
    </row>
    <row r="65" spans="1:16" s="350" customFormat="1" ht="12.75" customHeight="1">
      <c r="A65" s="489"/>
      <c r="B65" s="489"/>
      <c r="C65" s="489"/>
      <c r="D65" s="489"/>
      <c r="E65" s="489"/>
      <c r="F65" s="489"/>
      <c r="G65" s="489"/>
      <c r="H65" s="489"/>
      <c r="I65" s="489"/>
      <c r="J65" s="489"/>
      <c r="L65" s="127"/>
      <c r="M65" s="127"/>
      <c r="N65" s="127"/>
      <c r="O65" s="127"/>
      <c r="P65" s="127"/>
    </row>
    <row r="66" spans="1:16" s="350" customFormat="1" ht="12.75" customHeight="1">
      <c r="A66" s="489"/>
      <c r="B66" s="489"/>
      <c r="C66" s="489"/>
      <c r="D66" s="489"/>
      <c r="E66" s="489"/>
      <c r="F66" s="489"/>
      <c r="G66" s="489"/>
      <c r="H66" s="489"/>
      <c r="I66" s="489"/>
      <c r="J66" s="489"/>
      <c r="L66" s="127"/>
      <c r="M66" s="127"/>
      <c r="N66" s="127"/>
      <c r="O66" s="127"/>
      <c r="P66" s="127"/>
    </row>
    <row r="67" spans="1:16" s="350" customFormat="1" ht="12.75" customHeight="1">
      <c r="A67" s="489"/>
      <c r="B67" s="489"/>
      <c r="C67" s="489"/>
      <c r="D67" s="489"/>
      <c r="E67" s="489"/>
      <c r="F67" s="489"/>
      <c r="G67" s="489"/>
      <c r="H67" s="489"/>
      <c r="I67" s="489"/>
      <c r="J67" s="489"/>
      <c r="L67" s="127"/>
      <c r="M67" s="127"/>
      <c r="N67" s="127"/>
      <c r="O67" s="127"/>
      <c r="P67" s="127"/>
    </row>
    <row r="68" spans="1:16" s="350" customFormat="1" ht="12.75" customHeight="1">
      <c r="A68" s="489" t="s">
        <v>1016</v>
      </c>
      <c r="B68" s="489"/>
      <c r="C68" s="489"/>
      <c r="D68" s="489"/>
      <c r="E68" s="489"/>
      <c r="F68" s="489"/>
      <c r="G68" s="489"/>
      <c r="H68" s="489"/>
      <c r="I68" s="489"/>
      <c r="J68" s="489"/>
      <c r="L68" s="127"/>
      <c r="M68" s="127"/>
      <c r="N68" s="127"/>
      <c r="O68" s="127"/>
      <c r="P68" s="127"/>
    </row>
    <row r="69" spans="1:16" s="350" customFormat="1" ht="12.75" customHeight="1">
      <c r="A69" s="489"/>
      <c r="B69" s="489"/>
      <c r="C69" s="489"/>
      <c r="D69" s="489"/>
      <c r="E69" s="489"/>
      <c r="F69" s="489"/>
      <c r="G69" s="489"/>
      <c r="H69" s="489"/>
      <c r="I69" s="489"/>
      <c r="J69" s="489"/>
      <c r="L69" s="127"/>
      <c r="M69" s="127"/>
      <c r="N69" s="127"/>
      <c r="O69" s="127"/>
      <c r="P69" s="127"/>
    </row>
    <row r="70" spans="1:16" s="350" customFormat="1" ht="12.75" customHeight="1">
      <c r="A70" s="489"/>
      <c r="B70" s="489"/>
      <c r="C70" s="489"/>
      <c r="D70" s="489"/>
      <c r="E70" s="489"/>
      <c r="F70" s="489"/>
      <c r="G70" s="489"/>
      <c r="H70" s="489"/>
      <c r="I70" s="489"/>
      <c r="J70" s="489"/>
      <c r="L70" s="127"/>
      <c r="M70" s="131"/>
      <c r="N70" s="127"/>
      <c r="O70" s="127"/>
      <c r="P70" s="127"/>
    </row>
    <row r="71" spans="1:16" s="350" customFormat="1" ht="12.75" customHeight="1">
      <c r="A71" s="489"/>
      <c r="B71" s="489"/>
      <c r="C71" s="489"/>
      <c r="D71" s="489"/>
      <c r="E71" s="489"/>
      <c r="F71" s="489"/>
      <c r="G71" s="489"/>
      <c r="H71" s="489"/>
      <c r="I71" s="489"/>
      <c r="J71" s="489"/>
      <c r="L71" s="127"/>
      <c r="M71" s="127"/>
      <c r="N71" s="127"/>
      <c r="O71" s="127"/>
      <c r="P71" s="127"/>
    </row>
    <row r="72" spans="1:16" s="350" customFormat="1" ht="12.75" customHeight="1">
      <c r="A72" s="489"/>
      <c r="B72" s="489"/>
      <c r="C72" s="489"/>
      <c r="D72" s="489"/>
      <c r="E72" s="489"/>
      <c r="F72" s="489"/>
      <c r="G72" s="489"/>
      <c r="H72" s="489"/>
      <c r="I72" s="489"/>
      <c r="J72" s="489"/>
      <c r="L72" s="127"/>
      <c r="M72" s="127"/>
      <c r="N72" s="127"/>
      <c r="O72" s="127"/>
      <c r="P72" s="127"/>
    </row>
    <row r="73" spans="1:16" s="350" customFormat="1" ht="12.75" customHeight="1">
      <c r="A73" s="489"/>
      <c r="B73" s="489"/>
      <c r="C73" s="489"/>
      <c r="D73" s="489"/>
      <c r="E73" s="489"/>
      <c r="F73" s="489"/>
      <c r="G73" s="489"/>
      <c r="H73" s="489"/>
      <c r="I73" s="489"/>
      <c r="J73" s="489"/>
      <c r="L73" s="127"/>
      <c r="M73" s="127"/>
      <c r="N73" s="127"/>
      <c r="O73" s="127"/>
      <c r="P73" s="127"/>
    </row>
    <row r="74" spans="1:16" s="350" customFormat="1" ht="12.75" customHeight="1">
      <c r="A74" s="489" t="s">
        <v>1033</v>
      </c>
      <c r="B74" s="489"/>
      <c r="C74" s="489"/>
      <c r="D74" s="489"/>
      <c r="E74" s="489"/>
      <c r="F74" s="489"/>
      <c r="G74" s="489"/>
      <c r="H74" s="489"/>
      <c r="I74" s="489"/>
      <c r="J74" s="489"/>
      <c r="L74" s="127"/>
      <c r="M74" s="127"/>
      <c r="N74" s="127"/>
      <c r="O74" s="127"/>
      <c r="P74" s="127"/>
    </row>
    <row r="75" spans="1:16" s="350" customFormat="1" ht="12.75" customHeight="1">
      <c r="A75" s="489"/>
      <c r="B75" s="489"/>
      <c r="C75" s="489"/>
      <c r="D75" s="489"/>
      <c r="E75" s="489"/>
      <c r="F75" s="489"/>
      <c r="G75" s="489"/>
      <c r="H75" s="489"/>
      <c r="I75" s="489"/>
      <c r="J75" s="489"/>
      <c r="L75" s="127"/>
      <c r="M75" s="127"/>
      <c r="N75" s="127"/>
      <c r="O75" s="127"/>
      <c r="P75" s="127"/>
    </row>
    <row r="76" spans="1:16" s="350" customFormat="1" ht="12.75" customHeight="1">
      <c r="A76" s="489"/>
      <c r="B76" s="489"/>
      <c r="C76" s="489"/>
      <c r="D76" s="489"/>
      <c r="E76" s="489"/>
      <c r="F76" s="489"/>
      <c r="G76" s="489"/>
      <c r="H76" s="489"/>
      <c r="I76" s="489"/>
      <c r="J76" s="489"/>
      <c r="L76" s="127"/>
      <c r="M76" s="127"/>
      <c r="N76" s="127"/>
      <c r="O76" s="127"/>
      <c r="P76" s="127"/>
    </row>
    <row r="77" spans="1:16" s="350" customFormat="1" ht="12.75" customHeight="1">
      <c r="A77" s="489"/>
      <c r="B77" s="489"/>
      <c r="C77" s="489"/>
      <c r="D77" s="489"/>
      <c r="E77" s="489"/>
      <c r="F77" s="489"/>
      <c r="G77" s="489"/>
      <c r="H77" s="489"/>
      <c r="I77" s="489"/>
      <c r="J77" s="489"/>
      <c r="L77" s="127"/>
      <c r="M77" s="127"/>
      <c r="N77" s="127"/>
      <c r="O77" s="127"/>
      <c r="P77" s="127"/>
    </row>
    <row r="78" spans="1:16" s="350" customFormat="1" ht="12.75" customHeight="1">
      <c r="A78" s="489"/>
      <c r="B78" s="489"/>
      <c r="C78" s="489"/>
      <c r="D78" s="489"/>
      <c r="E78" s="489"/>
      <c r="F78" s="489"/>
      <c r="G78" s="489"/>
      <c r="H78" s="489"/>
      <c r="I78" s="489"/>
      <c r="J78" s="489"/>
      <c r="L78" s="127"/>
      <c r="M78" s="127"/>
      <c r="N78" s="127"/>
      <c r="O78" s="127"/>
      <c r="P78" s="127"/>
    </row>
    <row r="79" spans="1:16" s="350" customFormat="1" ht="12.75" customHeight="1">
      <c r="A79" s="489" t="s">
        <v>367</v>
      </c>
      <c r="B79" s="489"/>
      <c r="C79" s="489"/>
      <c r="D79" s="489"/>
      <c r="E79" s="489"/>
      <c r="F79" s="489"/>
      <c r="G79" s="489"/>
      <c r="H79" s="489"/>
      <c r="I79" s="489"/>
      <c r="J79" s="489"/>
      <c r="L79" s="127"/>
      <c r="M79" s="127"/>
      <c r="N79" s="127"/>
      <c r="O79" s="127"/>
      <c r="P79" s="127"/>
    </row>
    <row r="80" spans="1:16" s="350" customFormat="1" ht="12.75" customHeight="1">
      <c r="A80" s="489"/>
      <c r="B80" s="489"/>
      <c r="C80" s="489"/>
      <c r="D80" s="489"/>
      <c r="E80" s="489"/>
      <c r="F80" s="489"/>
      <c r="G80" s="489"/>
      <c r="H80" s="489"/>
      <c r="I80" s="489"/>
      <c r="J80" s="489"/>
      <c r="L80" s="127"/>
      <c r="M80" s="127"/>
      <c r="N80" s="127"/>
      <c r="O80" s="127"/>
      <c r="P80" s="127"/>
    </row>
    <row r="81" spans="1:16" s="350" customFormat="1" ht="12.75" customHeight="1">
      <c r="A81" s="489"/>
      <c r="B81" s="489"/>
      <c r="C81" s="489"/>
      <c r="D81" s="489"/>
      <c r="E81" s="489"/>
      <c r="F81" s="489"/>
      <c r="G81" s="489"/>
      <c r="H81" s="489"/>
      <c r="I81" s="489"/>
      <c r="J81" s="489"/>
      <c r="L81" s="127"/>
      <c r="M81" s="127"/>
      <c r="N81" s="127"/>
      <c r="O81" s="127"/>
      <c r="P81" s="127"/>
    </row>
    <row r="82" spans="1:16" s="350" customFormat="1" ht="12.75" customHeight="1">
      <c r="A82" s="489"/>
      <c r="B82" s="489"/>
      <c r="C82" s="489"/>
      <c r="D82" s="489"/>
      <c r="E82" s="489"/>
      <c r="F82" s="489"/>
      <c r="G82" s="489"/>
      <c r="H82" s="489"/>
      <c r="I82" s="489"/>
      <c r="J82" s="489"/>
      <c r="L82" s="127"/>
      <c r="M82" s="127"/>
      <c r="N82" s="127"/>
      <c r="O82" s="127"/>
      <c r="P82" s="127"/>
    </row>
    <row r="83" spans="1:16" s="350" customFormat="1" ht="12.75" customHeight="1">
      <c r="A83" s="489"/>
      <c r="B83" s="489"/>
      <c r="C83" s="489"/>
      <c r="D83" s="489"/>
      <c r="E83" s="489"/>
      <c r="F83" s="489"/>
      <c r="G83" s="489"/>
      <c r="H83" s="489"/>
      <c r="I83" s="489"/>
      <c r="J83" s="489"/>
      <c r="L83" s="127"/>
      <c r="M83" s="127"/>
      <c r="N83" s="127"/>
      <c r="O83" s="127"/>
      <c r="P83" s="127"/>
    </row>
    <row r="84" spans="1:16" ht="17.25" customHeight="1">
      <c r="A84" s="489" t="s">
        <v>368</v>
      </c>
      <c r="B84" s="489"/>
      <c r="C84" s="489"/>
      <c r="D84" s="489"/>
      <c r="E84" s="489"/>
      <c r="F84" s="489"/>
      <c r="G84" s="489"/>
      <c r="H84" s="489"/>
      <c r="I84" s="489"/>
      <c r="J84" s="489"/>
      <c r="L84" s="127"/>
      <c r="M84" s="127"/>
      <c r="N84" s="127"/>
      <c r="O84" s="127"/>
      <c r="P84" s="132"/>
    </row>
    <row r="85" spans="1:16" s="350" customFormat="1" ht="12.75" customHeight="1">
      <c r="A85" s="489" t="s">
        <v>385</v>
      </c>
      <c r="B85" s="489"/>
      <c r="C85" s="489"/>
      <c r="D85" s="489"/>
      <c r="E85" s="489"/>
      <c r="F85" s="489"/>
      <c r="G85" s="489"/>
      <c r="H85" s="489"/>
      <c r="I85" s="489"/>
      <c r="J85" s="489"/>
      <c r="L85" s="127"/>
      <c r="M85" s="127"/>
      <c r="N85" s="127"/>
      <c r="O85" s="127"/>
      <c r="P85" s="127"/>
    </row>
    <row r="86" spans="1:16" s="350" customFormat="1" ht="12.75" customHeight="1">
      <c r="A86" s="489"/>
      <c r="B86" s="489"/>
      <c r="C86" s="489"/>
      <c r="D86" s="489"/>
      <c r="E86" s="489"/>
      <c r="F86" s="489"/>
      <c r="G86" s="489"/>
      <c r="H86" s="489"/>
      <c r="I86" s="489"/>
      <c r="J86" s="489"/>
      <c r="L86" s="127"/>
      <c r="M86" s="127"/>
      <c r="N86" s="127"/>
      <c r="O86" s="127"/>
      <c r="P86" s="127"/>
    </row>
    <row r="87" spans="1:16" s="350" customFormat="1" ht="12.75" customHeight="1">
      <c r="A87" s="489"/>
      <c r="B87" s="489"/>
      <c r="C87" s="489"/>
      <c r="D87" s="489"/>
      <c r="E87" s="489"/>
      <c r="F87" s="489"/>
      <c r="G87" s="489"/>
      <c r="H87" s="489"/>
      <c r="I87" s="489"/>
      <c r="J87" s="489"/>
      <c r="L87" s="127"/>
      <c r="M87" s="127"/>
      <c r="N87" s="127"/>
      <c r="O87" s="127"/>
      <c r="P87" s="127"/>
    </row>
    <row r="88" spans="1:16" s="350" customFormat="1" ht="12.75" customHeight="1">
      <c r="A88" s="127"/>
      <c r="B88" s="127"/>
      <c r="C88" s="127"/>
      <c r="D88" s="127"/>
      <c r="E88" s="127"/>
      <c r="F88" s="127"/>
      <c r="G88" s="127"/>
      <c r="H88" s="127"/>
      <c r="I88" s="127"/>
      <c r="J88" s="127"/>
      <c r="L88" s="127"/>
      <c r="M88" s="127"/>
      <c r="N88" s="127"/>
      <c r="O88" s="127"/>
      <c r="P88" s="127"/>
    </row>
    <row r="89" spans="1:16" ht="15">
      <c r="A89" s="487" t="s">
        <v>1017</v>
      </c>
      <c r="B89" s="487"/>
      <c r="C89" s="487"/>
      <c r="D89" s="487"/>
      <c r="E89" s="487"/>
      <c r="F89" s="487"/>
      <c r="G89" s="487"/>
      <c r="H89" s="487"/>
      <c r="I89" s="487"/>
      <c r="J89" s="487"/>
      <c r="K89" s="487"/>
      <c r="L89" s="487"/>
      <c r="M89" s="487"/>
      <c r="N89" s="487"/>
      <c r="O89" s="487"/>
      <c r="P89" s="487"/>
    </row>
    <row r="90" spans="1:3" ht="15.75" customHeight="1">
      <c r="A90" s="126"/>
      <c r="B90" s="126"/>
      <c r="C90" s="126"/>
    </row>
    <row r="91" spans="1:16" s="350" customFormat="1" ht="12.75" customHeight="1">
      <c r="A91" s="489" t="s">
        <v>1027</v>
      </c>
      <c r="B91" s="489"/>
      <c r="C91" s="489"/>
      <c r="D91" s="489"/>
      <c r="E91" s="489"/>
      <c r="F91" s="489"/>
      <c r="G91" s="489"/>
      <c r="H91" s="489"/>
      <c r="I91" s="489"/>
      <c r="J91" s="489"/>
      <c r="L91" s="127"/>
      <c r="M91" s="127"/>
      <c r="N91" s="127"/>
      <c r="O91" s="127"/>
      <c r="P91" s="127"/>
    </row>
    <row r="92" spans="1:16" s="350" customFormat="1" ht="12.75" customHeight="1">
      <c r="A92" s="489"/>
      <c r="B92" s="489"/>
      <c r="C92" s="489"/>
      <c r="D92" s="489"/>
      <c r="E92" s="489"/>
      <c r="F92" s="489"/>
      <c r="G92" s="489"/>
      <c r="H92" s="489"/>
      <c r="I92" s="489"/>
      <c r="J92" s="489"/>
      <c r="L92" s="127"/>
      <c r="M92" s="127"/>
      <c r="N92" s="127"/>
      <c r="O92" s="127"/>
      <c r="P92" s="127"/>
    </row>
    <row r="93" spans="1:16" s="350" customFormat="1" ht="12.75" customHeight="1">
      <c r="A93" s="489"/>
      <c r="B93" s="489"/>
      <c r="C93" s="489"/>
      <c r="D93" s="489"/>
      <c r="E93" s="489"/>
      <c r="F93" s="489"/>
      <c r="G93" s="489"/>
      <c r="H93" s="489"/>
      <c r="I93" s="489"/>
      <c r="J93" s="489"/>
      <c r="L93" s="127"/>
      <c r="M93" s="127"/>
      <c r="N93" s="127"/>
      <c r="O93" s="127"/>
      <c r="P93" s="127"/>
    </row>
    <row r="94" spans="1:16" s="350" customFormat="1" ht="12.75" customHeight="1">
      <c r="A94" s="489"/>
      <c r="B94" s="489"/>
      <c r="C94" s="489"/>
      <c r="D94" s="489"/>
      <c r="E94" s="489"/>
      <c r="F94" s="489"/>
      <c r="G94" s="489"/>
      <c r="H94" s="489"/>
      <c r="I94" s="489"/>
      <c r="J94" s="489"/>
      <c r="L94" s="127"/>
      <c r="M94" s="127"/>
      <c r="N94" s="127"/>
      <c r="O94" s="127"/>
      <c r="P94" s="127"/>
    </row>
    <row r="95" spans="1:16" s="350" customFormat="1" ht="16.5" customHeight="1">
      <c r="A95" s="489"/>
      <c r="B95" s="489"/>
      <c r="C95" s="489"/>
      <c r="D95" s="489"/>
      <c r="E95" s="489"/>
      <c r="F95" s="489"/>
      <c r="G95" s="489"/>
      <c r="H95" s="489"/>
      <c r="I95" s="489"/>
      <c r="J95" s="489"/>
      <c r="L95" s="127"/>
      <c r="M95" s="127"/>
      <c r="N95" s="127"/>
      <c r="O95" s="127"/>
      <c r="P95" s="127"/>
    </row>
    <row r="96" spans="1:16" s="350" customFormat="1" ht="12.75" customHeight="1">
      <c r="A96" s="489" t="s">
        <v>1034</v>
      </c>
      <c r="B96" s="489"/>
      <c r="C96" s="489"/>
      <c r="D96" s="489"/>
      <c r="E96" s="489"/>
      <c r="F96" s="489"/>
      <c r="G96" s="489"/>
      <c r="H96" s="489"/>
      <c r="I96" s="489"/>
      <c r="J96" s="489"/>
      <c r="L96" s="127"/>
      <c r="M96" s="127"/>
      <c r="N96" s="127"/>
      <c r="O96" s="127"/>
      <c r="P96" s="127"/>
    </row>
    <row r="97" spans="1:16" s="350" customFormat="1" ht="12.75" customHeight="1">
      <c r="A97" s="489"/>
      <c r="B97" s="489"/>
      <c r="C97" s="489"/>
      <c r="D97" s="489"/>
      <c r="E97" s="489"/>
      <c r="F97" s="489"/>
      <c r="G97" s="489"/>
      <c r="H97" s="489"/>
      <c r="I97" s="489"/>
      <c r="J97" s="489"/>
      <c r="L97" s="127"/>
      <c r="M97" s="127"/>
      <c r="N97" s="127"/>
      <c r="O97" s="127"/>
      <c r="P97" s="127"/>
    </row>
    <row r="98" spans="1:16" s="350" customFormat="1" ht="12.75" customHeight="1">
      <c r="A98" s="489"/>
      <c r="B98" s="489"/>
      <c r="C98" s="489"/>
      <c r="D98" s="489"/>
      <c r="E98" s="489"/>
      <c r="F98" s="489"/>
      <c r="G98" s="489"/>
      <c r="H98" s="489"/>
      <c r="I98" s="489"/>
      <c r="J98" s="489"/>
      <c r="L98" s="127"/>
      <c r="M98" s="127"/>
      <c r="N98" s="127"/>
      <c r="O98" s="127"/>
      <c r="P98" s="127"/>
    </row>
    <row r="99" spans="1:16" s="350" customFormat="1" ht="12.75" customHeight="1">
      <c r="A99" s="489"/>
      <c r="B99" s="489"/>
      <c r="C99" s="489"/>
      <c r="D99" s="489"/>
      <c r="E99" s="489"/>
      <c r="F99" s="489"/>
      <c r="G99" s="489"/>
      <c r="H99" s="489"/>
      <c r="I99" s="489"/>
      <c r="J99" s="489"/>
      <c r="L99" s="127"/>
      <c r="M99" s="127"/>
      <c r="N99" s="127"/>
      <c r="O99" s="127"/>
      <c r="P99" s="127"/>
    </row>
    <row r="100" spans="1:16" s="350" customFormat="1" ht="16.5" customHeight="1">
      <c r="A100" s="489"/>
      <c r="B100" s="489"/>
      <c r="C100" s="489"/>
      <c r="D100" s="489"/>
      <c r="E100" s="489"/>
      <c r="F100" s="489"/>
      <c r="G100" s="489"/>
      <c r="H100" s="489"/>
      <c r="I100" s="489"/>
      <c r="J100" s="489"/>
      <c r="L100" s="127"/>
      <c r="M100" s="127"/>
      <c r="N100" s="127"/>
      <c r="O100" s="127"/>
      <c r="P100" s="127"/>
    </row>
    <row r="101" spans="1:16" s="350" customFormat="1" ht="12.75" customHeight="1">
      <c r="A101" s="489" t="s">
        <v>1035</v>
      </c>
      <c r="B101" s="489"/>
      <c r="C101" s="489"/>
      <c r="D101" s="489"/>
      <c r="E101" s="489"/>
      <c r="F101" s="489"/>
      <c r="G101" s="489"/>
      <c r="H101" s="489"/>
      <c r="I101" s="489"/>
      <c r="J101" s="489"/>
      <c r="L101" s="127"/>
      <c r="M101" s="127"/>
      <c r="N101" s="127"/>
      <c r="O101" s="127"/>
      <c r="P101" s="127"/>
    </row>
    <row r="102" spans="1:16" s="350" customFormat="1" ht="12.75" customHeight="1">
      <c r="A102" s="489"/>
      <c r="B102" s="489"/>
      <c r="C102" s="489"/>
      <c r="D102" s="489"/>
      <c r="E102" s="489"/>
      <c r="F102" s="489"/>
      <c r="G102" s="489"/>
      <c r="H102" s="489"/>
      <c r="I102" s="489"/>
      <c r="J102" s="489"/>
      <c r="L102" s="127"/>
      <c r="M102" s="127"/>
      <c r="N102" s="127"/>
      <c r="O102" s="127"/>
      <c r="P102" s="127"/>
    </row>
    <row r="103" spans="1:16" s="350" customFormat="1" ht="12.75" customHeight="1">
      <c r="A103" s="489"/>
      <c r="B103" s="489"/>
      <c r="C103" s="489"/>
      <c r="D103" s="489"/>
      <c r="E103" s="489"/>
      <c r="F103" s="489"/>
      <c r="G103" s="489"/>
      <c r="H103" s="489"/>
      <c r="I103" s="489"/>
      <c r="J103" s="489"/>
      <c r="L103" s="127"/>
      <c r="M103" s="127"/>
      <c r="N103" s="127"/>
      <c r="O103" s="127"/>
      <c r="P103" s="127"/>
    </row>
    <row r="104" spans="1:16" s="350" customFormat="1" ht="12.75" customHeight="1">
      <c r="A104" s="489"/>
      <c r="B104" s="489"/>
      <c r="C104" s="489"/>
      <c r="D104" s="489"/>
      <c r="E104" s="489"/>
      <c r="F104" s="489"/>
      <c r="G104" s="489"/>
      <c r="H104" s="489"/>
      <c r="I104" s="489"/>
      <c r="J104" s="489"/>
      <c r="L104" s="127"/>
      <c r="M104" s="127"/>
      <c r="N104" s="127"/>
      <c r="O104" s="127"/>
      <c r="P104" s="127"/>
    </row>
    <row r="105" ht="25.5" customHeight="1"/>
    <row r="106" spans="1:16" ht="15">
      <c r="A106" s="487" t="s">
        <v>1028</v>
      </c>
      <c r="B106" s="487"/>
      <c r="C106" s="487"/>
      <c r="D106" s="487"/>
      <c r="E106" s="487"/>
      <c r="F106" s="487"/>
      <c r="G106" s="487"/>
      <c r="H106" s="487"/>
      <c r="I106" s="487"/>
      <c r="J106" s="487"/>
      <c r="K106" s="487"/>
      <c r="L106" s="487"/>
      <c r="M106" s="487"/>
      <c r="N106" s="487"/>
      <c r="O106" s="487"/>
      <c r="P106" s="487"/>
    </row>
    <row r="107" spans="1:3" ht="15.75" customHeight="1">
      <c r="A107" s="126"/>
      <c r="B107" s="126"/>
      <c r="C107" s="126"/>
    </row>
    <row r="108" spans="1:16" s="131" customFormat="1" ht="12.75" customHeight="1">
      <c r="A108" s="489" t="s">
        <v>1080</v>
      </c>
      <c r="B108" s="489"/>
      <c r="C108" s="489"/>
      <c r="D108" s="489"/>
      <c r="E108" s="489"/>
      <c r="F108" s="489"/>
      <c r="G108" s="489"/>
      <c r="H108" s="489"/>
      <c r="I108" s="489"/>
      <c r="J108" s="489"/>
      <c r="L108" s="127"/>
      <c r="M108" s="127"/>
      <c r="N108" s="127"/>
      <c r="O108" s="127"/>
      <c r="P108" s="127"/>
    </row>
    <row r="109" spans="1:16" s="131" customFormat="1" ht="12.75" customHeight="1">
      <c r="A109" s="489"/>
      <c r="B109" s="489"/>
      <c r="C109" s="489"/>
      <c r="D109" s="489"/>
      <c r="E109" s="489"/>
      <c r="F109" s="489"/>
      <c r="G109" s="489"/>
      <c r="H109" s="489"/>
      <c r="I109" s="489"/>
      <c r="J109" s="489"/>
      <c r="L109" s="127"/>
      <c r="M109" s="127"/>
      <c r="N109" s="127"/>
      <c r="O109" s="127"/>
      <c r="P109" s="127"/>
    </row>
    <row r="110" spans="1:16" s="131" customFormat="1" ht="12.75" customHeight="1">
      <c r="A110" s="489"/>
      <c r="B110" s="489"/>
      <c r="C110" s="489"/>
      <c r="D110" s="489"/>
      <c r="E110" s="489"/>
      <c r="F110" s="489"/>
      <c r="G110" s="489"/>
      <c r="H110" s="489"/>
      <c r="I110" s="489"/>
      <c r="J110" s="489"/>
      <c r="L110" s="127"/>
      <c r="M110" s="127"/>
      <c r="N110" s="127"/>
      <c r="O110" s="127"/>
      <c r="P110" s="127"/>
    </row>
    <row r="111" spans="1:16" s="131" customFormat="1" ht="12.75" customHeight="1">
      <c r="A111" s="489"/>
      <c r="B111" s="489"/>
      <c r="C111" s="489"/>
      <c r="D111" s="489"/>
      <c r="E111" s="489"/>
      <c r="F111" s="489"/>
      <c r="G111" s="489"/>
      <c r="H111" s="489"/>
      <c r="I111" s="489"/>
      <c r="J111" s="489"/>
      <c r="L111" s="127"/>
      <c r="M111" s="127"/>
      <c r="N111" s="127"/>
      <c r="O111" s="127"/>
      <c r="P111" s="127"/>
    </row>
    <row r="112" spans="1:16" s="131" customFormat="1" ht="12.75" customHeight="1">
      <c r="A112" s="489" t="s">
        <v>1029</v>
      </c>
      <c r="B112" s="489"/>
      <c r="C112" s="489"/>
      <c r="D112" s="489"/>
      <c r="E112" s="489"/>
      <c r="F112" s="489"/>
      <c r="G112" s="489"/>
      <c r="H112" s="489"/>
      <c r="I112" s="489"/>
      <c r="J112" s="489"/>
      <c r="L112" s="127"/>
      <c r="M112" s="127"/>
      <c r="N112" s="127"/>
      <c r="O112" s="127"/>
      <c r="P112" s="127"/>
    </row>
    <row r="113" spans="1:16" s="131" customFormat="1" ht="12.75" customHeight="1">
      <c r="A113" s="489"/>
      <c r="B113" s="489"/>
      <c r="C113" s="489"/>
      <c r="D113" s="489"/>
      <c r="E113" s="489"/>
      <c r="F113" s="489"/>
      <c r="G113" s="489"/>
      <c r="H113" s="489"/>
      <c r="I113" s="489"/>
      <c r="J113" s="489"/>
      <c r="L113" s="127"/>
      <c r="M113" s="127"/>
      <c r="N113" s="127"/>
      <c r="O113" s="127"/>
      <c r="P113" s="127"/>
    </row>
    <row r="114" spans="1:15" s="131" customFormat="1" ht="12.75" customHeight="1">
      <c r="A114" s="489" t="s">
        <v>1018</v>
      </c>
      <c r="B114" s="489"/>
      <c r="C114" s="489"/>
      <c r="D114" s="489"/>
      <c r="E114" s="489"/>
      <c r="F114" s="489"/>
      <c r="G114" s="489"/>
      <c r="H114" s="489"/>
      <c r="I114" s="489"/>
      <c r="J114" s="489"/>
      <c r="L114" s="127"/>
      <c r="M114" s="127"/>
      <c r="N114" s="127"/>
      <c r="O114" s="127"/>
    </row>
    <row r="115" spans="1:15" s="131" customFormat="1" ht="12.75" customHeight="1">
      <c r="A115" s="489"/>
      <c r="B115" s="489"/>
      <c r="C115" s="489"/>
      <c r="D115" s="489"/>
      <c r="E115" s="489"/>
      <c r="F115" s="489"/>
      <c r="G115" s="489"/>
      <c r="H115" s="489"/>
      <c r="I115" s="489"/>
      <c r="J115" s="489"/>
      <c r="L115" s="127"/>
      <c r="M115" s="127"/>
      <c r="N115" s="127"/>
      <c r="O115" s="127"/>
    </row>
    <row r="116" spans="1:15" s="131" customFormat="1" ht="12.75" customHeight="1">
      <c r="A116" s="489"/>
      <c r="B116" s="489"/>
      <c r="C116" s="489"/>
      <c r="D116" s="489"/>
      <c r="E116" s="489"/>
      <c r="F116" s="489"/>
      <c r="G116" s="489"/>
      <c r="H116" s="489"/>
      <c r="I116" s="489"/>
      <c r="J116" s="489"/>
      <c r="L116" s="127"/>
      <c r="M116" s="127"/>
      <c r="N116" s="127"/>
      <c r="O116" s="127"/>
    </row>
    <row r="117" spans="1:16" s="131" customFormat="1" ht="12.75" customHeight="1">
      <c r="A117" s="489" t="s">
        <v>1084</v>
      </c>
      <c r="B117" s="489"/>
      <c r="C117" s="489"/>
      <c r="D117" s="489"/>
      <c r="E117" s="489"/>
      <c r="F117" s="489"/>
      <c r="G117" s="489"/>
      <c r="H117" s="489"/>
      <c r="I117" s="489"/>
      <c r="J117" s="489"/>
      <c r="L117" s="127"/>
      <c r="M117" s="127"/>
      <c r="N117" s="127"/>
      <c r="O117" s="127"/>
      <c r="P117" s="127"/>
    </row>
    <row r="118" spans="1:16" s="131" customFormat="1" ht="12.75" customHeight="1">
      <c r="A118" s="489"/>
      <c r="B118" s="489"/>
      <c r="C118" s="489"/>
      <c r="D118" s="489"/>
      <c r="E118" s="489"/>
      <c r="F118" s="489"/>
      <c r="G118" s="489"/>
      <c r="H118" s="489"/>
      <c r="I118" s="489"/>
      <c r="J118" s="489"/>
      <c r="L118" s="127"/>
      <c r="M118" s="127"/>
      <c r="N118" s="127"/>
      <c r="O118" s="127"/>
      <c r="P118" s="127"/>
    </row>
    <row r="119" spans="1:16" s="131" customFormat="1" ht="12.75" customHeight="1">
      <c r="A119" s="489"/>
      <c r="B119" s="489"/>
      <c r="C119" s="489"/>
      <c r="D119" s="489"/>
      <c r="E119" s="489"/>
      <c r="F119" s="489"/>
      <c r="G119" s="489"/>
      <c r="H119" s="489"/>
      <c r="I119" s="489"/>
      <c r="J119" s="489"/>
      <c r="L119" s="127"/>
      <c r="M119" s="127"/>
      <c r="N119" s="127"/>
      <c r="O119" s="127"/>
      <c r="P119" s="127"/>
    </row>
    <row r="120" spans="1:16" s="131" customFormat="1" ht="12.75" customHeight="1">
      <c r="A120" s="127"/>
      <c r="B120" s="127"/>
      <c r="C120" s="127"/>
      <c r="D120" s="127"/>
      <c r="E120" s="127"/>
      <c r="F120" s="127"/>
      <c r="G120" s="127"/>
      <c r="H120" s="127"/>
      <c r="I120" s="127"/>
      <c r="J120" s="127"/>
      <c r="L120" s="127"/>
      <c r="M120" s="127"/>
      <c r="N120" s="127"/>
      <c r="O120" s="127"/>
      <c r="P120" s="127"/>
    </row>
    <row r="121" spans="1:15" s="131" customFormat="1" ht="12.75" customHeight="1">
      <c r="A121" s="489" t="s">
        <v>1085</v>
      </c>
      <c r="B121" s="489"/>
      <c r="C121" s="489"/>
      <c r="D121" s="489"/>
      <c r="E121" s="489"/>
      <c r="F121" s="489"/>
      <c r="G121" s="489"/>
      <c r="H121" s="489"/>
      <c r="I121" s="489"/>
      <c r="J121" s="489"/>
      <c r="L121" s="127"/>
      <c r="M121" s="127"/>
      <c r="N121" s="127"/>
      <c r="O121" s="127"/>
    </row>
    <row r="122" spans="1:15" s="131" customFormat="1" ht="12.75" customHeight="1">
      <c r="A122" s="489"/>
      <c r="B122" s="489"/>
      <c r="C122" s="489"/>
      <c r="D122" s="489"/>
      <c r="E122" s="489"/>
      <c r="F122" s="489"/>
      <c r="G122" s="489"/>
      <c r="H122" s="489"/>
      <c r="I122" s="489"/>
      <c r="J122" s="489"/>
      <c r="L122" s="127"/>
      <c r="M122" s="127"/>
      <c r="N122" s="127"/>
      <c r="O122" s="127"/>
    </row>
    <row r="123" spans="1:15" s="131" customFormat="1" ht="12.75" customHeight="1">
      <c r="A123" s="489"/>
      <c r="B123" s="489"/>
      <c r="C123" s="489"/>
      <c r="D123" s="489"/>
      <c r="E123" s="489"/>
      <c r="F123" s="489"/>
      <c r="G123" s="489"/>
      <c r="H123" s="489"/>
      <c r="I123" s="489"/>
      <c r="J123" s="489"/>
      <c r="L123" s="127"/>
      <c r="M123" s="127"/>
      <c r="N123" s="127"/>
      <c r="O123" s="127"/>
    </row>
    <row r="124" spans="1:15" s="131" customFormat="1" ht="12.75" customHeight="1">
      <c r="A124" s="489"/>
      <c r="B124" s="489"/>
      <c r="C124" s="489"/>
      <c r="D124" s="489"/>
      <c r="E124" s="489"/>
      <c r="F124" s="489"/>
      <c r="G124" s="489"/>
      <c r="H124" s="489"/>
      <c r="I124" s="489"/>
      <c r="J124" s="489"/>
      <c r="L124" s="127"/>
      <c r="M124" s="127"/>
      <c r="N124" s="127"/>
      <c r="O124" s="127"/>
    </row>
    <row r="125" spans="1:15" s="131" customFormat="1" ht="12.75" customHeight="1">
      <c r="A125" s="127"/>
      <c r="B125" s="127"/>
      <c r="C125" s="127"/>
      <c r="D125" s="127"/>
      <c r="E125" s="127"/>
      <c r="F125" s="127"/>
      <c r="G125" s="127"/>
      <c r="H125" s="127"/>
      <c r="I125" s="127"/>
      <c r="J125" s="127"/>
      <c r="L125" s="127"/>
      <c r="M125" s="127"/>
      <c r="N125" s="127"/>
      <c r="O125" s="127"/>
    </row>
    <row r="126" spans="1:16" s="131" customFormat="1" ht="12.75" customHeight="1">
      <c r="A126" s="489" t="s">
        <v>1093</v>
      </c>
      <c r="B126" s="489"/>
      <c r="C126" s="489"/>
      <c r="D126" s="489"/>
      <c r="E126" s="489"/>
      <c r="F126" s="489"/>
      <c r="G126" s="489"/>
      <c r="H126" s="489"/>
      <c r="I126" s="489"/>
      <c r="J126" s="489"/>
      <c r="L126" s="127"/>
      <c r="M126" s="127"/>
      <c r="N126" s="127"/>
      <c r="O126" s="127"/>
      <c r="P126" s="127"/>
    </row>
    <row r="127" spans="1:16" s="131" customFormat="1" ht="12.75" customHeight="1">
      <c r="A127" s="489"/>
      <c r="B127" s="489"/>
      <c r="C127" s="489"/>
      <c r="D127" s="489"/>
      <c r="E127" s="489"/>
      <c r="F127" s="489"/>
      <c r="G127" s="489"/>
      <c r="H127" s="489"/>
      <c r="I127" s="489"/>
      <c r="J127" s="489"/>
      <c r="L127" s="127"/>
      <c r="M127" s="127"/>
      <c r="N127" s="127"/>
      <c r="O127" s="127"/>
      <c r="P127" s="127"/>
    </row>
    <row r="128" ht="35.25" customHeight="1"/>
    <row r="129" spans="1:16" ht="15">
      <c r="A129" s="487" t="s">
        <v>1019</v>
      </c>
      <c r="B129" s="487"/>
      <c r="C129" s="487"/>
      <c r="D129" s="487"/>
      <c r="E129" s="487"/>
      <c r="F129" s="487"/>
      <c r="G129" s="487"/>
      <c r="H129" s="487"/>
      <c r="I129" s="487"/>
      <c r="J129" s="487"/>
      <c r="K129" s="487"/>
      <c r="L129" s="487"/>
      <c r="M129" s="487"/>
      <c r="N129" s="487"/>
      <c r="O129" s="487"/>
      <c r="P129" s="487"/>
    </row>
    <row r="130" spans="1:3" ht="15.75" customHeight="1">
      <c r="A130" s="126"/>
      <c r="B130" s="126"/>
      <c r="C130" s="126"/>
    </row>
    <row r="131" spans="1:16" ht="12.75" customHeight="1">
      <c r="A131" s="489" t="s">
        <v>1030</v>
      </c>
      <c r="B131" s="489"/>
      <c r="C131" s="489"/>
      <c r="D131" s="489"/>
      <c r="E131" s="489"/>
      <c r="F131" s="489"/>
      <c r="G131" s="489"/>
      <c r="H131" s="489"/>
      <c r="I131" s="489"/>
      <c r="J131" s="489"/>
      <c r="L131" s="127"/>
      <c r="M131" s="127"/>
      <c r="N131" s="127"/>
      <c r="O131" s="127"/>
      <c r="P131" s="127"/>
    </row>
    <row r="132" spans="1:16" ht="12.75" customHeight="1">
      <c r="A132" s="489"/>
      <c r="B132" s="489"/>
      <c r="C132" s="489"/>
      <c r="D132" s="489"/>
      <c r="E132" s="489"/>
      <c r="F132" s="489"/>
      <c r="G132" s="489"/>
      <c r="H132" s="489"/>
      <c r="I132" s="489"/>
      <c r="J132" s="489"/>
      <c r="L132" s="127"/>
      <c r="M132" s="127"/>
      <c r="N132" s="127"/>
      <c r="O132" s="127"/>
      <c r="P132" s="127"/>
    </row>
    <row r="133" spans="1:16" ht="12.75" customHeight="1">
      <c r="A133" s="489"/>
      <c r="B133" s="489"/>
      <c r="C133" s="489"/>
      <c r="D133" s="489"/>
      <c r="E133" s="489"/>
      <c r="F133" s="489"/>
      <c r="G133" s="489"/>
      <c r="H133" s="489"/>
      <c r="I133" s="489"/>
      <c r="J133" s="489"/>
      <c r="L133" s="127"/>
      <c r="M133" s="127"/>
      <c r="N133" s="127"/>
      <c r="O133" s="127"/>
      <c r="P133" s="127"/>
    </row>
    <row r="134" spans="1:16" ht="12.75" customHeight="1">
      <c r="A134" s="489"/>
      <c r="B134" s="489"/>
      <c r="C134" s="489"/>
      <c r="D134" s="489"/>
      <c r="E134" s="489"/>
      <c r="F134" s="489"/>
      <c r="G134" s="489"/>
      <c r="H134" s="489"/>
      <c r="I134" s="489"/>
      <c r="J134" s="489"/>
      <c r="L134" s="127"/>
      <c r="M134" s="127"/>
      <c r="N134" s="127"/>
      <c r="O134" s="127"/>
      <c r="P134" s="127"/>
    </row>
    <row r="135" spans="1:16" ht="12.75" customHeight="1">
      <c r="A135" s="489"/>
      <c r="B135" s="489"/>
      <c r="C135" s="489"/>
      <c r="D135" s="489"/>
      <c r="E135" s="489"/>
      <c r="F135" s="489"/>
      <c r="G135" s="489"/>
      <c r="H135" s="489"/>
      <c r="I135" s="489"/>
      <c r="J135" s="489"/>
      <c r="L135" s="127"/>
      <c r="M135" s="127"/>
      <c r="N135" s="127"/>
      <c r="O135" s="127"/>
      <c r="P135" s="127"/>
    </row>
    <row r="136" spans="1:16" ht="12.75" customHeight="1">
      <c r="A136" s="489"/>
      <c r="B136" s="489"/>
      <c r="C136" s="489"/>
      <c r="D136" s="489"/>
      <c r="E136" s="489"/>
      <c r="F136" s="489"/>
      <c r="G136" s="489"/>
      <c r="H136" s="489"/>
      <c r="I136" s="489"/>
      <c r="J136" s="489"/>
      <c r="L136" s="127"/>
      <c r="M136" s="127"/>
      <c r="N136" s="127"/>
      <c r="O136" s="127"/>
      <c r="P136" s="127"/>
    </row>
    <row r="137" spans="1:16" ht="12.75" customHeight="1">
      <c r="A137" s="489"/>
      <c r="B137" s="489"/>
      <c r="C137" s="489"/>
      <c r="D137" s="489"/>
      <c r="E137" s="489"/>
      <c r="F137" s="489"/>
      <c r="G137" s="489"/>
      <c r="H137" s="489"/>
      <c r="I137" s="489"/>
      <c r="J137" s="489"/>
      <c r="L137" s="127"/>
      <c r="M137" s="127"/>
      <c r="N137" s="127"/>
      <c r="O137" s="127"/>
      <c r="P137" s="127"/>
    </row>
    <row r="138" spans="1:16" ht="12.75" customHeight="1">
      <c r="A138" s="489"/>
      <c r="B138" s="489"/>
      <c r="C138" s="489"/>
      <c r="D138" s="489"/>
      <c r="E138" s="489"/>
      <c r="F138" s="489"/>
      <c r="G138" s="489"/>
      <c r="H138" s="489"/>
      <c r="I138" s="489"/>
      <c r="J138" s="489"/>
      <c r="L138" s="127"/>
      <c r="M138" s="127"/>
      <c r="N138" s="127"/>
      <c r="O138" s="127"/>
      <c r="P138" s="127"/>
    </row>
    <row r="139" spans="1:16" ht="12.75" customHeight="1">
      <c r="A139" s="489"/>
      <c r="B139" s="489"/>
      <c r="C139" s="489"/>
      <c r="D139" s="489"/>
      <c r="E139" s="489"/>
      <c r="F139" s="489"/>
      <c r="G139" s="489"/>
      <c r="H139" s="489"/>
      <c r="I139" s="489"/>
      <c r="J139" s="489"/>
      <c r="L139" s="127"/>
      <c r="M139" s="127"/>
      <c r="N139" s="127"/>
      <c r="O139" s="127"/>
      <c r="P139" s="127"/>
    </row>
    <row r="140" spans="1:16" ht="12.75" customHeight="1">
      <c r="A140" s="489"/>
      <c r="B140" s="489"/>
      <c r="C140" s="489"/>
      <c r="D140" s="489"/>
      <c r="E140" s="489"/>
      <c r="F140" s="489"/>
      <c r="G140" s="489"/>
      <c r="H140" s="489"/>
      <c r="I140" s="489"/>
      <c r="J140" s="489"/>
      <c r="L140" s="127"/>
      <c r="M140" s="127"/>
      <c r="N140" s="127"/>
      <c r="O140" s="127"/>
      <c r="P140" s="127"/>
    </row>
    <row r="141" spans="1:16" ht="12.75" customHeight="1">
      <c r="A141" s="489" t="s">
        <v>1196</v>
      </c>
      <c r="B141" s="489"/>
      <c r="C141" s="489"/>
      <c r="D141" s="489"/>
      <c r="E141" s="489"/>
      <c r="F141" s="489"/>
      <c r="G141" s="489"/>
      <c r="H141" s="489"/>
      <c r="I141" s="489"/>
      <c r="J141" s="489"/>
      <c r="L141" s="127"/>
      <c r="M141" s="127"/>
      <c r="N141" s="127"/>
      <c r="O141" s="127"/>
      <c r="P141" s="127"/>
    </row>
    <row r="142" spans="1:16" ht="12.75" customHeight="1">
      <c r="A142" s="489"/>
      <c r="B142" s="489"/>
      <c r="C142" s="489"/>
      <c r="D142" s="489"/>
      <c r="E142" s="489"/>
      <c r="F142" s="489"/>
      <c r="G142" s="489"/>
      <c r="H142" s="489"/>
      <c r="I142" s="489"/>
      <c r="J142" s="489"/>
      <c r="L142" s="127"/>
      <c r="M142" s="127"/>
      <c r="N142" s="127"/>
      <c r="O142" s="127"/>
      <c r="P142" s="127"/>
    </row>
    <row r="143" spans="1:16" ht="12.75" customHeight="1">
      <c r="A143" s="489"/>
      <c r="B143" s="489"/>
      <c r="C143" s="489"/>
      <c r="D143" s="489"/>
      <c r="E143" s="489"/>
      <c r="F143" s="489"/>
      <c r="G143" s="489"/>
      <c r="H143" s="489"/>
      <c r="I143" s="489"/>
      <c r="J143" s="489"/>
      <c r="L143" s="127"/>
      <c r="M143" s="127"/>
      <c r="N143" s="127"/>
      <c r="O143" s="127"/>
      <c r="P143" s="127"/>
    </row>
    <row r="144" spans="1:16" ht="12.75" customHeight="1">
      <c r="A144" s="489"/>
      <c r="B144" s="489"/>
      <c r="C144" s="489"/>
      <c r="D144" s="489"/>
      <c r="E144" s="489"/>
      <c r="F144" s="489"/>
      <c r="G144" s="489"/>
      <c r="H144" s="489"/>
      <c r="I144" s="489"/>
      <c r="J144" s="489"/>
      <c r="L144" s="127"/>
      <c r="M144" s="127"/>
      <c r="N144" s="127"/>
      <c r="O144" s="127"/>
      <c r="P144" s="127"/>
    </row>
    <row r="145" ht="35.25" customHeight="1"/>
    <row r="146" spans="1:16" ht="15">
      <c r="A146" s="487" t="s">
        <v>377</v>
      </c>
      <c r="B146" s="487"/>
      <c r="C146" s="487"/>
      <c r="D146" s="487"/>
      <c r="E146" s="487"/>
      <c r="F146" s="487"/>
      <c r="G146" s="487"/>
      <c r="H146" s="487"/>
      <c r="I146" s="487"/>
      <c r="J146" s="487"/>
      <c r="K146" s="487"/>
      <c r="L146" s="487"/>
      <c r="M146" s="487"/>
      <c r="N146" s="487"/>
      <c r="O146" s="487"/>
      <c r="P146" s="487"/>
    </row>
    <row r="147" spans="1:3" ht="15.75" customHeight="1">
      <c r="A147" s="126"/>
      <c r="B147" s="126"/>
      <c r="C147" s="126"/>
    </row>
    <row r="148" spans="1:16" s="131" customFormat="1" ht="12.75" customHeight="1">
      <c r="A148" s="489" t="s">
        <v>1022</v>
      </c>
      <c r="B148" s="489"/>
      <c r="C148" s="489"/>
      <c r="D148" s="489"/>
      <c r="E148" s="489"/>
      <c r="F148" s="489"/>
      <c r="G148" s="489"/>
      <c r="H148" s="489"/>
      <c r="I148" s="489"/>
      <c r="J148" s="489"/>
      <c r="L148" s="127"/>
      <c r="M148" s="127"/>
      <c r="N148" s="127"/>
      <c r="O148" s="127"/>
      <c r="P148" s="127"/>
    </row>
    <row r="149" spans="1:10" ht="12.75">
      <c r="A149" s="489"/>
      <c r="B149" s="489"/>
      <c r="C149" s="489"/>
      <c r="D149" s="489"/>
      <c r="E149" s="489"/>
      <c r="F149" s="489"/>
      <c r="G149" s="489"/>
      <c r="H149" s="489"/>
      <c r="I149" s="489"/>
      <c r="J149" s="489"/>
    </row>
    <row r="150" ht="25.5" customHeight="1"/>
    <row r="151" spans="1:16" ht="15">
      <c r="A151" s="487" t="s">
        <v>1031</v>
      </c>
      <c r="B151" s="487"/>
      <c r="C151" s="487"/>
      <c r="D151" s="487"/>
      <c r="E151" s="487"/>
      <c r="F151" s="487"/>
      <c r="G151" s="487"/>
      <c r="H151" s="487"/>
      <c r="I151" s="487"/>
      <c r="J151" s="487"/>
      <c r="K151" s="487"/>
      <c r="L151" s="487"/>
      <c r="M151" s="487"/>
      <c r="N151" s="487"/>
      <c r="O151" s="487"/>
      <c r="P151" s="487"/>
    </row>
    <row r="152" spans="1:3" ht="15.75" customHeight="1">
      <c r="A152" s="126"/>
      <c r="B152" s="126"/>
      <c r="C152" s="126"/>
    </row>
    <row r="153" spans="1:16" s="350" customFormat="1" ht="12.75" customHeight="1">
      <c r="A153" s="489" t="s">
        <v>370</v>
      </c>
      <c r="B153" s="489"/>
      <c r="C153" s="489"/>
      <c r="D153" s="489"/>
      <c r="E153" s="489"/>
      <c r="F153" s="489"/>
      <c r="G153" s="489"/>
      <c r="H153" s="489"/>
      <c r="I153" s="489"/>
      <c r="J153" s="489"/>
      <c r="L153" s="127"/>
      <c r="M153" s="127"/>
      <c r="N153" s="127"/>
      <c r="O153" s="127"/>
      <c r="P153" s="127"/>
    </row>
    <row r="154" spans="1:16" s="350" customFormat="1" ht="12.75" customHeight="1">
      <c r="A154" s="489"/>
      <c r="B154" s="489"/>
      <c r="C154" s="489"/>
      <c r="D154" s="489"/>
      <c r="E154" s="489"/>
      <c r="F154" s="489"/>
      <c r="G154" s="489"/>
      <c r="H154" s="489"/>
      <c r="I154" s="489"/>
      <c r="J154" s="489"/>
      <c r="L154" s="127"/>
      <c r="M154" s="127"/>
      <c r="N154" s="127"/>
      <c r="O154" s="127"/>
      <c r="P154" s="127"/>
    </row>
    <row r="155" spans="1:16" s="350" customFormat="1" ht="12.75" customHeight="1">
      <c r="A155" s="489"/>
      <c r="B155" s="489"/>
      <c r="C155" s="489"/>
      <c r="D155" s="489"/>
      <c r="E155" s="489"/>
      <c r="F155" s="489"/>
      <c r="G155" s="489"/>
      <c r="H155" s="489"/>
      <c r="I155" s="489"/>
      <c r="J155" s="489"/>
      <c r="L155" s="127"/>
      <c r="M155" s="127"/>
      <c r="N155" s="127"/>
      <c r="O155" s="127"/>
      <c r="P155" s="127"/>
    </row>
    <row r="156" spans="1:16" s="350" customFormat="1" ht="12.75" customHeight="1">
      <c r="A156" s="127"/>
      <c r="B156" s="127"/>
      <c r="C156" s="127"/>
      <c r="D156" s="127"/>
      <c r="E156" s="127"/>
      <c r="F156" s="127"/>
      <c r="G156" s="127"/>
      <c r="H156" s="127"/>
      <c r="I156" s="127"/>
      <c r="J156" s="127"/>
      <c r="L156" s="127"/>
      <c r="M156" s="127"/>
      <c r="N156" s="127"/>
      <c r="O156" s="127"/>
      <c r="P156" s="127"/>
    </row>
    <row r="157" spans="1:16" s="350" customFormat="1" ht="12.75" customHeight="1">
      <c r="A157" s="489" t="s">
        <v>1020</v>
      </c>
      <c r="B157" s="489"/>
      <c r="C157" s="489"/>
      <c r="D157" s="489"/>
      <c r="E157" s="489"/>
      <c r="F157" s="489"/>
      <c r="G157" s="489"/>
      <c r="H157" s="489"/>
      <c r="I157" s="489"/>
      <c r="J157" s="489"/>
      <c r="L157" s="127"/>
      <c r="M157" s="127"/>
      <c r="N157" s="127"/>
      <c r="O157" s="127"/>
      <c r="P157" s="127"/>
    </row>
    <row r="158" spans="1:16" s="350" customFormat="1" ht="12.75" customHeight="1">
      <c r="A158" s="489"/>
      <c r="B158" s="489"/>
      <c r="C158" s="489"/>
      <c r="D158" s="489"/>
      <c r="E158" s="489"/>
      <c r="F158" s="489"/>
      <c r="G158" s="489"/>
      <c r="H158" s="489"/>
      <c r="I158" s="489"/>
      <c r="J158" s="489"/>
      <c r="L158" s="127"/>
      <c r="M158" s="127"/>
      <c r="N158" s="127"/>
      <c r="O158" s="127"/>
      <c r="P158" s="127"/>
    </row>
    <row r="159" spans="1:16" s="350" customFormat="1" ht="12.75" customHeight="1">
      <c r="A159" s="489"/>
      <c r="B159" s="489"/>
      <c r="C159" s="489"/>
      <c r="D159" s="489"/>
      <c r="E159" s="489"/>
      <c r="F159" s="489"/>
      <c r="G159" s="489"/>
      <c r="H159" s="489"/>
      <c r="I159" s="489"/>
      <c r="J159" s="489"/>
      <c r="L159" s="127"/>
      <c r="M159" s="127"/>
      <c r="N159" s="127"/>
      <c r="O159" s="127"/>
      <c r="P159" s="127"/>
    </row>
    <row r="160" spans="1:16" ht="12.75" customHeight="1">
      <c r="A160" s="127"/>
      <c r="B160" s="127"/>
      <c r="C160" s="127"/>
      <c r="D160" s="127"/>
      <c r="E160" s="127"/>
      <c r="F160" s="127"/>
      <c r="G160" s="127"/>
      <c r="H160" s="127"/>
      <c r="I160" s="127"/>
      <c r="J160" s="127"/>
      <c r="L160" s="127"/>
      <c r="M160" s="127"/>
      <c r="N160" s="127"/>
      <c r="O160" s="127"/>
      <c r="P160" s="132"/>
    </row>
    <row r="161" spans="1:16" s="350" customFormat="1" ht="12.75" customHeight="1">
      <c r="A161" s="489" t="s">
        <v>371</v>
      </c>
      <c r="B161" s="489"/>
      <c r="C161" s="489"/>
      <c r="D161" s="489"/>
      <c r="E161" s="489"/>
      <c r="F161" s="489"/>
      <c r="G161" s="489"/>
      <c r="H161" s="489"/>
      <c r="I161" s="489"/>
      <c r="J161" s="489"/>
      <c r="L161" s="127"/>
      <c r="M161" s="127"/>
      <c r="N161" s="127"/>
      <c r="O161" s="127"/>
      <c r="P161" s="127"/>
    </row>
    <row r="162" spans="1:16" s="350" customFormat="1" ht="12.75" customHeight="1">
      <c r="A162" s="489"/>
      <c r="B162" s="489"/>
      <c r="C162" s="489"/>
      <c r="D162" s="489"/>
      <c r="E162" s="489"/>
      <c r="F162" s="489"/>
      <c r="G162" s="489"/>
      <c r="H162" s="489"/>
      <c r="I162" s="489"/>
      <c r="J162" s="489"/>
      <c r="L162" s="127"/>
      <c r="M162" s="127"/>
      <c r="N162" s="127"/>
      <c r="O162" s="127"/>
      <c r="P162" s="127"/>
    </row>
    <row r="163" spans="1:16" s="350" customFormat="1" ht="12.75" customHeight="1">
      <c r="A163" s="127"/>
      <c r="B163" s="127"/>
      <c r="C163" s="127"/>
      <c r="D163" s="127"/>
      <c r="E163" s="127"/>
      <c r="F163" s="127"/>
      <c r="G163" s="127"/>
      <c r="H163" s="127"/>
      <c r="I163" s="127"/>
      <c r="J163" s="127"/>
      <c r="L163" s="127"/>
      <c r="M163" s="127"/>
      <c r="N163" s="127"/>
      <c r="O163" s="127"/>
      <c r="P163" s="127"/>
    </row>
    <row r="164" spans="1:16" s="350" customFormat="1" ht="12.75" customHeight="1">
      <c r="A164" s="489" t="s">
        <v>900</v>
      </c>
      <c r="B164" s="489"/>
      <c r="C164" s="489"/>
      <c r="D164" s="489"/>
      <c r="E164" s="489"/>
      <c r="F164" s="489"/>
      <c r="G164" s="489"/>
      <c r="H164" s="489"/>
      <c r="I164" s="489"/>
      <c r="J164" s="489"/>
      <c r="L164" s="127"/>
      <c r="M164" s="127"/>
      <c r="N164" s="127"/>
      <c r="O164" s="127"/>
      <c r="P164" s="127"/>
    </row>
    <row r="165" spans="1:16" s="350" customFormat="1" ht="12.75" customHeight="1">
      <c r="A165" s="489"/>
      <c r="B165" s="489"/>
      <c r="C165" s="489"/>
      <c r="D165" s="489"/>
      <c r="E165" s="489"/>
      <c r="F165" s="489"/>
      <c r="G165" s="489"/>
      <c r="H165" s="489"/>
      <c r="I165" s="489"/>
      <c r="J165" s="489"/>
      <c r="L165" s="127"/>
      <c r="M165" s="127"/>
      <c r="N165" s="127"/>
      <c r="O165" s="127"/>
      <c r="P165" s="127"/>
    </row>
    <row r="166" spans="1:16" s="350" customFormat="1" ht="12.75" customHeight="1">
      <c r="A166" s="127"/>
      <c r="B166" s="127"/>
      <c r="C166" s="127"/>
      <c r="D166" s="127"/>
      <c r="E166" s="127"/>
      <c r="F166" s="127"/>
      <c r="G166" s="127"/>
      <c r="H166" s="127"/>
      <c r="I166" s="127"/>
      <c r="J166" s="127"/>
      <c r="L166" s="127"/>
      <c r="M166" s="127"/>
      <c r="N166" s="127"/>
      <c r="O166" s="127"/>
      <c r="P166" s="127"/>
    </row>
    <row r="167" spans="1:16" ht="12.75" customHeight="1">
      <c r="A167" s="489" t="s">
        <v>372</v>
      </c>
      <c r="B167" s="489"/>
      <c r="C167" s="489"/>
      <c r="D167" s="489"/>
      <c r="E167" s="489"/>
      <c r="F167" s="489"/>
      <c r="G167" s="489"/>
      <c r="H167" s="489"/>
      <c r="I167" s="489"/>
      <c r="J167" s="489"/>
      <c r="L167" s="127"/>
      <c r="M167" s="127"/>
      <c r="N167" s="127"/>
      <c r="O167" s="127"/>
      <c r="P167" s="132"/>
    </row>
    <row r="168" spans="1:16" ht="12.75" customHeight="1">
      <c r="A168" s="127"/>
      <c r="B168" s="127"/>
      <c r="C168" s="127"/>
      <c r="D168" s="127"/>
      <c r="E168" s="127"/>
      <c r="F168" s="127"/>
      <c r="G168" s="127"/>
      <c r="H168" s="127"/>
      <c r="I168" s="127"/>
      <c r="J168" s="127"/>
      <c r="L168" s="127"/>
      <c r="M168" s="127"/>
      <c r="N168" s="127"/>
      <c r="O168" s="127"/>
      <c r="P168" s="132"/>
    </row>
    <row r="169" spans="1:16" s="350" customFormat="1" ht="12.75" customHeight="1">
      <c r="A169" s="489" t="s">
        <v>373</v>
      </c>
      <c r="B169" s="489"/>
      <c r="C169" s="489"/>
      <c r="D169" s="489"/>
      <c r="E169" s="489"/>
      <c r="F169" s="489"/>
      <c r="G169" s="489"/>
      <c r="H169" s="489"/>
      <c r="I169" s="489"/>
      <c r="J169" s="489"/>
      <c r="L169" s="127"/>
      <c r="M169" s="127"/>
      <c r="N169" s="127"/>
      <c r="O169" s="127"/>
      <c r="P169" s="127"/>
    </row>
    <row r="170" spans="1:16" s="350" customFormat="1" ht="12.75" customHeight="1">
      <c r="A170" s="127"/>
      <c r="B170" s="127"/>
      <c r="C170" s="127"/>
      <c r="D170" s="127"/>
      <c r="E170" s="127"/>
      <c r="F170" s="127"/>
      <c r="G170" s="127"/>
      <c r="H170" s="127"/>
      <c r="I170" s="127"/>
      <c r="J170" s="127"/>
      <c r="L170" s="127"/>
      <c r="M170" s="127"/>
      <c r="N170" s="127"/>
      <c r="O170" s="127"/>
      <c r="P170" s="127"/>
    </row>
    <row r="171" spans="1:16" s="350" customFormat="1" ht="12.75" customHeight="1">
      <c r="A171" s="489" t="s">
        <v>1021</v>
      </c>
      <c r="B171" s="489"/>
      <c r="C171" s="489"/>
      <c r="D171" s="489"/>
      <c r="E171" s="489"/>
      <c r="F171" s="489"/>
      <c r="G171" s="489"/>
      <c r="H171" s="489"/>
      <c r="I171" s="489"/>
      <c r="J171" s="489"/>
      <c r="L171" s="127"/>
      <c r="M171" s="127"/>
      <c r="N171" s="127"/>
      <c r="O171" s="127"/>
      <c r="P171" s="127"/>
    </row>
    <row r="172" spans="1:16" s="350" customFormat="1" ht="12.75" customHeight="1">
      <c r="A172" s="489"/>
      <c r="B172" s="489"/>
      <c r="C172" s="489"/>
      <c r="D172" s="489"/>
      <c r="E172" s="489"/>
      <c r="F172" s="489"/>
      <c r="G172" s="489"/>
      <c r="H172" s="489"/>
      <c r="I172" s="489"/>
      <c r="J172" s="489"/>
      <c r="L172" s="127"/>
      <c r="M172" s="127"/>
      <c r="N172" s="127"/>
      <c r="O172" s="127"/>
      <c r="P172" s="127"/>
    </row>
    <row r="173" spans="1:16" s="350" customFormat="1" ht="12.75" customHeight="1">
      <c r="A173" s="489"/>
      <c r="B173" s="489"/>
      <c r="C173" s="489"/>
      <c r="D173" s="489"/>
      <c r="E173" s="489"/>
      <c r="F173" s="489"/>
      <c r="G173" s="489"/>
      <c r="H173" s="489"/>
      <c r="I173" s="489"/>
      <c r="J173" s="489"/>
      <c r="L173" s="127"/>
      <c r="M173" s="127"/>
      <c r="N173" s="127"/>
      <c r="O173" s="127"/>
      <c r="P173" s="127"/>
    </row>
    <row r="174" spans="1:3" ht="12.75" customHeight="1">
      <c r="A174" s="126"/>
      <c r="B174" s="126"/>
      <c r="C174" s="126"/>
    </row>
    <row r="185" ht="12.75">
      <c r="G185" s="26"/>
    </row>
    <row r="377" ht="12.75">
      <c r="Q377" s="351"/>
    </row>
  </sheetData>
  <sheetProtection/>
  <mergeCells count="45">
    <mergeCell ref="C53:J58"/>
    <mergeCell ref="A108:J111"/>
    <mergeCell ref="A85:J87"/>
    <mergeCell ref="A91:J95"/>
    <mergeCell ref="A96:J100"/>
    <mergeCell ref="A106:P106"/>
    <mergeCell ref="A89:P89"/>
    <mergeCell ref="A79:J83"/>
    <mergeCell ref="A74:J78"/>
    <mergeCell ref="A141:J144"/>
    <mergeCell ref="A153:J155"/>
    <mergeCell ref="A114:J116"/>
    <mergeCell ref="A117:J119"/>
    <mergeCell ref="A121:J124"/>
    <mergeCell ref="A126:J127"/>
    <mergeCell ref="A167:J167"/>
    <mergeCell ref="A169:J169"/>
    <mergeCell ref="A129:P129"/>
    <mergeCell ref="A157:J159"/>
    <mergeCell ref="A161:J162"/>
    <mergeCell ref="A164:J165"/>
    <mergeCell ref="A146:P146"/>
    <mergeCell ref="A151:P151"/>
    <mergeCell ref="A148:J149"/>
    <mergeCell ref="A131:J140"/>
    <mergeCell ref="A171:J173"/>
    <mergeCell ref="A112:J113"/>
    <mergeCell ref="A5:J7"/>
    <mergeCell ref="B11:J14"/>
    <mergeCell ref="B15:J19"/>
    <mergeCell ref="B47:J52"/>
    <mergeCell ref="A84:J84"/>
    <mergeCell ref="A68:J73"/>
    <mergeCell ref="A64:J67"/>
    <mergeCell ref="A101:J104"/>
    <mergeCell ref="A1:P1"/>
    <mergeCell ref="A3:P3"/>
    <mergeCell ref="A9:P9"/>
    <mergeCell ref="A60:P60"/>
    <mergeCell ref="A62:P62"/>
    <mergeCell ref="B25:J28"/>
    <mergeCell ref="C20:J24"/>
    <mergeCell ref="C29:J34"/>
    <mergeCell ref="C35:J41"/>
    <mergeCell ref="C42:J46"/>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8" max="9" man="1"/>
    <brk id="104" max="9" man="1"/>
    <brk id="149"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67"/>
    </row>
    <row r="2" ht="12.75">
      <c r="A2" s="67" t="s">
        <v>378</v>
      </c>
    </row>
    <row r="3" ht="11.25" customHeight="1">
      <c r="A3" s="67"/>
    </row>
    <row r="4" spans="1:2" ht="11.25" customHeight="1">
      <c r="A4" s="63" t="s">
        <v>379</v>
      </c>
      <c r="B4" s="63" t="s">
        <v>380</v>
      </c>
    </row>
    <row r="5" spans="1:2" ht="11.25" customHeight="1">
      <c r="A5" s="63" t="s">
        <v>381</v>
      </c>
      <c r="B5" s="63" t="s">
        <v>382</v>
      </c>
    </row>
    <row r="6" spans="1:2" ht="11.25" customHeight="1">
      <c r="A6" s="63" t="s">
        <v>383</v>
      </c>
      <c r="B6" s="63" t="s">
        <v>384</v>
      </c>
    </row>
    <row r="7" spans="1:2" ht="11.25" customHeight="1">
      <c r="A7" s="63" t="s">
        <v>386</v>
      </c>
      <c r="B7" s="63" t="s">
        <v>387</v>
      </c>
    </row>
    <row r="8" spans="1:2" ht="11.25" customHeight="1">
      <c r="A8" s="63" t="s">
        <v>388</v>
      </c>
      <c r="B8" s="63" t="s">
        <v>389</v>
      </c>
    </row>
    <row r="9" spans="1:2" ht="11.25" customHeight="1">
      <c r="A9" s="63" t="s">
        <v>390</v>
      </c>
      <c r="B9" s="63" t="s">
        <v>391</v>
      </c>
    </row>
    <row r="10" spans="1:2" ht="11.25" customHeight="1">
      <c r="A10" s="63" t="s">
        <v>392</v>
      </c>
      <c r="B10" s="63" t="s">
        <v>393</v>
      </c>
    </row>
    <row r="11" spans="1:2" ht="11.25" customHeight="1">
      <c r="A11" s="63" t="s">
        <v>394</v>
      </c>
      <c r="B11" s="63" t="s">
        <v>395</v>
      </c>
    </row>
    <row r="12" spans="1:2" ht="11.25" customHeight="1">
      <c r="A12" s="63" t="s">
        <v>396</v>
      </c>
      <c r="B12" s="63" t="s">
        <v>397</v>
      </c>
    </row>
    <row r="13" spans="1:2" ht="11.25" customHeight="1">
      <c r="A13" s="63" t="s">
        <v>398</v>
      </c>
      <c r="B13" s="63" t="s">
        <v>399</v>
      </c>
    </row>
    <row r="14" spans="1:2" ht="11.25" customHeight="1">
      <c r="A14" s="63" t="s">
        <v>400</v>
      </c>
      <c r="B14" s="63" t="s">
        <v>401</v>
      </c>
    </row>
    <row r="15" spans="1:2" ht="11.25" customHeight="1">
      <c r="A15" s="63" t="s">
        <v>402</v>
      </c>
      <c r="B15" s="63" t="s">
        <v>403</v>
      </c>
    </row>
    <row r="16" spans="1:2" ht="11.25" customHeight="1">
      <c r="A16" s="63" t="s">
        <v>404</v>
      </c>
      <c r="B16" s="63" t="s">
        <v>405</v>
      </c>
    </row>
    <row r="17" spans="1:2" ht="11.25" customHeight="1">
      <c r="A17" s="63" t="s">
        <v>406</v>
      </c>
      <c r="B17" s="63" t="s">
        <v>407</v>
      </c>
    </row>
    <row r="18" spans="1:2" ht="11.25" customHeight="1">
      <c r="A18" s="63" t="s">
        <v>408</v>
      </c>
      <c r="B18" s="63" t="s">
        <v>409</v>
      </c>
    </row>
    <row r="19" spans="1:2" ht="11.25" customHeight="1">
      <c r="A19" s="63" t="s">
        <v>410</v>
      </c>
      <c r="B19" s="63" t="s">
        <v>411</v>
      </c>
    </row>
    <row r="20" spans="1:2" ht="11.25" customHeight="1">
      <c r="A20" s="63" t="s">
        <v>412</v>
      </c>
      <c r="B20" s="63" t="s">
        <v>413</v>
      </c>
    </row>
    <row r="21" spans="1:2" ht="11.25" customHeight="1">
      <c r="A21" s="63" t="s">
        <v>414</v>
      </c>
      <c r="B21" s="63" t="s">
        <v>415</v>
      </c>
    </row>
    <row r="22" spans="1:2" ht="11.25" customHeight="1">
      <c r="A22" s="63" t="s">
        <v>416</v>
      </c>
      <c r="B22" s="63" t="s">
        <v>417</v>
      </c>
    </row>
    <row r="23" spans="1:2" ht="11.25" customHeight="1">
      <c r="A23" s="63" t="s">
        <v>418</v>
      </c>
      <c r="B23" s="63" t="s">
        <v>419</v>
      </c>
    </row>
    <row r="24" spans="1:2" ht="11.25" customHeight="1">
      <c r="A24" s="63" t="s">
        <v>420</v>
      </c>
      <c r="B24" s="63" t="s">
        <v>421</v>
      </c>
    </row>
    <row r="25" spans="1:2" ht="11.25" customHeight="1">
      <c r="A25" s="63" t="s">
        <v>422</v>
      </c>
      <c r="B25" s="63" t="s">
        <v>423</v>
      </c>
    </row>
    <row r="26" spans="1:2" ht="11.25" customHeight="1">
      <c r="A26" s="63" t="s">
        <v>424</v>
      </c>
      <c r="B26" s="63" t="s">
        <v>425</v>
      </c>
    </row>
    <row r="27" spans="1:2" ht="11.25" customHeight="1">
      <c r="A27" s="63" t="s">
        <v>426</v>
      </c>
      <c r="B27" s="63" t="s">
        <v>427</v>
      </c>
    </row>
    <row r="28" spans="1:2" ht="11.25" customHeight="1">
      <c r="A28" s="63" t="s">
        <v>428</v>
      </c>
      <c r="B28" s="63" t="s">
        <v>429</v>
      </c>
    </row>
    <row r="29" spans="1:2" ht="11.25" customHeight="1">
      <c r="A29" s="63" t="s">
        <v>430</v>
      </c>
      <c r="B29" s="63" t="s">
        <v>431</v>
      </c>
    </row>
    <row r="30" spans="1:2" ht="11.25" customHeight="1">
      <c r="A30" s="63" t="s">
        <v>432</v>
      </c>
      <c r="B30" s="63" t="s">
        <v>433</v>
      </c>
    </row>
    <row r="31" spans="1:2" ht="11.25" customHeight="1">
      <c r="A31" s="63" t="s">
        <v>434</v>
      </c>
      <c r="B31" s="63" t="s">
        <v>435</v>
      </c>
    </row>
    <row r="32" spans="1:2" ht="11.25" customHeight="1">
      <c r="A32" s="63" t="s">
        <v>329</v>
      </c>
      <c r="B32" s="63" t="s">
        <v>436</v>
      </c>
    </row>
    <row r="33" spans="1:2" ht="11.25" customHeight="1">
      <c r="A33" s="63" t="s">
        <v>1038</v>
      </c>
      <c r="B33" s="63" t="s">
        <v>437</v>
      </c>
    </row>
    <row r="34" spans="1:2" ht="11.25" customHeight="1">
      <c r="A34" s="63" t="s">
        <v>1039</v>
      </c>
      <c r="B34" s="63" t="s">
        <v>438</v>
      </c>
    </row>
    <row r="35" spans="1:2" ht="11.25" customHeight="1">
      <c r="A35" s="63" t="s">
        <v>439</v>
      </c>
      <c r="B35" s="63" t="s">
        <v>440</v>
      </c>
    </row>
    <row r="36" spans="1:2" ht="11.25" customHeight="1">
      <c r="A36" s="63" t="s">
        <v>441</v>
      </c>
      <c r="B36" s="63" t="s">
        <v>442</v>
      </c>
    </row>
    <row r="37" spans="1:2" ht="11.25" customHeight="1">
      <c r="A37" s="63" t="s">
        <v>443</v>
      </c>
      <c r="B37" s="63" t="s">
        <v>444</v>
      </c>
    </row>
    <row r="38" spans="1:2" ht="11.25" customHeight="1">
      <c r="A38" s="63" t="s">
        <v>445</v>
      </c>
      <c r="B38" s="63" t="s">
        <v>446</v>
      </c>
    </row>
    <row r="39" spans="1:2" ht="11.25" customHeight="1">
      <c r="A39" s="63" t="s">
        <v>447</v>
      </c>
      <c r="B39" s="63" t="s">
        <v>448</v>
      </c>
    </row>
    <row r="40" spans="1:2" ht="11.25" customHeight="1">
      <c r="A40" s="63" t="s">
        <v>328</v>
      </c>
      <c r="B40" s="63" t="s">
        <v>449</v>
      </c>
    </row>
    <row r="41" spans="1:2" ht="11.25" customHeight="1">
      <c r="A41" s="63" t="s">
        <v>450</v>
      </c>
      <c r="B41" s="63" t="s">
        <v>451</v>
      </c>
    </row>
    <row r="42" spans="1:2" ht="11.25" customHeight="1">
      <c r="A42" s="63" t="s">
        <v>452</v>
      </c>
      <c r="B42" s="63" t="s">
        <v>453</v>
      </c>
    </row>
    <row r="43" spans="1:2" ht="11.25" customHeight="1">
      <c r="A43" s="63" t="s">
        <v>454</v>
      </c>
      <c r="B43" s="63" t="s">
        <v>455</v>
      </c>
    </row>
    <row r="44" spans="1:2" ht="11.25" customHeight="1">
      <c r="A44" s="63" t="s">
        <v>456</v>
      </c>
      <c r="B44" s="63" t="s">
        <v>457</v>
      </c>
    </row>
    <row r="45" spans="1:2" ht="11.25" customHeight="1">
      <c r="A45" s="63" t="s">
        <v>458</v>
      </c>
      <c r="B45" s="63" t="s">
        <v>459</v>
      </c>
    </row>
    <row r="46" spans="1:2" ht="11.25" customHeight="1">
      <c r="A46" s="63" t="s">
        <v>1097</v>
      </c>
      <c r="B46" s="63" t="s">
        <v>1098</v>
      </c>
    </row>
    <row r="47" spans="1:2" ht="11.25" customHeight="1">
      <c r="A47" s="63" t="s">
        <v>460</v>
      </c>
      <c r="B47" s="63" t="s">
        <v>461</v>
      </c>
    </row>
    <row r="48" spans="1:2" ht="11.25" customHeight="1">
      <c r="A48" s="63" t="s">
        <v>462</v>
      </c>
      <c r="B48" s="63" t="s">
        <v>463</v>
      </c>
    </row>
    <row r="49" spans="1:2" ht="11.25" customHeight="1">
      <c r="A49" s="63" t="s">
        <v>464</v>
      </c>
      <c r="B49" s="63" t="s">
        <v>465</v>
      </c>
    </row>
    <row r="50" spans="1:2" ht="11.25" customHeight="1">
      <c r="A50" s="63" t="s">
        <v>466</v>
      </c>
      <c r="B50" s="63" t="s">
        <v>467</v>
      </c>
    </row>
    <row r="51" ht="11.25" customHeight="1">
      <c r="A51" s="63"/>
    </row>
    <row r="52" ht="12.75">
      <c r="A52" s="67"/>
    </row>
    <row r="53" ht="12.75">
      <c r="A53" s="64"/>
    </row>
    <row r="54" ht="11.25" customHeight="1">
      <c r="A54" s="65"/>
    </row>
    <row r="55" ht="11.25" customHeight="1">
      <c r="A55" s="66"/>
    </row>
    <row r="56" ht="11.25" customHeight="1">
      <c r="A56" s="66"/>
    </row>
    <row r="57" ht="12.75">
      <c r="A57" s="6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N203"/>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0" t="s">
        <v>1192</v>
      </c>
      <c r="B1" s="490"/>
      <c r="C1" s="490"/>
      <c r="D1" s="490"/>
      <c r="E1" s="490"/>
      <c r="F1" s="490"/>
      <c r="G1" s="490"/>
      <c r="H1" s="490"/>
      <c r="I1" s="490"/>
      <c r="J1" s="490"/>
      <c r="K1" s="490"/>
      <c r="L1" s="490"/>
    </row>
    <row r="2" spans="1:14" ht="24.75" customHeight="1">
      <c r="A2" s="85"/>
      <c r="B2" s="86"/>
      <c r="C2" s="85"/>
      <c r="D2" s="85"/>
      <c r="E2" s="85"/>
      <c r="F2" s="85"/>
      <c r="G2" s="85"/>
      <c r="H2" s="85"/>
      <c r="I2" s="85"/>
      <c r="J2" s="85"/>
      <c r="K2" s="85"/>
      <c r="L2" s="460"/>
      <c r="M2" s="55"/>
      <c r="N2" s="55"/>
    </row>
    <row r="3" spans="1:14" ht="15.75">
      <c r="A3" s="87" t="s">
        <v>90</v>
      </c>
      <c r="B3" s="88">
        <v>1</v>
      </c>
      <c r="C3" s="88"/>
      <c r="D3" s="89" t="s">
        <v>468</v>
      </c>
      <c r="E3" s="87" t="s">
        <v>165</v>
      </c>
      <c r="F3" s="88">
        <v>311</v>
      </c>
      <c r="G3" s="88"/>
      <c r="H3" s="89" t="s">
        <v>469</v>
      </c>
      <c r="I3" s="90" t="s">
        <v>253</v>
      </c>
      <c r="J3" s="88">
        <v>612</v>
      </c>
      <c r="K3" s="88"/>
      <c r="L3" s="68" t="s">
        <v>702</v>
      </c>
      <c r="M3" s="55"/>
      <c r="N3" s="55"/>
    </row>
    <row r="4" spans="1:14" s="4" customFormat="1" ht="14.25" customHeight="1">
      <c r="A4" s="87" t="s">
        <v>91</v>
      </c>
      <c r="B4" s="88">
        <v>3</v>
      </c>
      <c r="C4" s="88"/>
      <c r="D4" s="89" t="s">
        <v>471</v>
      </c>
      <c r="E4" s="87" t="s">
        <v>166</v>
      </c>
      <c r="F4" s="88">
        <v>314</v>
      </c>
      <c r="G4" s="88"/>
      <c r="H4" s="89" t="s">
        <v>472</v>
      </c>
      <c r="I4" s="90" t="s">
        <v>254</v>
      </c>
      <c r="J4" s="88">
        <v>616</v>
      </c>
      <c r="K4" s="88"/>
      <c r="L4" s="68" t="s">
        <v>704</v>
      </c>
      <c r="M4" s="97"/>
      <c r="N4" s="97"/>
    </row>
    <row r="5" spans="1:14" s="4" customFormat="1" ht="14.25" customHeight="1">
      <c r="A5" s="87" t="s">
        <v>473</v>
      </c>
      <c r="B5" s="88">
        <v>4</v>
      </c>
      <c r="C5" s="88"/>
      <c r="D5" s="89" t="s">
        <v>474</v>
      </c>
      <c r="E5" s="87" t="s">
        <v>167</v>
      </c>
      <c r="F5" s="88">
        <v>318</v>
      </c>
      <c r="G5" s="88"/>
      <c r="H5" s="89" t="s">
        <v>475</v>
      </c>
      <c r="I5" s="90" t="s">
        <v>255</v>
      </c>
      <c r="J5" s="88">
        <v>624</v>
      </c>
      <c r="K5" s="88"/>
      <c r="L5" s="68" t="s">
        <v>470</v>
      </c>
      <c r="M5" s="97"/>
      <c r="N5" s="97"/>
    </row>
    <row r="6" spans="1:14" s="4" customFormat="1" ht="14.25" customHeight="1">
      <c r="A6" s="87" t="s">
        <v>92</v>
      </c>
      <c r="B6" s="88">
        <v>5</v>
      </c>
      <c r="C6" s="88"/>
      <c r="D6" s="89" t="s">
        <v>476</v>
      </c>
      <c r="E6" s="87" t="s">
        <v>168</v>
      </c>
      <c r="F6" s="88">
        <v>322</v>
      </c>
      <c r="G6" s="88"/>
      <c r="H6" s="89" t="s">
        <v>477</v>
      </c>
      <c r="I6" s="90" t="s">
        <v>256</v>
      </c>
      <c r="J6" s="88">
        <v>625</v>
      </c>
      <c r="K6" s="88"/>
      <c r="L6" s="68" t="s">
        <v>720</v>
      </c>
      <c r="M6" s="97"/>
      <c r="N6" s="97"/>
    </row>
    <row r="7" spans="1:14" s="4" customFormat="1" ht="14.25" customHeight="1">
      <c r="A7" s="87" t="s">
        <v>93</v>
      </c>
      <c r="B7" s="88">
        <v>6</v>
      </c>
      <c r="C7" s="88"/>
      <c r="D7" s="89" t="s">
        <v>479</v>
      </c>
      <c r="E7" s="87"/>
      <c r="F7" s="88"/>
      <c r="G7" s="88"/>
      <c r="H7" s="89" t="s">
        <v>480</v>
      </c>
      <c r="I7" s="90" t="s">
        <v>749</v>
      </c>
      <c r="J7" s="88">
        <v>626</v>
      </c>
      <c r="K7" s="88"/>
      <c r="L7" s="68" t="s">
        <v>478</v>
      </c>
      <c r="M7" s="97"/>
      <c r="N7" s="97"/>
    </row>
    <row r="8" spans="1:14" s="4" customFormat="1" ht="14.25" customHeight="1">
      <c r="A8" s="87" t="s">
        <v>94</v>
      </c>
      <c r="B8" s="88">
        <v>7</v>
      </c>
      <c r="C8" s="88"/>
      <c r="D8" s="89" t="s">
        <v>482</v>
      </c>
      <c r="E8" s="87" t="s">
        <v>169</v>
      </c>
      <c r="F8" s="88">
        <v>324</v>
      </c>
      <c r="G8" s="88"/>
      <c r="H8" s="89" t="s">
        <v>483</v>
      </c>
      <c r="I8" s="90" t="s">
        <v>257</v>
      </c>
      <c r="J8" s="88">
        <v>628</v>
      </c>
      <c r="K8" s="88"/>
      <c r="L8" s="68" t="s">
        <v>481</v>
      </c>
      <c r="M8" s="97"/>
      <c r="N8" s="97"/>
    </row>
    <row r="9" spans="1:14" s="4" customFormat="1" ht="14.25" customHeight="1">
      <c r="A9" s="87" t="s">
        <v>95</v>
      </c>
      <c r="B9" s="88">
        <v>8</v>
      </c>
      <c r="C9" s="88"/>
      <c r="D9" s="89" t="s">
        <v>485</v>
      </c>
      <c r="E9" s="87" t="s">
        <v>170</v>
      </c>
      <c r="F9" s="88">
        <v>328</v>
      </c>
      <c r="G9" s="88"/>
      <c r="H9" s="89" t="s">
        <v>486</v>
      </c>
      <c r="I9" s="90" t="s">
        <v>258</v>
      </c>
      <c r="J9" s="88">
        <v>632</v>
      </c>
      <c r="K9" s="88"/>
      <c r="L9" s="68" t="s">
        <v>484</v>
      </c>
      <c r="M9" s="97"/>
      <c r="N9" s="97"/>
    </row>
    <row r="10" spans="1:12" s="4" customFormat="1" ht="14.25" customHeight="1">
      <c r="A10" s="87" t="s">
        <v>96</v>
      </c>
      <c r="B10" s="88">
        <v>9</v>
      </c>
      <c r="C10" s="88"/>
      <c r="D10" s="89" t="s">
        <v>488</v>
      </c>
      <c r="E10" s="87" t="s">
        <v>171</v>
      </c>
      <c r="F10" s="88">
        <v>329</v>
      </c>
      <c r="G10" s="88"/>
      <c r="H10" s="89" t="s">
        <v>1067</v>
      </c>
      <c r="I10" s="90" t="s">
        <v>259</v>
      </c>
      <c r="J10" s="88">
        <v>636</v>
      </c>
      <c r="K10" s="88"/>
      <c r="L10" s="68" t="s">
        <v>487</v>
      </c>
    </row>
    <row r="11" spans="1:12" s="4" customFormat="1" ht="14.25" customHeight="1">
      <c r="A11" s="87" t="s">
        <v>97</v>
      </c>
      <c r="B11" s="88">
        <v>10</v>
      </c>
      <c r="C11" s="88"/>
      <c r="D11" s="89" t="s">
        <v>490</v>
      </c>
      <c r="E11" s="87"/>
      <c r="F11" s="88"/>
      <c r="G11" s="88"/>
      <c r="H11" s="89" t="s">
        <v>1068</v>
      </c>
      <c r="I11" s="90" t="s">
        <v>260</v>
      </c>
      <c r="J11" s="88">
        <v>640</v>
      </c>
      <c r="K11" s="88"/>
      <c r="L11" s="68" t="s">
        <v>489</v>
      </c>
    </row>
    <row r="12" spans="1:12" s="4" customFormat="1" ht="14.25" customHeight="1">
      <c r="A12" s="87" t="s">
        <v>98</v>
      </c>
      <c r="B12" s="88">
        <v>11</v>
      </c>
      <c r="C12" s="88"/>
      <c r="D12" s="89" t="s">
        <v>493</v>
      </c>
      <c r="E12" s="87" t="s">
        <v>172</v>
      </c>
      <c r="F12" s="88">
        <v>330</v>
      </c>
      <c r="G12" s="88"/>
      <c r="H12" s="89" t="s">
        <v>491</v>
      </c>
      <c r="I12" s="90" t="s">
        <v>261</v>
      </c>
      <c r="J12" s="88">
        <v>644</v>
      </c>
      <c r="K12" s="88"/>
      <c r="L12" s="68" t="s">
        <v>492</v>
      </c>
    </row>
    <row r="13" spans="1:12" s="4" customFormat="1" ht="14.25" customHeight="1">
      <c r="A13" s="87" t="s">
        <v>99</v>
      </c>
      <c r="B13" s="88">
        <v>13</v>
      </c>
      <c r="C13" s="88"/>
      <c r="D13" s="89" t="s">
        <v>495</v>
      </c>
      <c r="E13" s="90" t="s">
        <v>173</v>
      </c>
      <c r="F13" s="88">
        <v>334</v>
      </c>
      <c r="G13" s="88"/>
      <c r="H13" s="89" t="s">
        <v>494</v>
      </c>
      <c r="I13" s="90" t="s">
        <v>262</v>
      </c>
      <c r="J13" s="88">
        <v>647</v>
      </c>
      <c r="K13" s="88"/>
      <c r="L13" s="68" t="s">
        <v>723</v>
      </c>
    </row>
    <row r="14" spans="1:12" s="4" customFormat="1" ht="14.25" customHeight="1">
      <c r="A14" s="87" t="s">
        <v>100</v>
      </c>
      <c r="B14" s="88">
        <v>14</v>
      </c>
      <c r="C14" s="88"/>
      <c r="D14" s="89" t="s">
        <v>497</v>
      </c>
      <c r="E14" s="90" t="s">
        <v>174</v>
      </c>
      <c r="F14" s="88">
        <v>336</v>
      </c>
      <c r="G14" s="88"/>
      <c r="H14" s="89" t="s">
        <v>496</v>
      </c>
      <c r="I14" s="87" t="s">
        <v>263</v>
      </c>
      <c r="J14" s="88">
        <v>649</v>
      </c>
      <c r="K14" s="88"/>
      <c r="L14" s="68" t="s">
        <v>499</v>
      </c>
    </row>
    <row r="15" spans="1:12" s="4" customFormat="1" ht="14.25" customHeight="1">
      <c r="A15" s="87" t="s">
        <v>101</v>
      </c>
      <c r="B15" s="88">
        <v>15</v>
      </c>
      <c r="C15" s="88"/>
      <c r="D15" s="89" t="s">
        <v>500</v>
      </c>
      <c r="E15" s="90" t="s">
        <v>175</v>
      </c>
      <c r="F15" s="88">
        <v>338</v>
      </c>
      <c r="G15" s="88"/>
      <c r="H15" s="89" t="s">
        <v>498</v>
      </c>
      <c r="I15" s="87" t="s">
        <v>264</v>
      </c>
      <c r="J15" s="88">
        <v>653</v>
      </c>
      <c r="K15" s="88"/>
      <c r="L15" s="68" t="s">
        <v>502</v>
      </c>
    </row>
    <row r="16" spans="1:12" s="4" customFormat="1" ht="14.25" customHeight="1">
      <c r="A16" s="87" t="s">
        <v>102</v>
      </c>
      <c r="B16" s="88">
        <v>17</v>
      </c>
      <c r="C16" s="88"/>
      <c r="D16" s="89" t="s">
        <v>503</v>
      </c>
      <c r="E16" s="90" t="s">
        <v>176</v>
      </c>
      <c r="F16" s="88">
        <v>342</v>
      </c>
      <c r="G16" s="88"/>
      <c r="H16" s="89" t="s">
        <v>501</v>
      </c>
      <c r="I16" s="90" t="s">
        <v>265</v>
      </c>
      <c r="J16" s="88">
        <v>660</v>
      </c>
      <c r="K16" s="88"/>
      <c r="L16" s="68" t="s">
        <v>505</v>
      </c>
    </row>
    <row r="17" spans="1:12" s="4" customFormat="1" ht="14.25" customHeight="1">
      <c r="A17" s="87" t="s">
        <v>103</v>
      </c>
      <c r="B17" s="88">
        <v>18</v>
      </c>
      <c r="C17" s="88"/>
      <c r="D17" s="89" t="s">
        <v>506</v>
      </c>
      <c r="E17" s="90" t="s">
        <v>177</v>
      </c>
      <c r="F17" s="88">
        <v>346</v>
      </c>
      <c r="G17" s="88"/>
      <c r="H17" s="89" t="s">
        <v>504</v>
      </c>
      <c r="I17" s="90" t="s">
        <v>266</v>
      </c>
      <c r="J17" s="88">
        <v>662</v>
      </c>
      <c r="K17" s="88"/>
      <c r="L17" s="68" t="s">
        <v>508</v>
      </c>
    </row>
    <row r="18" spans="1:12" s="4" customFormat="1" ht="14.25" customHeight="1">
      <c r="A18" s="87" t="s">
        <v>137</v>
      </c>
      <c r="B18" s="88">
        <v>20</v>
      </c>
      <c r="C18" s="88"/>
      <c r="D18" s="89" t="s">
        <v>509</v>
      </c>
      <c r="E18" s="90" t="s">
        <v>178</v>
      </c>
      <c r="F18" s="88">
        <v>350</v>
      </c>
      <c r="G18" s="88"/>
      <c r="H18" s="89" t="s">
        <v>507</v>
      </c>
      <c r="I18" s="90" t="s">
        <v>267</v>
      </c>
      <c r="J18" s="88">
        <v>664</v>
      </c>
      <c r="K18" s="88"/>
      <c r="L18" s="68" t="s">
        <v>511</v>
      </c>
    </row>
    <row r="19" spans="1:12" s="4" customFormat="1" ht="14.25" customHeight="1">
      <c r="A19" s="87" t="s">
        <v>138</v>
      </c>
      <c r="B19" s="88">
        <v>23</v>
      </c>
      <c r="C19" s="88"/>
      <c r="D19" s="89" t="s">
        <v>512</v>
      </c>
      <c r="E19" s="90" t="s">
        <v>179</v>
      </c>
      <c r="F19" s="88">
        <v>352</v>
      </c>
      <c r="G19" s="88"/>
      <c r="H19" s="89" t="s">
        <v>510</v>
      </c>
      <c r="I19" s="90" t="s">
        <v>268</v>
      </c>
      <c r="J19" s="88">
        <v>666</v>
      </c>
      <c r="K19" s="88"/>
      <c r="L19" s="68" t="s">
        <v>514</v>
      </c>
    </row>
    <row r="20" spans="1:12" s="4" customFormat="1" ht="14.25" customHeight="1">
      <c r="A20" s="87" t="s">
        <v>104</v>
      </c>
      <c r="B20" s="88">
        <v>24</v>
      </c>
      <c r="C20" s="88"/>
      <c r="D20" s="89" t="s">
        <v>515</v>
      </c>
      <c r="E20" s="90" t="s">
        <v>180</v>
      </c>
      <c r="F20" s="88">
        <v>355</v>
      </c>
      <c r="G20" s="88"/>
      <c r="H20" s="89" t="s">
        <v>513</v>
      </c>
      <c r="I20" s="90" t="s">
        <v>269</v>
      </c>
      <c r="J20" s="88">
        <v>667</v>
      </c>
      <c r="K20" s="88"/>
      <c r="L20" s="68" t="s">
        <v>517</v>
      </c>
    </row>
    <row r="21" spans="1:12" s="4" customFormat="1" ht="14.25" customHeight="1">
      <c r="A21" s="87" t="s">
        <v>105</v>
      </c>
      <c r="B21" s="88">
        <v>28</v>
      </c>
      <c r="C21" s="88"/>
      <c r="D21" s="89" t="s">
        <v>518</v>
      </c>
      <c r="E21" s="90" t="s">
        <v>181</v>
      </c>
      <c r="F21" s="88">
        <v>357</v>
      </c>
      <c r="G21" s="88"/>
      <c r="H21" s="89" t="s">
        <v>516</v>
      </c>
      <c r="I21" s="90" t="s">
        <v>270</v>
      </c>
      <c r="J21" s="88">
        <v>669</v>
      </c>
      <c r="K21" s="88"/>
      <c r="L21" s="68" t="s">
        <v>520</v>
      </c>
    </row>
    <row r="22" spans="1:12" s="4" customFormat="1" ht="14.25" customHeight="1">
      <c r="A22" s="87" t="s">
        <v>106</v>
      </c>
      <c r="B22" s="88">
        <v>37</v>
      </c>
      <c r="C22" s="88"/>
      <c r="D22" s="89" t="s">
        <v>521</v>
      </c>
      <c r="E22" s="90"/>
      <c r="F22" s="88"/>
      <c r="G22" s="88"/>
      <c r="H22" s="89" t="s">
        <v>519</v>
      </c>
      <c r="I22" s="90" t="s">
        <v>271</v>
      </c>
      <c r="J22" s="88">
        <v>672</v>
      </c>
      <c r="K22" s="88"/>
      <c r="L22" s="68" t="s">
        <v>523</v>
      </c>
    </row>
    <row r="23" spans="1:12" s="4" customFormat="1" ht="14.25" customHeight="1">
      <c r="A23" s="87" t="s">
        <v>107</v>
      </c>
      <c r="B23" s="88">
        <v>39</v>
      </c>
      <c r="C23" s="88"/>
      <c r="D23" s="89" t="s">
        <v>524</v>
      </c>
      <c r="E23" s="90" t="s">
        <v>182</v>
      </c>
      <c r="F23" s="88">
        <v>366</v>
      </c>
      <c r="G23" s="88"/>
      <c r="H23" s="89" t="s">
        <v>522</v>
      </c>
      <c r="I23" s="90" t="s">
        <v>272</v>
      </c>
      <c r="J23" s="88">
        <v>675</v>
      </c>
      <c r="K23" s="88"/>
      <c r="L23" s="68" t="s">
        <v>526</v>
      </c>
    </row>
    <row r="24" spans="1:12" s="4" customFormat="1" ht="14.25" customHeight="1">
      <c r="A24" s="87" t="s">
        <v>108</v>
      </c>
      <c r="B24" s="88">
        <v>41</v>
      </c>
      <c r="C24" s="88"/>
      <c r="D24" s="89" t="s">
        <v>527</v>
      </c>
      <c r="E24" s="90" t="s">
        <v>183</v>
      </c>
      <c r="F24" s="88">
        <v>370</v>
      </c>
      <c r="G24" s="88"/>
      <c r="H24" s="89" t="s">
        <v>525</v>
      </c>
      <c r="I24" s="90" t="s">
        <v>273</v>
      </c>
      <c r="J24" s="88">
        <v>676</v>
      </c>
      <c r="K24" s="88"/>
      <c r="L24" s="68" t="s">
        <v>529</v>
      </c>
    </row>
    <row r="25" spans="1:12" s="4" customFormat="1" ht="14.25" customHeight="1">
      <c r="A25" s="87" t="s">
        <v>109</v>
      </c>
      <c r="B25" s="88">
        <v>43</v>
      </c>
      <c r="C25" s="88"/>
      <c r="D25" s="89" t="s">
        <v>530</v>
      </c>
      <c r="E25" s="90" t="s">
        <v>184</v>
      </c>
      <c r="F25" s="88">
        <v>373</v>
      </c>
      <c r="G25" s="88"/>
      <c r="H25" s="89" t="s">
        <v>528</v>
      </c>
      <c r="I25" s="90" t="s">
        <v>274</v>
      </c>
      <c r="J25" s="88">
        <v>680</v>
      </c>
      <c r="K25" s="88"/>
      <c r="L25" s="68" t="s">
        <v>532</v>
      </c>
    </row>
    <row r="26" spans="1:12" s="4" customFormat="1" ht="14.25" customHeight="1">
      <c r="A26" s="87" t="s">
        <v>110</v>
      </c>
      <c r="B26" s="88">
        <v>44</v>
      </c>
      <c r="C26" s="88"/>
      <c r="D26" s="89" t="s">
        <v>533</v>
      </c>
      <c r="E26" s="90" t="s">
        <v>185</v>
      </c>
      <c r="F26" s="88">
        <v>375</v>
      </c>
      <c r="G26" s="88"/>
      <c r="H26" s="89" t="s">
        <v>531</v>
      </c>
      <c r="I26" s="90" t="s">
        <v>275</v>
      </c>
      <c r="J26" s="88">
        <v>684</v>
      </c>
      <c r="K26" s="88"/>
      <c r="L26" s="68" t="s">
        <v>727</v>
      </c>
    </row>
    <row r="27" spans="1:12" s="4" customFormat="1" ht="14.25" customHeight="1">
      <c r="A27" s="87" t="s">
        <v>111</v>
      </c>
      <c r="B27" s="88">
        <v>45</v>
      </c>
      <c r="C27" s="88"/>
      <c r="D27" s="89" t="s">
        <v>535</v>
      </c>
      <c r="E27" s="90" t="s">
        <v>186</v>
      </c>
      <c r="F27" s="88">
        <v>377</v>
      </c>
      <c r="G27" s="88"/>
      <c r="H27" s="89" t="s">
        <v>534</v>
      </c>
      <c r="I27" s="4" t="s">
        <v>276</v>
      </c>
      <c r="J27" s="92">
        <v>690</v>
      </c>
      <c r="L27" s="91" t="s">
        <v>539</v>
      </c>
    </row>
    <row r="28" spans="1:12" s="4" customFormat="1" ht="14.25" customHeight="1">
      <c r="A28" s="87" t="s">
        <v>112</v>
      </c>
      <c r="B28" s="88">
        <v>46</v>
      </c>
      <c r="C28" s="88"/>
      <c r="D28" s="89" t="s">
        <v>537</v>
      </c>
      <c r="E28" s="90" t="s">
        <v>187</v>
      </c>
      <c r="F28" s="88">
        <v>378</v>
      </c>
      <c r="G28" s="88"/>
      <c r="H28" s="89" t="s">
        <v>536</v>
      </c>
      <c r="I28" s="4" t="s">
        <v>277</v>
      </c>
      <c r="J28" s="92">
        <v>696</v>
      </c>
      <c r="L28" s="91" t="s">
        <v>542</v>
      </c>
    </row>
    <row r="29" spans="1:12" s="4" customFormat="1" ht="14.25" customHeight="1">
      <c r="A29" s="87" t="s">
        <v>113</v>
      </c>
      <c r="B29" s="88">
        <v>47</v>
      </c>
      <c r="C29" s="88"/>
      <c r="D29" s="89" t="s">
        <v>540</v>
      </c>
      <c r="E29" s="90" t="s">
        <v>188</v>
      </c>
      <c r="F29" s="88">
        <v>382</v>
      </c>
      <c r="G29" s="88"/>
      <c r="H29" s="89" t="s">
        <v>538</v>
      </c>
      <c r="I29" s="4" t="s">
        <v>278</v>
      </c>
      <c r="J29" s="92">
        <v>700</v>
      </c>
      <c r="L29" s="91" t="s">
        <v>545</v>
      </c>
    </row>
    <row r="30" spans="1:12" s="4" customFormat="1" ht="14.25" customHeight="1">
      <c r="A30" s="90" t="s">
        <v>114</v>
      </c>
      <c r="B30" s="88">
        <v>52</v>
      </c>
      <c r="C30" s="88"/>
      <c r="D30" s="89" t="s">
        <v>543</v>
      </c>
      <c r="E30" s="90" t="s">
        <v>189</v>
      </c>
      <c r="F30" s="88">
        <v>386</v>
      </c>
      <c r="G30" s="88"/>
      <c r="H30" s="89" t="s">
        <v>541</v>
      </c>
      <c r="I30" s="4" t="s">
        <v>279</v>
      </c>
      <c r="J30" s="92">
        <v>701</v>
      </c>
      <c r="L30" s="91" t="s">
        <v>548</v>
      </c>
    </row>
    <row r="31" spans="1:12" s="4" customFormat="1" ht="14.25" customHeight="1">
      <c r="A31" s="87" t="s">
        <v>115</v>
      </c>
      <c r="B31" s="88">
        <v>53</v>
      </c>
      <c r="C31" s="88"/>
      <c r="D31" s="89" t="s">
        <v>546</v>
      </c>
      <c r="E31" s="90" t="s">
        <v>190</v>
      </c>
      <c r="F31" s="88">
        <v>388</v>
      </c>
      <c r="G31" s="88"/>
      <c r="H31" s="89" t="s">
        <v>544</v>
      </c>
      <c r="I31" s="4" t="s">
        <v>280</v>
      </c>
      <c r="J31" s="92">
        <v>703</v>
      </c>
      <c r="L31" s="91" t="s">
        <v>551</v>
      </c>
    </row>
    <row r="32" spans="1:12" s="4" customFormat="1" ht="14.25" customHeight="1">
      <c r="A32" s="87" t="s">
        <v>116</v>
      </c>
      <c r="B32" s="88">
        <v>54</v>
      </c>
      <c r="C32" s="88"/>
      <c r="D32" s="89" t="s">
        <v>549</v>
      </c>
      <c r="E32" s="90" t="s">
        <v>191</v>
      </c>
      <c r="F32" s="88">
        <v>389</v>
      </c>
      <c r="G32" s="88"/>
      <c r="H32" s="89" t="s">
        <v>547</v>
      </c>
      <c r="I32" s="4" t="s">
        <v>281</v>
      </c>
      <c r="J32" s="92">
        <v>706</v>
      </c>
      <c r="L32" s="91" t="s">
        <v>554</v>
      </c>
    </row>
    <row r="33" spans="1:12" s="4" customFormat="1" ht="14.25" customHeight="1">
      <c r="A33" s="87" t="s">
        <v>117</v>
      </c>
      <c r="B33" s="88">
        <v>55</v>
      </c>
      <c r="C33" s="88"/>
      <c r="D33" s="89" t="s">
        <v>552</v>
      </c>
      <c r="E33" s="90" t="s">
        <v>192</v>
      </c>
      <c r="F33" s="88">
        <v>391</v>
      </c>
      <c r="G33" s="88"/>
      <c r="H33" s="89" t="s">
        <v>550</v>
      </c>
      <c r="I33" s="4" t="s">
        <v>282</v>
      </c>
      <c r="J33" s="92">
        <v>708</v>
      </c>
      <c r="L33" s="91" t="s">
        <v>557</v>
      </c>
    </row>
    <row r="34" spans="1:12" s="4" customFormat="1" ht="14.25" customHeight="1">
      <c r="A34" s="87" t="s">
        <v>118</v>
      </c>
      <c r="B34" s="88">
        <v>60</v>
      </c>
      <c r="C34" s="88"/>
      <c r="D34" s="89" t="s">
        <v>555</v>
      </c>
      <c r="E34" s="90" t="s">
        <v>193</v>
      </c>
      <c r="F34" s="88">
        <v>393</v>
      </c>
      <c r="G34" s="88"/>
      <c r="H34" s="89" t="s">
        <v>553</v>
      </c>
      <c r="I34" s="4" t="s">
        <v>283</v>
      </c>
      <c r="J34" s="92">
        <v>716</v>
      </c>
      <c r="L34" s="91" t="s">
        <v>560</v>
      </c>
    </row>
    <row r="35" spans="1:12" s="4" customFormat="1" ht="14.25" customHeight="1">
      <c r="A35" s="87" t="s">
        <v>119</v>
      </c>
      <c r="B35" s="88">
        <v>61</v>
      </c>
      <c r="C35" s="88"/>
      <c r="D35" s="89" t="s">
        <v>558</v>
      </c>
      <c r="E35" s="90" t="s">
        <v>194</v>
      </c>
      <c r="F35" s="88">
        <v>395</v>
      </c>
      <c r="G35" s="88"/>
      <c r="H35" s="89" t="s">
        <v>556</v>
      </c>
      <c r="I35" s="4" t="s">
        <v>284</v>
      </c>
      <c r="J35" s="92">
        <v>720</v>
      </c>
      <c r="L35" s="91" t="s">
        <v>563</v>
      </c>
    </row>
    <row r="36" spans="1:12" s="4" customFormat="1" ht="14.25" customHeight="1">
      <c r="A36" s="87" t="s">
        <v>120</v>
      </c>
      <c r="B36" s="88">
        <v>63</v>
      </c>
      <c r="C36" s="88"/>
      <c r="D36" s="89" t="s">
        <v>561</v>
      </c>
      <c r="E36" s="90" t="s">
        <v>196</v>
      </c>
      <c r="F36" s="88">
        <v>400</v>
      </c>
      <c r="G36" s="88"/>
      <c r="H36" s="89" t="s">
        <v>559</v>
      </c>
      <c r="I36" s="90" t="s">
        <v>285</v>
      </c>
      <c r="J36" s="88">
        <v>724</v>
      </c>
      <c r="K36" s="88"/>
      <c r="L36" s="68" t="s">
        <v>566</v>
      </c>
    </row>
    <row r="37" spans="1:12" s="4" customFormat="1" ht="14.25" customHeight="1">
      <c r="A37" s="87" t="s">
        <v>121</v>
      </c>
      <c r="B37" s="88">
        <v>64</v>
      </c>
      <c r="C37" s="88"/>
      <c r="D37" s="89" t="s">
        <v>564</v>
      </c>
      <c r="E37" s="90" t="s">
        <v>197</v>
      </c>
      <c r="F37" s="88">
        <v>404</v>
      </c>
      <c r="G37" s="88"/>
      <c r="H37" s="89" t="s">
        <v>562</v>
      </c>
      <c r="L37" s="91" t="s">
        <v>569</v>
      </c>
    </row>
    <row r="38" spans="1:12" s="4" customFormat="1" ht="14.25" customHeight="1">
      <c r="A38" s="87" t="s">
        <v>122</v>
      </c>
      <c r="B38" s="88">
        <v>66</v>
      </c>
      <c r="C38" s="88"/>
      <c r="D38" s="89" t="s">
        <v>567</v>
      </c>
      <c r="E38" s="90" t="s">
        <v>198</v>
      </c>
      <c r="F38" s="88">
        <v>406</v>
      </c>
      <c r="G38" s="88"/>
      <c r="H38" s="89" t="s">
        <v>565</v>
      </c>
      <c r="I38" s="90" t="s">
        <v>286</v>
      </c>
      <c r="J38" s="88">
        <v>728</v>
      </c>
      <c r="K38" s="88"/>
      <c r="L38" s="68" t="s">
        <v>572</v>
      </c>
    </row>
    <row r="39" spans="1:12" s="4" customFormat="1" ht="14.25" customHeight="1">
      <c r="A39" s="87" t="s">
        <v>123</v>
      </c>
      <c r="B39" s="88">
        <v>68</v>
      </c>
      <c r="C39" s="88"/>
      <c r="D39" s="89" t="s">
        <v>570</v>
      </c>
      <c r="E39" s="90" t="s">
        <v>199</v>
      </c>
      <c r="F39" s="88">
        <v>408</v>
      </c>
      <c r="G39" s="88"/>
      <c r="H39" s="89" t="s">
        <v>568</v>
      </c>
      <c r="I39" s="90" t="s">
        <v>287</v>
      </c>
      <c r="J39" s="88">
        <v>732</v>
      </c>
      <c r="K39" s="88"/>
      <c r="L39" s="68" t="s">
        <v>575</v>
      </c>
    </row>
    <row r="40" spans="1:12" s="4" customFormat="1" ht="14.25" customHeight="1">
      <c r="A40" s="87" t="s">
        <v>124</v>
      </c>
      <c r="B40" s="88">
        <v>70</v>
      </c>
      <c r="C40" s="88"/>
      <c r="D40" s="89" t="s">
        <v>573</v>
      </c>
      <c r="E40" s="90" t="s">
        <v>200</v>
      </c>
      <c r="F40" s="88">
        <v>412</v>
      </c>
      <c r="G40" s="88"/>
      <c r="H40" s="89" t="s">
        <v>571</v>
      </c>
      <c r="I40" s="90" t="s">
        <v>288</v>
      </c>
      <c r="J40" s="88">
        <v>736</v>
      </c>
      <c r="K40" s="88"/>
      <c r="L40" s="68" t="s">
        <v>578</v>
      </c>
    </row>
    <row r="41" spans="1:12" s="4" customFormat="1" ht="14.25" customHeight="1">
      <c r="A41" s="87" t="s">
        <v>125</v>
      </c>
      <c r="B41" s="88">
        <v>72</v>
      </c>
      <c r="C41" s="88"/>
      <c r="D41" s="89" t="s">
        <v>576</v>
      </c>
      <c r="E41" s="87" t="s">
        <v>201</v>
      </c>
      <c r="F41" s="92">
        <v>413</v>
      </c>
      <c r="H41" s="89" t="s">
        <v>574</v>
      </c>
      <c r="I41" s="90" t="s">
        <v>289</v>
      </c>
      <c r="J41" s="88">
        <v>740</v>
      </c>
      <c r="K41" s="88"/>
      <c r="L41" s="68" t="s">
        <v>581</v>
      </c>
    </row>
    <row r="42" spans="1:12" s="4" customFormat="1" ht="14.25" customHeight="1">
      <c r="A42" s="87" t="s">
        <v>126</v>
      </c>
      <c r="B42" s="88">
        <v>73</v>
      </c>
      <c r="C42" s="88"/>
      <c r="D42" s="89" t="s">
        <v>579</v>
      </c>
      <c r="E42" s="90" t="s">
        <v>202</v>
      </c>
      <c r="F42" s="88">
        <v>416</v>
      </c>
      <c r="G42" s="88"/>
      <c r="H42" s="89" t="s">
        <v>577</v>
      </c>
      <c r="I42" s="90" t="s">
        <v>290</v>
      </c>
      <c r="J42" s="88">
        <v>743</v>
      </c>
      <c r="K42" s="88"/>
      <c r="L42" s="68" t="s">
        <v>584</v>
      </c>
    </row>
    <row r="43" spans="1:12" s="4" customFormat="1" ht="14.25" customHeight="1">
      <c r="A43" s="87" t="s">
        <v>127</v>
      </c>
      <c r="B43" s="88">
        <v>74</v>
      </c>
      <c r="C43" s="88"/>
      <c r="D43" s="89" t="s">
        <v>582</v>
      </c>
      <c r="E43" s="90" t="s">
        <v>203</v>
      </c>
      <c r="F43" s="88">
        <v>421</v>
      </c>
      <c r="G43" s="88"/>
      <c r="H43" s="89" t="s">
        <v>580</v>
      </c>
      <c r="I43" s="4" t="s">
        <v>291</v>
      </c>
      <c r="J43" s="92">
        <v>800</v>
      </c>
      <c r="L43" s="91" t="s">
        <v>587</v>
      </c>
    </row>
    <row r="44" spans="1:12" s="4" customFormat="1" ht="14.25" customHeight="1">
      <c r="A44" s="87" t="s">
        <v>128</v>
      </c>
      <c r="B44" s="88">
        <v>75</v>
      </c>
      <c r="C44" s="88"/>
      <c r="D44" s="89" t="s">
        <v>585</v>
      </c>
      <c r="E44" s="90" t="s">
        <v>204</v>
      </c>
      <c r="F44" s="88">
        <v>424</v>
      </c>
      <c r="G44" s="88"/>
      <c r="H44" s="89" t="s">
        <v>583</v>
      </c>
      <c r="I44" s="4" t="s">
        <v>292</v>
      </c>
      <c r="J44" s="92">
        <v>801</v>
      </c>
      <c r="L44" s="91" t="s">
        <v>590</v>
      </c>
    </row>
    <row r="45" spans="1:12" s="4" customFormat="1" ht="14.25" customHeight="1">
      <c r="A45" s="90" t="s">
        <v>243</v>
      </c>
      <c r="B45" s="88">
        <v>76</v>
      </c>
      <c r="C45" s="88"/>
      <c r="D45" s="89" t="s">
        <v>588</v>
      </c>
      <c r="E45" s="90" t="s">
        <v>205</v>
      </c>
      <c r="F45" s="88">
        <v>428</v>
      </c>
      <c r="G45" s="88"/>
      <c r="H45" s="89" t="s">
        <v>586</v>
      </c>
      <c r="I45" s="4" t="s">
        <v>293</v>
      </c>
      <c r="J45" s="92">
        <v>803</v>
      </c>
      <c r="L45" s="91" t="s">
        <v>593</v>
      </c>
    </row>
    <row r="46" spans="1:12" s="4" customFormat="1" ht="14.25" customHeight="1">
      <c r="A46" s="90" t="s">
        <v>244</v>
      </c>
      <c r="B46" s="88">
        <v>77</v>
      </c>
      <c r="C46" s="88"/>
      <c r="D46" s="89" t="s">
        <v>591</v>
      </c>
      <c r="E46" s="90" t="s">
        <v>206</v>
      </c>
      <c r="F46" s="88">
        <v>432</v>
      </c>
      <c r="G46" s="88"/>
      <c r="H46" s="89" t="s">
        <v>589</v>
      </c>
      <c r="I46" s="4" t="s">
        <v>294</v>
      </c>
      <c r="J46" s="92">
        <v>804</v>
      </c>
      <c r="L46" s="91" t="s">
        <v>596</v>
      </c>
    </row>
    <row r="47" spans="1:12" s="4" customFormat="1" ht="14.25" customHeight="1">
      <c r="A47" s="90" t="s">
        <v>245</v>
      </c>
      <c r="B47" s="88">
        <v>78</v>
      </c>
      <c r="C47" s="88"/>
      <c r="D47" s="89" t="s">
        <v>594</v>
      </c>
      <c r="E47" s="90" t="s">
        <v>207</v>
      </c>
      <c r="F47" s="88">
        <v>436</v>
      </c>
      <c r="G47" s="88"/>
      <c r="H47" s="89" t="s">
        <v>592</v>
      </c>
      <c r="I47" s="4" t="s">
        <v>295</v>
      </c>
      <c r="J47" s="92">
        <v>806</v>
      </c>
      <c r="L47" s="91" t="s">
        <v>599</v>
      </c>
    </row>
    <row r="48" spans="1:12" s="4" customFormat="1" ht="14.25" customHeight="1">
      <c r="A48" s="90" t="s">
        <v>246</v>
      </c>
      <c r="B48" s="88">
        <v>79</v>
      </c>
      <c r="C48" s="88"/>
      <c r="D48" s="89" t="s">
        <v>597</v>
      </c>
      <c r="E48" s="90" t="s">
        <v>208</v>
      </c>
      <c r="F48" s="88">
        <v>442</v>
      </c>
      <c r="G48" s="88"/>
      <c r="H48" s="89" t="s">
        <v>595</v>
      </c>
      <c r="I48" s="4" t="s">
        <v>296</v>
      </c>
      <c r="J48" s="92">
        <v>807</v>
      </c>
      <c r="L48" s="91" t="s">
        <v>602</v>
      </c>
    </row>
    <row r="49" spans="1:12" s="4" customFormat="1" ht="14.25" customHeight="1">
      <c r="A49" s="90" t="s">
        <v>247</v>
      </c>
      <c r="B49" s="88">
        <v>80</v>
      </c>
      <c r="C49" s="88"/>
      <c r="D49" s="89" t="s">
        <v>600</v>
      </c>
      <c r="E49" s="90" t="s">
        <v>209</v>
      </c>
      <c r="F49" s="88">
        <v>446</v>
      </c>
      <c r="G49" s="88"/>
      <c r="H49" s="89" t="s">
        <v>598</v>
      </c>
      <c r="I49" s="4" t="s">
        <v>297</v>
      </c>
      <c r="J49" s="92">
        <v>809</v>
      </c>
      <c r="L49" s="91" t="s">
        <v>605</v>
      </c>
    </row>
    <row r="50" spans="1:12" s="4" customFormat="1" ht="14.25" customHeight="1">
      <c r="A50" s="90" t="s">
        <v>248</v>
      </c>
      <c r="B50" s="88">
        <v>81</v>
      </c>
      <c r="C50" s="88"/>
      <c r="D50" s="89" t="s">
        <v>603</v>
      </c>
      <c r="E50" s="90" t="s">
        <v>210</v>
      </c>
      <c r="F50" s="88">
        <v>448</v>
      </c>
      <c r="G50" s="88"/>
      <c r="H50" s="89" t="s">
        <v>601</v>
      </c>
      <c r="I50" s="4" t="s">
        <v>298</v>
      </c>
      <c r="J50" s="92">
        <v>811</v>
      </c>
      <c r="L50" s="91" t="s">
        <v>608</v>
      </c>
    </row>
    <row r="51" spans="1:12" s="4" customFormat="1" ht="14.25" customHeight="1">
      <c r="A51" s="90" t="s">
        <v>249</v>
      </c>
      <c r="B51" s="88">
        <v>82</v>
      </c>
      <c r="C51" s="88"/>
      <c r="D51" s="89" t="s">
        <v>606</v>
      </c>
      <c r="E51" s="90" t="s">
        <v>211</v>
      </c>
      <c r="F51" s="88">
        <v>449</v>
      </c>
      <c r="G51" s="88"/>
      <c r="H51" s="89" t="s">
        <v>604</v>
      </c>
      <c r="I51" s="4" t="s">
        <v>299</v>
      </c>
      <c r="J51" s="92">
        <v>812</v>
      </c>
      <c r="L51" s="91" t="s">
        <v>615</v>
      </c>
    </row>
    <row r="52" spans="1:12" s="4" customFormat="1" ht="14.25" customHeight="1">
      <c r="A52" s="87" t="s">
        <v>250</v>
      </c>
      <c r="B52" s="88">
        <v>83</v>
      </c>
      <c r="C52" s="88"/>
      <c r="D52" s="89" t="s">
        <v>751</v>
      </c>
      <c r="E52" s="90" t="s">
        <v>212</v>
      </c>
      <c r="F52" s="88">
        <v>452</v>
      </c>
      <c r="G52" s="88"/>
      <c r="H52" s="89" t="s">
        <v>607</v>
      </c>
      <c r="I52" s="4" t="s">
        <v>300</v>
      </c>
      <c r="J52" s="92">
        <v>813</v>
      </c>
      <c r="L52" s="91" t="s">
        <v>758</v>
      </c>
    </row>
    <row r="53" spans="1:12" s="4" customFormat="1" ht="14.25" customHeight="1">
      <c r="A53" s="87" t="s">
        <v>129</v>
      </c>
      <c r="B53" s="88">
        <v>91</v>
      </c>
      <c r="C53" s="88"/>
      <c r="D53" s="89" t="s">
        <v>616</v>
      </c>
      <c r="E53" s="90" t="s">
        <v>213</v>
      </c>
      <c r="F53" s="88">
        <v>453</v>
      </c>
      <c r="G53" s="88"/>
      <c r="H53" s="89" t="s">
        <v>609</v>
      </c>
      <c r="I53" s="4" t="s">
        <v>301</v>
      </c>
      <c r="J53" s="92">
        <v>815</v>
      </c>
      <c r="L53" s="91" t="s">
        <v>620</v>
      </c>
    </row>
    <row r="54" spans="1:12" s="4" customFormat="1" ht="14.25" customHeight="1">
      <c r="A54" s="87" t="s">
        <v>130</v>
      </c>
      <c r="B54" s="88">
        <v>92</v>
      </c>
      <c r="C54" s="88"/>
      <c r="D54" s="89" t="s">
        <v>618</v>
      </c>
      <c r="E54" s="90" t="s">
        <v>214</v>
      </c>
      <c r="F54" s="88">
        <v>454</v>
      </c>
      <c r="G54" s="88"/>
      <c r="H54" s="89" t="s">
        <v>617</v>
      </c>
      <c r="I54" s="4" t="s">
        <v>302</v>
      </c>
      <c r="J54" s="92">
        <v>816</v>
      </c>
      <c r="L54" s="91" t="s">
        <v>622</v>
      </c>
    </row>
    <row r="55" spans="1:12" s="4" customFormat="1" ht="14.25" customHeight="1">
      <c r="A55" s="87" t="s">
        <v>131</v>
      </c>
      <c r="B55" s="88">
        <v>93</v>
      </c>
      <c r="C55" s="88"/>
      <c r="D55" s="89" t="s">
        <v>621</v>
      </c>
      <c r="E55" s="90" t="s">
        <v>215</v>
      </c>
      <c r="F55" s="88">
        <v>456</v>
      </c>
      <c r="G55" s="88"/>
      <c r="H55" s="89" t="s">
        <v>619</v>
      </c>
      <c r="I55" s="4" t="s">
        <v>303</v>
      </c>
      <c r="J55" s="92">
        <v>817</v>
      </c>
      <c r="L55" s="91" t="s">
        <v>623</v>
      </c>
    </row>
    <row r="56" spans="1:12" s="4" customFormat="1" ht="14.25" customHeight="1">
      <c r="A56" s="87" t="s">
        <v>132</v>
      </c>
      <c r="B56" s="88">
        <v>95</v>
      </c>
      <c r="C56" s="88"/>
      <c r="D56" s="89" t="s">
        <v>374</v>
      </c>
      <c r="E56" s="90" t="s">
        <v>216</v>
      </c>
      <c r="F56" s="88">
        <v>457</v>
      </c>
      <c r="G56" s="88"/>
      <c r="H56" s="89" t="s">
        <v>708</v>
      </c>
      <c r="I56" s="4" t="s">
        <v>304</v>
      </c>
      <c r="J56" s="92">
        <v>819</v>
      </c>
      <c r="L56" s="91" t="s">
        <v>626</v>
      </c>
    </row>
    <row r="57" spans="1:12" s="4" customFormat="1" ht="14.25" customHeight="1">
      <c r="A57" s="87" t="s">
        <v>133</v>
      </c>
      <c r="B57" s="88">
        <v>96</v>
      </c>
      <c r="C57" s="88"/>
      <c r="D57" s="89" t="s">
        <v>624</v>
      </c>
      <c r="E57" s="90" t="s">
        <v>217</v>
      </c>
      <c r="F57" s="88">
        <v>459</v>
      </c>
      <c r="G57" s="88"/>
      <c r="H57" s="89" t="s">
        <v>625</v>
      </c>
      <c r="I57" s="4" t="s">
        <v>305</v>
      </c>
      <c r="J57" s="92">
        <v>820</v>
      </c>
      <c r="L57" s="91" t="s">
        <v>629</v>
      </c>
    </row>
    <row r="58" spans="1:12" s="4" customFormat="1" ht="14.25" customHeight="1">
      <c r="A58" s="87"/>
      <c r="B58" s="88"/>
      <c r="C58" s="88"/>
      <c r="D58" s="89" t="s">
        <v>627</v>
      </c>
      <c r="E58" s="90" t="s">
        <v>218</v>
      </c>
      <c r="F58" s="88">
        <v>460</v>
      </c>
      <c r="G58" s="88"/>
      <c r="H58" s="89" t="s">
        <v>628</v>
      </c>
      <c r="I58" s="4" t="s">
        <v>306</v>
      </c>
      <c r="J58" s="92">
        <v>822</v>
      </c>
      <c r="L58" s="91" t="s">
        <v>631</v>
      </c>
    </row>
    <row r="59" spans="1:12" s="4" customFormat="1" ht="14.25" customHeight="1">
      <c r="A59" s="87" t="s">
        <v>746</v>
      </c>
      <c r="B59" s="88">
        <v>97</v>
      </c>
      <c r="C59" s="88"/>
      <c r="D59" s="89" t="s">
        <v>375</v>
      </c>
      <c r="E59" s="90" t="s">
        <v>219</v>
      </c>
      <c r="F59" s="88">
        <v>463</v>
      </c>
      <c r="G59" s="88"/>
      <c r="H59" s="89" t="s">
        <v>630</v>
      </c>
      <c r="I59" s="90" t="s">
        <v>307</v>
      </c>
      <c r="J59" s="88">
        <v>823</v>
      </c>
      <c r="K59" s="88"/>
      <c r="L59" s="91" t="s">
        <v>633</v>
      </c>
    </row>
    <row r="60" spans="1:12" s="4" customFormat="1" ht="14.25" customHeight="1">
      <c r="A60" s="87" t="s">
        <v>134</v>
      </c>
      <c r="B60" s="88">
        <v>98</v>
      </c>
      <c r="C60" s="157"/>
      <c r="D60" s="89" t="s">
        <v>376</v>
      </c>
      <c r="E60" s="90" t="s">
        <v>220</v>
      </c>
      <c r="F60" s="88">
        <v>464</v>
      </c>
      <c r="G60" s="88"/>
      <c r="H60" s="89" t="s">
        <v>632</v>
      </c>
      <c r="I60" s="90"/>
      <c r="J60" s="88"/>
      <c r="K60" s="88"/>
      <c r="L60" s="91" t="s">
        <v>636</v>
      </c>
    </row>
    <row r="61" spans="1:12" s="4" customFormat="1" ht="14.25" customHeight="1">
      <c r="A61" s="87" t="s">
        <v>139</v>
      </c>
      <c r="B61" s="88">
        <v>204</v>
      </c>
      <c r="C61" s="88"/>
      <c r="D61" s="89" t="s">
        <v>634</v>
      </c>
      <c r="E61" s="90" t="s">
        <v>221</v>
      </c>
      <c r="F61" s="88">
        <v>465</v>
      </c>
      <c r="G61" s="88"/>
      <c r="H61" s="89" t="s">
        <v>635</v>
      </c>
      <c r="I61" s="90" t="s">
        <v>308</v>
      </c>
      <c r="J61" s="88">
        <v>824</v>
      </c>
      <c r="K61" s="88"/>
      <c r="L61" s="91" t="s">
        <v>639</v>
      </c>
    </row>
    <row r="62" spans="1:12" s="4" customFormat="1" ht="14.25" customHeight="1">
      <c r="A62" s="87" t="s">
        <v>1051</v>
      </c>
      <c r="B62" s="88">
        <v>206</v>
      </c>
      <c r="C62" s="88"/>
      <c r="D62" s="89" t="s">
        <v>1058</v>
      </c>
      <c r="E62" s="90" t="s">
        <v>222</v>
      </c>
      <c r="F62" s="88">
        <v>467</v>
      </c>
      <c r="G62" s="88"/>
      <c r="H62" s="89" t="s">
        <v>638</v>
      </c>
      <c r="I62" s="90" t="s">
        <v>309</v>
      </c>
      <c r="J62" s="88">
        <v>825</v>
      </c>
      <c r="K62" s="88"/>
      <c r="L62" s="91" t="s">
        <v>642</v>
      </c>
    </row>
    <row r="63" spans="1:12" s="4" customFormat="1" ht="14.25" customHeight="1">
      <c r="A63" s="87" t="s">
        <v>140</v>
      </c>
      <c r="B63" s="88">
        <v>208</v>
      </c>
      <c r="C63" s="88"/>
      <c r="D63" s="89" t="s">
        <v>637</v>
      </c>
      <c r="E63" s="90"/>
      <c r="F63" s="88"/>
      <c r="G63" s="88"/>
      <c r="H63" s="89" t="s">
        <v>641</v>
      </c>
      <c r="I63" s="90" t="s">
        <v>310</v>
      </c>
      <c r="J63" s="88">
        <v>830</v>
      </c>
      <c r="K63" s="88"/>
      <c r="L63" s="91" t="s">
        <v>644</v>
      </c>
    </row>
    <row r="64" spans="1:12" s="4" customFormat="1" ht="14.25" customHeight="1">
      <c r="A64" s="87" t="s">
        <v>141</v>
      </c>
      <c r="B64" s="88">
        <v>212</v>
      </c>
      <c r="C64" s="88"/>
      <c r="D64" s="89" t="s">
        <v>640</v>
      </c>
      <c r="E64" s="90" t="s">
        <v>223</v>
      </c>
      <c r="F64" s="88">
        <v>468</v>
      </c>
      <c r="G64" s="88"/>
      <c r="H64" s="89" t="s">
        <v>643</v>
      </c>
      <c r="I64" s="90" t="s">
        <v>311</v>
      </c>
      <c r="J64" s="88">
        <v>831</v>
      </c>
      <c r="L64" s="91" t="s">
        <v>646</v>
      </c>
    </row>
    <row r="65" spans="1:12" s="4" customFormat="1" ht="14.25" customHeight="1">
      <c r="A65" s="87" t="s">
        <v>142</v>
      </c>
      <c r="B65" s="88">
        <v>216</v>
      </c>
      <c r="C65" s="88"/>
      <c r="D65" s="89" t="s">
        <v>1066</v>
      </c>
      <c r="E65" s="90" t="s">
        <v>224</v>
      </c>
      <c r="F65" s="88">
        <v>469</v>
      </c>
      <c r="G65" s="88"/>
      <c r="H65" s="89" t="s">
        <v>645</v>
      </c>
      <c r="I65" s="90" t="s">
        <v>312</v>
      </c>
      <c r="J65" s="88">
        <v>832</v>
      </c>
      <c r="L65" s="91" t="s">
        <v>649</v>
      </c>
    </row>
    <row r="66" spans="1:12" s="4" customFormat="1" ht="14.25" customHeight="1">
      <c r="A66" s="87" t="s">
        <v>143</v>
      </c>
      <c r="B66" s="88">
        <v>220</v>
      </c>
      <c r="D66" s="89" t="s">
        <v>647</v>
      </c>
      <c r="E66" s="93" t="s">
        <v>225</v>
      </c>
      <c r="F66" s="88">
        <v>470</v>
      </c>
      <c r="G66" s="68"/>
      <c r="H66" s="89" t="s">
        <v>648</v>
      </c>
      <c r="I66" s="90"/>
      <c r="J66" s="88"/>
      <c r="L66" s="91" t="s">
        <v>652</v>
      </c>
    </row>
    <row r="67" spans="1:12" s="4" customFormat="1" ht="14.25" customHeight="1">
      <c r="A67" s="87" t="s">
        <v>144</v>
      </c>
      <c r="B67" s="88">
        <v>224</v>
      </c>
      <c r="C67" s="88"/>
      <c r="D67" s="89" t="s">
        <v>650</v>
      </c>
      <c r="E67" s="90" t="s">
        <v>226</v>
      </c>
      <c r="F67" s="88">
        <v>472</v>
      </c>
      <c r="G67" s="88"/>
      <c r="H67" s="89" t="s">
        <v>651</v>
      </c>
      <c r="I67" s="4" t="s">
        <v>313</v>
      </c>
      <c r="J67" s="88">
        <v>833</v>
      </c>
      <c r="L67" s="91" t="s">
        <v>655</v>
      </c>
    </row>
    <row r="68" spans="1:12" s="4" customFormat="1" ht="14.25" customHeight="1">
      <c r="A68" s="4" t="s">
        <v>1052</v>
      </c>
      <c r="B68" s="88">
        <v>225</v>
      </c>
      <c r="D68" s="89" t="s">
        <v>1059</v>
      </c>
      <c r="E68" s="90" t="s">
        <v>227</v>
      </c>
      <c r="F68" s="88">
        <v>473</v>
      </c>
      <c r="G68" s="88"/>
      <c r="H68" s="89" t="s">
        <v>654</v>
      </c>
      <c r="I68" s="4" t="s">
        <v>314</v>
      </c>
      <c r="J68" s="88">
        <v>834</v>
      </c>
      <c r="L68" s="91" t="s">
        <v>658</v>
      </c>
    </row>
    <row r="69" spans="1:12" s="4" customFormat="1" ht="14.25" customHeight="1">
      <c r="A69" s="87" t="s">
        <v>145</v>
      </c>
      <c r="B69" s="88">
        <v>228</v>
      </c>
      <c r="C69" s="88"/>
      <c r="D69" s="89" t="s">
        <v>653</v>
      </c>
      <c r="E69" s="90" t="s">
        <v>228</v>
      </c>
      <c r="F69" s="88">
        <v>474</v>
      </c>
      <c r="G69" s="88"/>
      <c r="H69" s="89" t="s">
        <v>657</v>
      </c>
      <c r="I69" s="4" t="s">
        <v>315</v>
      </c>
      <c r="J69" s="88">
        <v>835</v>
      </c>
      <c r="L69" s="91" t="s">
        <v>660</v>
      </c>
    </row>
    <row r="70" spans="1:12" s="4" customFormat="1" ht="14.25" customHeight="1">
      <c r="A70" s="87" t="s">
        <v>146</v>
      </c>
      <c r="B70" s="88">
        <v>232</v>
      </c>
      <c r="C70" s="88"/>
      <c r="D70" s="89" t="s">
        <v>656</v>
      </c>
      <c r="E70" s="4" t="s">
        <v>1053</v>
      </c>
      <c r="F70" s="88">
        <v>475</v>
      </c>
      <c r="H70" s="89" t="s">
        <v>1060</v>
      </c>
      <c r="J70" s="88"/>
      <c r="L70" s="91" t="s">
        <v>663</v>
      </c>
    </row>
    <row r="71" spans="1:12" s="4" customFormat="1" ht="14.25" customHeight="1">
      <c r="A71" s="87" t="s">
        <v>147</v>
      </c>
      <c r="B71" s="88">
        <v>236</v>
      </c>
      <c r="C71" s="88"/>
      <c r="D71" s="94" t="s">
        <v>659</v>
      </c>
      <c r="E71" s="4" t="s">
        <v>1054</v>
      </c>
      <c r="F71" s="88">
        <v>477</v>
      </c>
      <c r="H71" s="89" t="s">
        <v>1061</v>
      </c>
      <c r="I71" s="4" t="s">
        <v>316</v>
      </c>
      <c r="J71" s="88">
        <v>836</v>
      </c>
      <c r="L71" s="91" t="s">
        <v>665</v>
      </c>
    </row>
    <row r="72" spans="1:12" s="4" customFormat="1" ht="14.25" customHeight="1">
      <c r="A72" s="87" t="s">
        <v>148</v>
      </c>
      <c r="B72" s="88">
        <v>240</v>
      </c>
      <c r="C72" s="88"/>
      <c r="D72" s="89" t="s">
        <v>661</v>
      </c>
      <c r="E72" s="90" t="s">
        <v>1055</v>
      </c>
      <c r="F72" s="88">
        <v>479</v>
      </c>
      <c r="G72" s="88"/>
      <c r="H72" s="89" t="s">
        <v>1062</v>
      </c>
      <c r="I72" s="4" t="s">
        <v>317</v>
      </c>
      <c r="J72" s="88">
        <v>837</v>
      </c>
      <c r="L72" s="91" t="s">
        <v>668</v>
      </c>
    </row>
    <row r="73" spans="1:12" s="4" customFormat="1" ht="14.25" customHeight="1">
      <c r="A73" s="87" t="s">
        <v>149</v>
      </c>
      <c r="B73" s="88">
        <v>244</v>
      </c>
      <c r="C73" s="88"/>
      <c r="D73" s="89" t="s">
        <v>664</v>
      </c>
      <c r="E73" s="90" t="s">
        <v>229</v>
      </c>
      <c r="F73" s="88">
        <v>480</v>
      </c>
      <c r="G73" s="88"/>
      <c r="H73" s="89" t="s">
        <v>662</v>
      </c>
      <c r="I73" s="4" t="s">
        <v>318</v>
      </c>
      <c r="J73" s="88">
        <v>838</v>
      </c>
      <c r="L73" s="91" t="s">
        <v>671</v>
      </c>
    </row>
    <row r="74" spans="1:12" s="4" customFormat="1" ht="14.25" customHeight="1">
      <c r="A74" s="87" t="s">
        <v>150</v>
      </c>
      <c r="B74" s="88">
        <v>247</v>
      </c>
      <c r="C74" s="88"/>
      <c r="D74" s="89" t="s">
        <v>666</v>
      </c>
      <c r="E74" s="4" t="s">
        <v>1056</v>
      </c>
      <c r="F74" s="88">
        <v>481</v>
      </c>
      <c r="H74" s="89" t="s">
        <v>1063</v>
      </c>
      <c r="I74" s="4" t="s">
        <v>319</v>
      </c>
      <c r="J74" s="88">
        <v>839</v>
      </c>
      <c r="L74" s="91" t="s">
        <v>674</v>
      </c>
    </row>
    <row r="75" spans="1:12" s="4" customFormat="1" ht="14.25" customHeight="1">
      <c r="A75" s="87" t="s">
        <v>151</v>
      </c>
      <c r="B75" s="88">
        <v>248</v>
      </c>
      <c r="C75" s="88"/>
      <c r="D75" s="89" t="s">
        <v>669</v>
      </c>
      <c r="E75" s="90" t="s">
        <v>230</v>
      </c>
      <c r="F75" s="88">
        <v>484</v>
      </c>
      <c r="G75" s="88"/>
      <c r="H75" s="89" t="s">
        <v>1070</v>
      </c>
      <c r="I75" s="4" t="s">
        <v>320</v>
      </c>
      <c r="J75" s="88">
        <v>891</v>
      </c>
      <c r="L75" s="91" t="s">
        <v>677</v>
      </c>
    </row>
    <row r="76" spans="1:12" s="4" customFormat="1" ht="14.25" customHeight="1">
      <c r="A76" s="87" t="s">
        <v>152</v>
      </c>
      <c r="B76" s="88">
        <v>252</v>
      </c>
      <c r="C76" s="88"/>
      <c r="D76" s="89" t="s">
        <v>672</v>
      </c>
      <c r="E76" s="90" t="s">
        <v>231</v>
      </c>
      <c r="F76" s="88">
        <v>488</v>
      </c>
      <c r="G76" s="88"/>
      <c r="H76" s="89" t="s">
        <v>667</v>
      </c>
      <c r="I76" s="4" t="s">
        <v>321</v>
      </c>
      <c r="J76" s="88">
        <v>892</v>
      </c>
      <c r="L76" s="91" t="s">
        <v>680</v>
      </c>
    </row>
    <row r="77" spans="1:12" s="4" customFormat="1" ht="14.25" customHeight="1">
      <c r="A77" s="87" t="s">
        <v>153</v>
      </c>
      <c r="B77" s="88">
        <v>257</v>
      </c>
      <c r="C77" s="88"/>
      <c r="D77" s="89" t="s">
        <v>675</v>
      </c>
      <c r="E77" s="90" t="s">
        <v>232</v>
      </c>
      <c r="F77" s="88">
        <v>492</v>
      </c>
      <c r="G77" s="88"/>
      <c r="H77" s="89" t="s">
        <v>670</v>
      </c>
      <c r="I77" s="4" t="s">
        <v>322</v>
      </c>
      <c r="J77" s="88">
        <v>893</v>
      </c>
      <c r="L77" s="91" t="s">
        <v>683</v>
      </c>
    </row>
    <row r="78" spans="1:12" s="4" customFormat="1" ht="14.25" customHeight="1">
      <c r="A78" s="87" t="s">
        <v>154</v>
      </c>
      <c r="B78" s="88">
        <v>260</v>
      </c>
      <c r="C78" s="88"/>
      <c r="D78" s="89" t="s">
        <v>678</v>
      </c>
      <c r="E78" s="90" t="s">
        <v>233</v>
      </c>
      <c r="F78" s="88">
        <v>500</v>
      </c>
      <c r="G78" s="88"/>
      <c r="H78" s="89" t="s">
        <v>673</v>
      </c>
      <c r="J78" s="88"/>
      <c r="L78" s="91" t="s">
        <v>685</v>
      </c>
    </row>
    <row r="79" spans="1:12" s="4" customFormat="1" ht="14.25" customHeight="1">
      <c r="A79" s="87" t="s">
        <v>155</v>
      </c>
      <c r="B79" s="88">
        <v>264</v>
      </c>
      <c r="C79" s="88"/>
      <c r="D79" s="89" t="s">
        <v>681</v>
      </c>
      <c r="E79" s="90" t="s">
        <v>234</v>
      </c>
      <c r="F79" s="88">
        <v>504</v>
      </c>
      <c r="G79" s="88"/>
      <c r="H79" s="89" t="s">
        <v>676</v>
      </c>
      <c r="I79" s="90" t="s">
        <v>323</v>
      </c>
      <c r="J79" s="88">
        <v>894</v>
      </c>
      <c r="L79" s="91" t="s">
        <v>1069</v>
      </c>
    </row>
    <row r="80" spans="1:12" s="4" customFormat="1" ht="14.25" customHeight="1">
      <c r="A80" s="87" t="s">
        <v>156</v>
      </c>
      <c r="B80" s="88">
        <v>268</v>
      </c>
      <c r="C80" s="88"/>
      <c r="D80" s="89" t="s">
        <v>684</v>
      </c>
      <c r="E80" s="90" t="s">
        <v>235</v>
      </c>
      <c r="F80" s="88">
        <v>508</v>
      </c>
      <c r="G80" s="88"/>
      <c r="H80" s="89" t="s">
        <v>679</v>
      </c>
      <c r="I80" s="90" t="s">
        <v>325</v>
      </c>
      <c r="J80" s="88">
        <v>950</v>
      </c>
      <c r="K80" s="88"/>
      <c r="L80" s="91" t="s">
        <v>690</v>
      </c>
    </row>
    <row r="81" spans="1:12" s="4" customFormat="1" ht="14.25" customHeight="1">
      <c r="A81" s="87" t="s">
        <v>157</v>
      </c>
      <c r="B81" s="88">
        <v>272</v>
      </c>
      <c r="C81" s="88"/>
      <c r="D81" s="89" t="s">
        <v>686</v>
      </c>
      <c r="E81" s="90" t="s">
        <v>236</v>
      </c>
      <c r="F81" s="88">
        <v>512</v>
      </c>
      <c r="G81" s="88"/>
      <c r="H81" s="89" t="s">
        <v>682</v>
      </c>
      <c r="I81" s="95"/>
      <c r="J81" s="96"/>
      <c r="K81" s="96"/>
      <c r="L81" s="91" t="s">
        <v>693</v>
      </c>
    </row>
    <row r="82" spans="1:12" s="4" customFormat="1" ht="14.25" customHeight="1">
      <c r="A82" s="87" t="s">
        <v>158</v>
      </c>
      <c r="B82" s="88">
        <v>276</v>
      </c>
      <c r="C82" s="88"/>
      <c r="D82" s="89" t="s">
        <v>688</v>
      </c>
      <c r="E82" s="90" t="s">
        <v>237</v>
      </c>
      <c r="F82" s="88">
        <v>516</v>
      </c>
      <c r="G82" s="88"/>
      <c r="H82" s="89" t="s">
        <v>1065</v>
      </c>
      <c r="I82" s="95"/>
      <c r="J82" s="96"/>
      <c r="K82" s="96"/>
      <c r="L82" s="97" t="s">
        <v>1012</v>
      </c>
    </row>
    <row r="83" spans="1:12" s="4" customFormat="1" ht="14.25" customHeight="1">
      <c r="A83" s="87" t="s">
        <v>159</v>
      </c>
      <c r="B83" s="88">
        <v>280</v>
      </c>
      <c r="C83" s="88"/>
      <c r="D83" s="89" t="s">
        <v>691</v>
      </c>
      <c r="E83" s="90" t="s">
        <v>238</v>
      </c>
      <c r="F83" s="88">
        <v>520</v>
      </c>
      <c r="G83" s="88"/>
      <c r="H83" s="89" t="s">
        <v>687</v>
      </c>
      <c r="I83" s="95"/>
      <c r="J83" s="96"/>
      <c r="K83" s="96"/>
      <c r="L83" s="97" t="s">
        <v>1013</v>
      </c>
    </row>
    <row r="84" spans="1:12" s="4" customFormat="1" ht="14.25" customHeight="1">
      <c r="A84" s="87" t="s">
        <v>160</v>
      </c>
      <c r="B84" s="88">
        <v>284</v>
      </c>
      <c r="C84" s="88"/>
      <c r="D84" s="89" t="s">
        <v>694</v>
      </c>
      <c r="E84" s="90" t="s">
        <v>239</v>
      </c>
      <c r="F84" s="88">
        <v>524</v>
      </c>
      <c r="G84" s="88"/>
      <c r="H84" s="89" t="s">
        <v>689</v>
      </c>
      <c r="I84" s="95"/>
      <c r="J84" s="96"/>
      <c r="K84" s="96"/>
      <c r="L84" s="97" t="s">
        <v>1141</v>
      </c>
    </row>
    <row r="85" spans="1:12" s="4" customFormat="1" ht="14.25" customHeight="1">
      <c r="A85" s="87" t="s">
        <v>161</v>
      </c>
      <c r="B85" s="88">
        <v>288</v>
      </c>
      <c r="C85" s="88"/>
      <c r="D85" s="89" t="s">
        <v>695</v>
      </c>
      <c r="E85" s="90" t="s">
        <v>240</v>
      </c>
      <c r="F85" s="88">
        <v>528</v>
      </c>
      <c r="G85" s="88"/>
      <c r="H85" s="89" t="s">
        <v>692</v>
      </c>
      <c r="I85" s="4" t="s">
        <v>1057</v>
      </c>
      <c r="J85" s="88">
        <v>953</v>
      </c>
      <c r="L85" s="91" t="s">
        <v>1064</v>
      </c>
    </row>
    <row r="86" spans="1:12" s="4" customFormat="1" ht="14.25" customHeight="1">
      <c r="A86" s="87" t="s">
        <v>162</v>
      </c>
      <c r="B86" s="88">
        <v>302</v>
      </c>
      <c r="C86" s="88"/>
      <c r="D86" s="89" t="s">
        <v>697</v>
      </c>
      <c r="E86" s="90" t="s">
        <v>241</v>
      </c>
      <c r="F86" s="88">
        <v>529</v>
      </c>
      <c r="G86" s="88"/>
      <c r="H86" s="89" t="s">
        <v>750</v>
      </c>
      <c r="I86" s="90" t="s">
        <v>1023</v>
      </c>
      <c r="J86" s="88">
        <v>958</v>
      </c>
      <c r="K86" s="88"/>
      <c r="L86" s="91" t="s">
        <v>1024</v>
      </c>
    </row>
    <row r="87" spans="1:12" s="4" customFormat="1" ht="14.25" customHeight="1">
      <c r="A87" s="87" t="s">
        <v>163</v>
      </c>
      <c r="B87" s="88">
        <v>306</v>
      </c>
      <c r="C87" s="88"/>
      <c r="D87" s="89" t="s">
        <v>699</v>
      </c>
      <c r="E87" s="90" t="s">
        <v>135</v>
      </c>
      <c r="F87" s="88">
        <v>600</v>
      </c>
      <c r="G87" s="88"/>
      <c r="H87" s="89" t="s">
        <v>696</v>
      </c>
      <c r="I87" s="98" t="s">
        <v>967</v>
      </c>
      <c r="J87" s="88">
        <v>959</v>
      </c>
      <c r="K87" s="88"/>
      <c r="L87" s="68" t="s">
        <v>1072</v>
      </c>
    </row>
    <row r="88" spans="4:8" s="4" customFormat="1" ht="14.25" customHeight="1">
      <c r="D88" s="89" t="s">
        <v>701</v>
      </c>
      <c r="E88" s="90" t="s">
        <v>251</v>
      </c>
      <c r="F88" s="88">
        <v>604</v>
      </c>
      <c r="G88" s="88"/>
      <c r="H88" s="89" t="s">
        <v>698</v>
      </c>
    </row>
    <row r="89" spans="1:12" s="4" customFormat="1" ht="14.25" customHeight="1">
      <c r="A89" s="87" t="s">
        <v>164</v>
      </c>
      <c r="B89" s="88">
        <v>310</v>
      </c>
      <c r="C89" s="88"/>
      <c r="D89" s="89" t="s">
        <v>703</v>
      </c>
      <c r="E89" s="90" t="s">
        <v>252</v>
      </c>
      <c r="F89" s="88">
        <v>608</v>
      </c>
      <c r="G89" s="88"/>
      <c r="H89" s="89" t="s">
        <v>700</v>
      </c>
      <c r="I89" s="162"/>
      <c r="J89" s="162"/>
      <c r="K89" s="162"/>
      <c r="L89" s="162"/>
    </row>
    <row r="90" spans="9:12" s="4" customFormat="1" ht="14.25" customHeight="1">
      <c r="I90" s="162"/>
      <c r="J90" s="162"/>
      <c r="K90" s="162"/>
      <c r="L90" s="162"/>
    </row>
    <row r="91" spans="1:12" s="4" customFormat="1" ht="39.75" customHeight="1">
      <c r="A91" s="491" t="s">
        <v>1142</v>
      </c>
      <c r="B91" s="491"/>
      <c r="C91" s="491"/>
      <c r="D91" s="491"/>
      <c r="E91" s="491"/>
      <c r="F91" s="491"/>
      <c r="G91" s="491"/>
      <c r="H91" s="491"/>
      <c r="I91" s="491"/>
      <c r="J91" s="491"/>
      <c r="K91" s="491"/>
      <c r="L91" s="49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100"/>
      <c r="J109" s="96"/>
      <c r="K109" s="96"/>
      <c r="L109" s="101"/>
    </row>
    <row r="110" spans="5:12" ht="12" customHeight="1">
      <c r="E110" s="34"/>
      <c r="H110" s="55"/>
      <c r="I110" s="102"/>
      <c r="J110" s="96"/>
      <c r="K110" s="96"/>
      <c r="L110" s="56"/>
    </row>
    <row r="111" spans="6:11" ht="12" customHeight="1">
      <c r="F111" s="99"/>
      <c r="G111" s="99"/>
      <c r="J111" s="99"/>
      <c r="K111" s="99"/>
    </row>
    <row r="112" spans="1:11" ht="12" customHeight="1">
      <c r="A112" s="28"/>
      <c r="F112" s="99"/>
      <c r="G112" s="99"/>
      <c r="J112" s="99"/>
      <c r="K112" s="99"/>
    </row>
    <row r="113" spans="6:11" ht="12" customHeight="1">
      <c r="F113" s="99"/>
      <c r="G113" s="99"/>
      <c r="J113" s="99"/>
      <c r="K113" s="99"/>
    </row>
    <row r="114" spans="6:11" ht="12.75">
      <c r="F114" s="99"/>
      <c r="G114" s="99"/>
      <c r="J114" s="99"/>
      <c r="K114" s="99"/>
    </row>
    <row r="115" spans="2:11" ht="12.75">
      <c r="B115" s="99"/>
      <c r="C115" s="99"/>
      <c r="F115" s="99"/>
      <c r="G115" s="99"/>
      <c r="J115" s="99"/>
      <c r="K115" s="99"/>
    </row>
    <row r="116" spans="2:11" ht="12.75">
      <c r="B116" s="99"/>
      <c r="C116" s="99"/>
      <c r="F116" s="99"/>
      <c r="G116" s="99"/>
      <c r="J116" s="99"/>
      <c r="K116" s="99"/>
    </row>
    <row r="117" spans="2:11" ht="12.75">
      <c r="B117" s="99"/>
      <c r="C117" s="99"/>
      <c r="F117" s="99"/>
      <c r="G117" s="99"/>
      <c r="J117" s="99"/>
      <c r="K117" s="99"/>
    </row>
    <row r="118" spans="2:11" ht="12.75">
      <c r="B118" s="99"/>
      <c r="C118" s="99"/>
      <c r="F118" s="99"/>
      <c r="G118" s="99"/>
      <c r="J118" s="99"/>
      <c r="K118" s="99"/>
    </row>
    <row r="119" spans="2:11" ht="12.75">
      <c r="B119" s="99"/>
      <c r="C119" s="99"/>
      <c r="F119" s="99"/>
      <c r="G119" s="99"/>
      <c r="J119" s="99"/>
      <c r="K119" s="99"/>
    </row>
    <row r="120" spans="2:11" ht="12.75">
      <c r="B120" s="99"/>
      <c r="C120" s="99"/>
      <c r="F120" s="99"/>
      <c r="G120" s="99"/>
      <c r="J120" s="99"/>
      <c r="K120" s="99"/>
    </row>
    <row r="121" spans="2:11" ht="12.75">
      <c r="B121" s="99"/>
      <c r="C121" s="99"/>
      <c r="F121" s="99"/>
      <c r="G121" s="99"/>
      <c r="J121" s="99"/>
      <c r="K121" s="99"/>
    </row>
    <row r="122" spans="6:11" ht="12.75">
      <c r="F122" s="99"/>
      <c r="G122" s="99"/>
      <c r="J122" s="99"/>
      <c r="K122" s="99"/>
    </row>
    <row r="123" spans="6:11" ht="12.75">
      <c r="F123" s="99"/>
      <c r="G123" s="99"/>
      <c r="J123" s="99"/>
      <c r="K123" s="99"/>
    </row>
    <row r="124" spans="6:11" ht="12.75">
      <c r="F124" s="99"/>
      <c r="G124" s="99"/>
      <c r="J124" s="99"/>
      <c r="K124" s="99"/>
    </row>
    <row r="125" spans="6:11" ht="12.75">
      <c r="F125" s="99"/>
      <c r="G125" s="99"/>
      <c r="J125" s="99"/>
      <c r="K125" s="99"/>
    </row>
    <row r="126" spans="6:11" ht="12.75">
      <c r="F126" s="99"/>
      <c r="G126" s="99"/>
      <c r="J126" s="99"/>
      <c r="K126" s="99"/>
    </row>
    <row r="127" spans="6:11" ht="12.75">
      <c r="F127" s="99"/>
      <c r="G127" s="99"/>
      <c r="J127" s="99"/>
      <c r="K127" s="99"/>
    </row>
    <row r="128" spans="6:11" ht="12.75">
      <c r="F128" s="99"/>
      <c r="G128" s="99"/>
      <c r="J128" s="99"/>
      <c r="K128" s="99"/>
    </row>
    <row r="129" spans="6:11" ht="12.75">
      <c r="F129" s="99"/>
      <c r="G129" s="99"/>
      <c r="J129" s="99"/>
      <c r="K129" s="99"/>
    </row>
    <row r="130" spans="6:11" ht="12.75">
      <c r="F130" s="99"/>
      <c r="G130" s="99"/>
      <c r="J130" s="99"/>
      <c r="K130" s="99"/>
    </row>
    <row r="131" spans="6:11" ht="12.75">
      <c r="F131" s="99"/>
      <c r="G131" s="99"/>
      <c r="J131" s="99"/>
      <c r="K131" s="99"/>
    </row>
    <row r="132" spans="6:11" ht="12.75">
      <c r="F132" s="99"/>
      <c r="G132" s="99"/>
      <c r="J132" s="99"/>
      <c r="K132" s="99"/>
    </row>
    <row r="133" spans="6:11" ht="12.75">
      <c r="F133" s="99"/>
      <c r="G133" s="99"/>
      <c r="J133" s="99"/>
      <c r="K133" s="99"/>
    </row>
    <row r="134" spans="6:11" ht="12.75">
      <c r="F134" s="99"/>
      <c r="G134" s="99"/>
      <c r="J134" s="99"/>
      <c r="K134" s="99"/>
    </row>
    <row r="135" spans="6:11" ht="12.75">
      <c r="F135" s="99"/>
      <c r="G135" s="99"/>
      <c r="J135" s="99"/>
      <c r="K135" s="99"/>
    </row>
    <row r="136" spans="6:11" ht="12.75">
      <c r="F136" s="99"/>
      <c r="G136" s="99"/>
      <c r="J136" s="99"/>
      <c r="K136" s="99"/>
    </row>
    <row r="137" spans="6:11" ht="12.75">
      <c r="F137" s="99"/>
      <c r="G137" s="99"/>
      <c r="J137" s="99"/>
      <c r="K137" s="99"/>
    </row>
    <row r="138" spans="6:11" ht="12.75">
      <c r="F138" s="99"/>
      <c r="G138" s="99"/>
      <c r="J138" s="99"/>
      <c r="K138" s="99"/>
    </row>
    <row r="139" spans="6:11" ht="12.75">
      <c r="F139" s="99"/>
      <c r="G139" s="99"/>
      <c r="J139" s="99"/>
      <c r="K139" s="99"/>
    </row>
    <row r="140" spans="6:11" ht="12.75">
      <c r="F140" s="99"/>
      <c r="G140" s="99"/>
      <c r="J140" s="99"/>
      <c r="K140" s="99"/>
    </row>
    <row r="141" spans="6:11" ht="12.75">
      <c r="F141" s="99"/>
      <c r="G141" s="99"/>
      <c r="J141" s="99"/>
      <c r="K141" s="99"/>
    </row>
    <row r="142" spans="6:11" ht="12.75">
      <c r="F142" s="99"/>
      <c r="G142" s="99"/>
      <c r="J142" s="99"/>
      <c r="K142" s="99"/>
    </row>
    <row r="143" spans="6:11" ht="12.75">
      <c r="F143" s="99"/>
      <c r="G143" s="99"/>
      <c r="J143" s="99"/>
      <c r="K143" s="99"/>
    </row>
    <row r="144" spans="6:11" ht="12.75">
      <c r="F144" s="99"/>
      <c r="G144" s="99"/>
      <c r="J144" s="99"/>
      <c r="K144" s="99"/>
    </row>
    <row r="145" spans="6:11" ht="12.75">
      <c r="F145" s="99"/>
      <c r="G145" s="99"/>
      <c r="J145" s="99"/>
      <c r="K145" s="99"/>
    </row>
    <row r="146" spans="6:11" ht="12.75">
      <c r="F146" s="99"/>
      <c r="G146" s="99"/>
      <c r="J146" s="99"/>
      <c r="K146" s="99"/>
    </row>
    <row r="147" spans="6:11" ht="12.75">
      <c r="F147" s="99"/>
      <c r="G147" s="99"/>
      <c r="J147" s="99"/>
      <c r="K147" s="99"/>
    </row>
    <row r="148" spans="6:11" ht="12.75">
      <c r="F148" s="99"/>
      <c r="G148" s="99"/>
      <c r="J148" s="99"/>
      <c r="K148" s="99"/>
    </row>
    <row r="149" spans="6:11" ht="12.75">
      <c r="F149" s="99"/>
      <c r="G149" s="99"/>
      <c r="J149" s="99"/>
      <c r="K149" s="99"/>
    </row>
    <row r="150" spans="6:11" ht="12.75">
      <c r="F150" s="99"/>
      <c r="G150" s="99"/>
      <c r="J150" s="99"/>
      <c r="K150" s="99"/>
    </row>
    <row r="151" spans="6:11" ht="12.75">
      <c r="F151" s="99"/>
      <c r="G151" s="99"/>
      <c r="J151" s="99"/>
      <c r="K151" s="99"/>
    </row>
    <row r="152" spans="6:11" ht="12.75">
      <c r="F152" s="99"/>
      <c r="G152" s="99"/>
      <c r="J152" s="99"/>
      <c r="K152" s="99"/>
    </row>
    <row r="153" spans="6:11" ht="12.75">
      <c r="F153" s="99"/>
      <c r="G153" s="99"/>
      <c r="J153" s="99"/>
      <c r="K153" s="99"/>
    </row>
    <row r="154" spans="6:11" ht="12.75">
      <c r="F154" s="99"/>
      <c r="G154" s="99"/>
      <c r="J154" s="99"/>
      <c r="K154" s="99"/>
    </row>
    <row r="155" spans="6:11" ht="12.75">
      <c r="F155" s="99"/>
      <c r="G155" s="99"/>
      <c r="J155" s="99"/>
      <c r="K155" s="99"/>
    </row>
    <row r="156" spans="6:11" ht="12.75">
      <c r="F156" s="99"/>
      <c r="G156" s="99"/>
      <c r="J156" s="99"/>
      <c r="K156" s="99"/>
    </row>
    <row r="157" spans="6:11" ht="12.75">
      <c r="F157" s="99"/>
      <c r="G157" s="99"/>
      <c r="J157" s="99"/>
      <c r="K157" s="99"/>
    </row>
    <row r="158" spans="6:11" ht="12.75">
      <c r="F158" s="99"/>
      <c r="G158" s="99"/>
      <c r="J158" s="99"/>
      <c r="K158" s="99"/>
    </row>
    <row r="159" spans="6:11" ht="12.75">
      <c r="F159" s="99"/>
      <c r="G159" s="99"/>
      <c r="J159" s="99"/>
      <c r="K159" s="99"/>
    </row>
    <row r="160" spans="6:11" ht="12.75">
      <c r="F160" s="99"/>
      <c r="G160" s="99"/>
      <c r="J160" s="99"/>
      <c r="K160" s="99"/>
    </row>
    <row r="161" spans="6:11" ht="12.75">
      <c r="F161" s="99"/>
      <c r="G161" s="99"/>
      <c r="J161" s="99"/>
      <c r="K161" s="99"/>
    </row>
    <row r="162" spans="6:11" ht="12.75">
      <c r="F162" s="99"/>
      <c r="G162" s="99"/>
      <c r="J162" s="99"/>
      <c r="K162" s="99"/>
    </row>
    <row r="163" spans="6:11" ht="12.75">
      <c r="F163" s="99"/>
      <c r="G163" s="99"/>
      <c r="J163" s="99"/>
      <c r="K163" s="99"/>
    </row>
    <row r="164" spans="6:11" ht="12.75">
      <c r="F164" s="99"/>
      <c r="G164" s="99"/>
      <c r="J164" s="99"/>
      <c r="K164" s="99"/>
    </row>
    <row r="165" spans="6:11" ht="12.75">
      <c r="F165" s="99"/>
      <c r="G165" s="99"/>
      <c r="J165" s="99"/>
      <c r="K165" s="99"/>
    </row>
    <row r="166" spans="6:11" ht="12.75">
      <c r="F166" s="99"/>
      <c r="G166" s="99"/>
      <c r="J166" s="99"/>
      <c r="K166" s="99"/>
    </row>
    <row r="167" spans="6:11" ht="12.75">
      <c r="F167" s="99"/>
      <c r="G167" s="99"/>
      <c r="J167" s="99"/>
      <c r="K167" s="99"/>
    </row>
    <row r="168" spans="6:11" ht="12.75">
      <c r="F168" s="99"/>
      <c r="G168" s="99"/>
      <c r="J168" s="99"/>
      <c r="K168" s="99"/>
    </row>
    <row r="169" spans="6:11" ht="12.75">
      <c r="F169" s="99"/>
      <c r="G169" s="99"/>
      <c r="J169" s="99"/>
      <c r="K169" s="99"/>
    </row>
    <row r="170" spans="6:11" ht="12.75">
      <c r="F170" s="99"/>
      <c r="G170" s="99"/>
      <c r="J170" s="99"/>
      <c r="K170" s="99"/>
    </row>
    <row r="171" spans="6:11" ht="12.75">
      <c r="F171" s="99"/>
      <c r="G171" s="99"/>
      <c r="J171" s="99"/>
      <c r="K171" s="99"/>
    </row>
    <row r="172" spans="6:11" ht="12.75">
      <c r="F172" s="99"/>
      <c r="G172" s="99"/>
      <c r="J172" s="99"/>
      <c r="K172" s="99"/>
    </row>
    <row r="173" spans="6:11" ht="12.75">
      <c r="F173" s="99"/>
      <c r="G173" s="99"/>
      <c r="J173" s="99"/>
      <c r="K173" s="99"/>
    </row>
    <row r="174" spans="6:11" ht="12.75">
      <c r="F174" s="99"/>
      <c r="G174" s="99"/>
      <c r="J174" s="99"/>
      <c r="K174" s="99"/>
    </row>
    <row r="175" spans="6:11" ht="12.75">
      <c r="F175" s="99"/>
      <c r="G175" s="99"/>
      <c r="J175" s="99"/>
      <c r="K175" s="99"/>
    </row>
    <row r="176" spans="6:11" ht="12.75">
      <c r="F176" s="99"/>
      <c r="G176" s="99"/>
      <c r="J176" s="99"/>
      <c r="K176" s="99"/>
    </row>
    <row r="177" spans="6:11" ht="12.75">
      <c r="F177" s="99"/>
      <c r="G177" s="99"/>
      <c r="J177" s="99"/>
      <c r="K177" s="99"/>
    </row>
    <row r="178" spans="6:11" ht="12.75">
      <c r="F178" s="99"/>
      <c r="G178" s="99"/>
      <c r="J178" s="99"/>
      <c r="K178" s="99"/>
    </row>
    <row r="179" spans="6:11" ht="12.75">
      <c r="F179" s="99"/>
      <c r="G179" s="99"/>
      <c r="J179" s="99"/>
      <c r="K179" s="99"/>
    </row>
    <row r="180" spans="6:11" ht="12.75">
      <c r="F180" s="99"/>
      <c r="G180" s="99"/>
      <c r="J180" s="99"/>
      <c r="K180" s="99"/>
    </row>
    <row r="181" spans="6:11" ht="12.75">
      <c r="F181" s="99"/>
      <c r="G181" s="99"/>
      <c r="J181" s="99"/>
      <c r="K181" s="99"/>
    </row>
    <row r="182" spans="6:7" ht="12.75">
      <c r="F182" s="99"/>
      <c r="G182" s="99"/>
    </row>
    <row r="183" spans="6:7" ht="12.75">
      <c r="F183" s="99"/>
      <c r="G183" s="99"/>
    </row>
    <row r="184" spans="6:7" ht="12.75">
      <c r="F184" s="99"/>
      <c r="G184" s="99"/>
    </row>
    <row r="185" spans="6:7" ht="12.75">
      <c r="F185" s="99"/>
      <c r="G185" s="99"/>
    </row>
    <row r="186" spans="6:7" ht="12.75">
      <c r="F186" s="99"/>
      <c r="G186" s="99"/>
    </row>
    <row r="187" spans="6:7" ht="12.75">
      <c r="F187" s="99"/>
      <c r="G187" s="99"/>
    </row>
    <row r="188" spans="6:7" ht="12.75">
      <c r="F188" s="99"/>
      <c r="G188" s="99"/>
    </row>
    <row r="189" spans="6:7" ht="12.75">
      <c r="F189" s="99"/>
      <c r="G189" s="99"/>
    </row>
    <row r="190" spans="6:7" ht="12.75">
      <c r="F190" s="99"/>
      <c r="G190" s="99"/>
    </row>
    <row r="191" spans="6:7" ht="12.75">
      <c r="F191" s="99"/>
      <c r="G191" s="99"/>
    </row>
    <row r="192" spans="6:7" ht="12.75">
      <c r="F192" s="99"/>
      <c r="G192" s="99"/>
    </row>
    <row r="193" spans="6:7" ht="12.75">
      <c r="F193" s="99"/>
      <c r="G193" s="99"/>
    </row>
    <row r="194" spans="6:7" ht="12.75">
      <c r="F194" s="99"/>
      <c r="G194" s="99"/>
    </row>
    <row r="195" spans="6:7" ht="12.75">
      <c r="F195" s="99"/>
      <c r="G195" s="99"/>
    </row>
    <row r="196" spans="6:7" ht="12.75">
      <c r="F196" s="99"/>
      <c r="G196" s="99"/>
    </row>
    <row r="197" spans="6:7" ht="12.75">
      <c r="F197" s="99"/>
      <c r="G197" s="99"/>
    </row>
    <row r="198" spans="6:7" ht="12.75">
      <c r="F198" s="99"/>
      <c r="G198" s="99"/>
    </row>
    <row r="199" spans="6:7" ht="12.75">
      <c r="F199" s="99"/>
      <c r="G199" s="99"/>
    </row>
    <row r="200" spans="6:7" ht="12.75">
      <c r="F200" s="99"/>
      <c r="G200" s="99"/>
    </row>
    <row r="201" spans="6:7" ht="12.75">
      <c r="F201" s="99"/>
      <c r="G201" s="99"/>
    </row>
    <row r="202" spans="6:7" ht="12.75">
      <c r="F202" s="99"/>
      <c r="G202" s="99"/>
    </row>
    <row r="203" spans="6:7" ht="12.75">
      <c r="F203" s="99"/>
      <c r="G203" s="99"/>
    </row>
  </sheetData>
  <sheetProtection/>
  <mergeCells count="2">
    <mergeCell ref="A1:L1"/>
    <mergeCell ref="A91:L91"/>
  </mergeCells>
  <printOptions horizontalCentered="1"/>
  <pageMargins left="0.5905511811023623" right="0.5905511811023623" top="0.7874015748031497" bottom="0.07874015748031496" header="0.4330708661417323" footer="0"/>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6"/>
  <sheetViews>
    <sheetView zoomScale="80" zoomScaleNormal="80" zoomScalePageLayoutView="0" workbookViewId="0" topLeftCell="A1">
      <selection activeCell="A1" sqref="A1"/>
    </sheetView>
  </sheetViews>
  <sheetFormatPr defaultColWidth="11.421875" defaultRowHeight="12.75"/>
  <cols>
    <col min="1" max="1" width="38.8515625" style="23" customWidth="1"/>
    <col min="2" max="2" width="40.00390625" style="18" customWidth="1"/>
    <col min="3" max="3" width="39.8515625" style="18" customWidth="1"/>
    <col min="4" max="4" width="44.57421875" style="18" customWidth="1"/>
    <col min="5" max="5" width="26.7109375" style="18" hidden="1" customWidth="1"/>
    <col min="6" max="6" width="26.7109375" style="18" customWidth="1"/>
    <col min="7" max="7" width="35.57421875" style="18" customWidth="1"/>
    <col min="8" max="8" width="0.13671875" style="18" hidden="1" customWidth="1"/>
    <col min="9" max="9" width="19.57421875" style="18" hidden="1" customWidth="1"/>
    <col min="10" max="10" width="35.421875" style="18" customWidth="1"/>
    <col min="11" max="11" width="49.28125" style="18" bestFit="1" customWidth="1"/>
    <col min="12" max="16384" width="11.421875" style="18" customWidth="1"/>
  </cols>
  <sheetData>
    <row r="1" spans="1:11" s="59" customFormat="1" ht="23.25" customHeight="1">
      <c r="A1" s="74"/>
      <c r="D1" s="70" t="s">
        <v>1193</v>
      </c>
      <c r="E1" s="7"/>
      <c r="F1" s="7"/>
      <c r="G1" s="7"/>
      <c r="H1" s="7"/>
      <c r="I1" s="7"/>
      <c r="K1" s="71"/>
    </row>
    <row r="2" spans="1:10" s="78" customFormat="1" ht="29.25" customHeight="1">
      <c r="A2" s="490" t="s">
        <v>614</v>
      </c>
      <c r="B2" s="490"/>
      <c r="C2" s="490"/>
      <c r="D2" s="490"/>
      <c r="E2" s="75"/>
      <c r="F2" s="75"/>
      <c r="G2" s="76"/>
      <c r="H2" s="75"/>
      <c r="I2" s="77"/>
      <c r="J2" s="77"/>
    </row>
    <row r="3" spans="1:9" ht="17.25" customHeight="1">
      <c r="A3" s="82"/>
      <c r="B3" s="82"/>
      <c r="C3" s="82"/>
      <c r="D3" s="82"/>
      <c r="E3" s="69"/>
      <c r="F3" s="69"/>
      <c r="H3" s="69"/>
      <c r="I3" s="69"/>
    </row>
    <row r="4" spans="1:9" ht="17.25" customHeight="1">
      <c r="A4" s="79" t="s">
        <v>705</v>
      </c>
      <c r="B4" s="80" t="s">
        <v>725</v>
      </c>
      <c r="C4" s="23"/>
      <c r="E4" s="69"/>
      <c r="F4" s="69"/>
      <c r="H4" s="72"/>
      <c r="I4" s="69"/>
    </row>
    <row r="5" spans="1:9" ht="17.25" customHeight="1">
      <c r="A5" s="81" t="s">
        <v>468</v>
      </c>
      <c r="B5" s="81" t="s">
        <v>726</v>
      </c>
      <c r="C5" s="81" t="s">
        <v>538</v>
      </c>
      <c r="D5" s="82" t="s">
        <v>489</v>
      </c>
      <c r="E5" s="69"/>
      <c r="F5" s="69"/>
      <c r="H5" s="69"/>
      <c r="I5" s="69"/>
    </row>
    <row r="6" spans="1:9" ht="17.25" customHeight="1">
      <c r="A6" s="81" t="s">
        <v>471</v>
      </c>
      <c r="B6" s="81" t="s">
        <v>532</v>
      </c>
      <c r="C6" s="81" t="s">
        <v>541</v>
      </c>
      <c r="D6" s="82" t="s">
        <v>492</v>
      </c>
      <c r="E6" s="69"/>
      <c r="F6" s="69"/>
      <c r="H6" s="69"/>
      <c r="I6" s="69"/>
    </row>
    <row r="7" spans="1:9" ht="17.25" customHeight="1">
      <c r="A7" s="81" t="s">
        <v>476</v>
      </c>
      <c r="B7" s="81" t="s">
        <v>727</v>
      </c>
      <c r="C7" s="81" t="s">
        <v>544</v>
      </c>
      <c r="D7" s="82" t="s">
        <v>723</v>
      </c>
      <c r="E7" s="69"/>
      <c r="F7" s="69"/>
      <c r="H7" s="69"/>
      <c r="I7" s="69"/>
    </row>
    <row r="8" spans="1:9" ht="17.25" customHeight="1">
      <c r="A8" s="81" t="s">
        <v>479</v>
      </c>
      <c r="B8" s="81" t="s">
        <v>539</v>
      </c>
      <c r="C8" s="81" t="s">
        <v>547</v>
      </c>
      <c r="D8" s="82" t="s">
        <v>499</v>
      </c>
      <c r="E8" s="69"/>
      <c r="F8" s="69"/>
      <c r="H8" s="69"/>
      <c r="I8" s="69"/>
    </row>
    <row r="9" spans="1:9" ht="17.25" customHeight="1">
      <c r="A9" s="81" t="s">
        <v>482</v>
      </c>
      <c r="B9" s="81" t="s">
        <v>542</v>
      </c>
      <c r="C9" s="81" t="s">
        <v>550</v>
      </c>
      <c r="D9" s="82" t="s">
        <v>502</v>
      </c>
      <c r="E9" s="69"/>
      <c r="F9" s="69"/>
      <c r="H9" s="69"/>
      <c r="I9" s="69"/>
    </row>
    <row r="10" spans="1:9" ht="17.25" customHeight="1">
      <c r="A10" s="81" t="s">
        <v>485</v>
      </c>
      <c r="B10" s="81" t="s">
        <v>545</v>
      </c>
      <c r="C10" s="81" t="s">
        <v>553</v>
      </c>
      <c r="D10" s="82" t="s">
        <v>505</v>
      </c>
      <c r="E10" s="69"/>
      <c r="F10" s="69"/>
      <c r="H10" s="69"/>
      <c r="I10" s="69"/>
    </row>
    <row r="11" spans="1:9" ht="17.25" customHeight="1">
      <c r="A11" s="81" t="s">
        <v>488</v>
      </c>
      <c r="B11" s="81" t="s">
        <v>548</v>
      </c>
      <c r="C11" s="81" t="s">
        <v>556</v>
      </c>
      <c r="D11" s="82" t="s">
        <v>508</v>
      </c>
      <c r="E11" s="69"/>
      <c r="F11" s="69"/>
      <c r="H11" s="69"/>
      <c r="I11" s="69"/>
    </row>
    <row r="12" spans="1:9" ht="17.25" customHeight="1">
      <c r="A12" s="81" t="s">
        <v>490</v>
      </c>
      <c r="B12" s="81" t="s">
        <v>551</v>
      </c>
      <c r="C12" s="81" t="s">
        <v>565</v>
      </c>
      <c r="D12" s="82" t="s">
        <v>511</v>
      </c>
      <c r="E12" s="69"/>
      <c r="F12" s="69"/>
      <c r="H12" s="69"/>
      <c r="I12" s="69"/>
    </row>
    <row r="13" spans="1:9" ht="17.25" customHeight="1">
      <c r="A13" s="81" t="s">
        <v>493</v>
      </c>
      <c r="B13" s="81" t="s">
        <v>554</v>
      </c>
      <c r="C13" s="81" t="s">
        <v>568</v>
      </c>
      <c r="D13" s="82" t="s">
        <v>514</v>
      </c>
      <c r="E13" s="69"/>
      <c r="F13" s="69"/>
      <c r="H13" s="69"/>
      <c r="I13" s="69"/>
    </row>
    <row r="14" spans="1:9" ht="17.25" customHeight="1">
      <c r="A14" s="81" t="s">
        <v>495</v>
      </c>
      <c r="B14" s="81" t="s">
        <v>557</v>
      </c>
      <c r="C14" s="81" t="s">
        <v>574</v>
      </c>
      <c r="D14" s="82" t="s">
        <v>517</v>
      </c>
      <c r="E14" s="69"/>
      <c r="F14" s="69"/>
      <c r="H14" s="69"/>
      <c r="I14" s="69"/>
    </row>
    <row r="15" spans="1:9" ht="17.25" customHeight="1">
      <c r="A15" s="81" t="s">
        <v>497</v>
      </c>
      <c r="B15" s="81"/>
      <c r="C15" s="81" t="s">
        <v>577</v>
      </c>
      <c r="D15" s="82" t="s">
        <v>520</v>
      </c>
      <c r="E15" s="69"/>
      <c r="F15" s="69"/>
      <c r="H15" s="69"/>
      <c r="I15" s="69"/>
    </row>
    <row r="16" spans="1:9" ht="17.25" customHeight="1">
      <c r="A16" s="81" t="s">
        <v>500</v>
      </c>
      <c r="B16" s="79" t="s">
        <v>706</v>
      </c>
      <c r="C16" s="81" t="s">
        <v>580</v>
      </c>
      <c r="D16" s="82" t="s">
        <v>523</v>
      </c>
      <c r="E16" s="69"/>
      <c r="F16" s="69"/>
      <c r="H16" s="69"/>
      <c r="I16" s="69"/>
    </row>
    <row r="17" spans="1:9" ht="17.25" customHeight="1">
      <c r="A17" s="81" t="s">
        <v>503</v>
      </c>
      <c r="B17" s="81" t="s">
        <v>707</v>
      </c>
      <c r="C17" s="81" t="s">
        <v>583</v>
      </c>
      <c r="D17" s="82" t="s">
        <v>526</v>
      </c>
      <c r="E17" s="69"/>
      <c r="F17" s="69"/>
      <c r="H17" s="69"/>
      <c r="I17" s="69"/>
    </row>
    <row r="18" spans="1:9" ht="17.25" customHeight="1">
      <c r="A18" s="81" t="s">
        <v>506</v>
      </c>
      <c r="B18" s="81" t="s">
        <v>562</v>
      </c>
      <c r="C18" s="81" t="s">
        <v>586</v>
      </c>
      <c r="D18" s="82" t="s">
        <v>560</v>
      </c>
      <c r="E18" s="69"/>
      <c r="F18" s="69"/>
      <c r="H18" s="69"/>
      <c r="I18" s="69"/>
    </row>
    <row r="19" spans="1:9" ht="17.25" customHeight="1">
      <c r="A19" s="81" t="s">
        <v>537</v>
      </c>
      <c r="B19" s="81" t="s">
        <v>571</v>
      </c>
      <c r="C19" s="81" t="s">
        <v>589</v>
      </c>
      <c r="D19" s="82" t="s">
        <v>563</v>
      </c>
      <c r="E19" s="69"/>
      <c r="F19" s="69"/>
      <c r="H19" s="69"/>
      <c r="I19" s="69"/>
    </row>
    <row r="20" spans="1:9" ht="17.25" customHeight="1">
      <c r="A20" s="81" t="s">
        <v>546</v>
      </c>
      <c r="B20" s="81"/>
      <c r="C20" s="81" t="s">
        <v>592</v>
      </c>
      <c r="D20" s="82" t="s">
        <v>724</v>
      </c>
      <c r="E20" s="69"/>
      <c r="F20" s="69"/>
      <c r="H20" s="69"/>
      <c r="I20" s="69"/>
    </row>
    <row r="21" spans="1:9" ht="17.25" customHeight="1">
      <c r="A21" s="81" t="s">
        <v>549</v>
      </c>
      <c r="B21" s="79" t="s">
        <v>709</v>
      </c>
      <c r="C21" s="81" t="s">
        <v>595</v>
      </c>
      <c r="D21" s="82" t="s">
        <v>572</v>
      </c>
      <c r="E21" s="69"/>
      <c r="F21" s="69"/>
      <c r="H21" s="69"/>
      <c r="I21" s="69"/>
    </row>
    <row r="22" spans="1:9" ht="17.25" customHeight="1">
      <c r="A22" s="81" t="s">
        <v>552</v>
      </c>
      <c r="B22" s="81" t="s">
        <v>710</v>
      </c>
      <c r="C22" s="81" t="s">
        <v>598</v>
      </c>
      <c r="D22" s="82" t="s">
        <v>575</v>
      </c>
      <c r="E22" s="69"/>
      <c r="F22" s="69"/>
      <c r="H22" s="69"/>
      <c r="I22" s="58"/>
    </row>
    <row r="23" spans="1:9" ht="17.25" customHeight="1">
      <c r="A23" s="81" t="s">
        <v>555</v>
      </c>
      <c r="B23" s="81" t="s">
        <v>512</v>
      </c>
      <c r="C23" s="81" t="s">
        <v>601</v>
      </c>
      <c r="D23" s="82" t="s">
        <v>578</v>
      </c>
      <c r="E23" s="69"/>
      <c r="F23" s="69"/>
      <c r="H23" s="72"/>
      <c r="I23" s="72"/>
    </row>
    <row r="24" spans="1:9" ht="17.25" customHeight="1">
      <c r="A24" s="81" t="s">
        <v>558</v>
      </c>
      <c r="B24" s="81" t="s">
        <v>634</v>
      </c>
      <c r="C24" s="81" t="s">
        <v>604</v>
      </c>
      <c r="D24" s="82" t="s">
        <v>581</v>
      </c>
      <c r="E24" s="69"/>
      <c r="F24" s="69"/>
      <c r="H24" s="69"/>
      <c r="I24" s="69"/>
    </row>
    <row r="25" spans="1:9" ht="17.25" customHeight="1">
      <c r="A25" s="81" t="s">
        <v>561</v>
      </c>
      <c r="B25" s="81" t="s">
        <v>1058</v>
      </c>
      <c r="C25" s="81" t="s">
        <v>607</v>
      </c>
      <c r="D25" s="82" t="s">
        <v>584</v>
      </c>
      <c r="E25" s="69"/>
      <c r="F25" s="69"/>
      <c r="H25" s="69"/>
      <c r="I25" s="69"/>
    </row>
    <row r="26" spans="1:9" ht="17.25" customHeight="1">
      <c r="A26" s="81" t="s">
        <v>564</v>
      </c>
      <c r="B26" s="81" t="s">
        <v>637</v>
      </c>
      <c r="C26" s="81" t="s">
        <v>609</v>
      </c>
      <c r="D26" s="82" t="s">
        <v>587</v>
      </c>
      <c r="E26" s="69"/>
      <c r="F26" s="69"/>
      <c r="H26" s="69"/>
      <c r="I26" s="69"/>
    </row>
    <row r="27" spans="1:9" ht="17.25" customHeight="1">
      <c r="A27" s="81" t="s">
        <v>567</v>
      </c>
      <c r="B27" s="81" t="s">
        <v>640</v>
      </c>
      <c r="C27" s="81" t="s">
        <v>617</v>
      </c>
      <c r="D27" s="82" t="s">
        <v>590</v>
      </c>
      <c r="E27" s="69"/>
      <c r="F27" s="69"/>
      <c r="H27" s="69"/>
      <c r="I27" s="69"/>
    </row>
    <row r="28" spans="1:9" ht="17.25" customHeight="1">
      <c r="A28" s="81" t="s">
        <v>570</v>
      </c>
      <c r="B28" s="81" t="s">
        <v>1066</v>
      </c>
      <c r="C28" s="81" t="s">
        <v>619</v>
      </c>
      <c r="D28" s="82" t="s">
        <v>593</v>
      </c>
      <c r="E28" s="69"/>
      <c r="F28" s="69"/>
      <c r="H28" s="69"/>
      <c r="I28" s="69"/>
    </row>
    <row r="29" spans="1:9" ht="17.25" customHeight="1">
      <c r="A29" s="81" t="s">
        <v>616</v>
      </c>
      <c r="B29" s="81" t="s">
        <v>647</v>
      </c>
      <c r="C29" s="81" t="s">
        <v>708</v>
      </c>
      <c r="D29" s="82" t="s">
        <v>596</v>
      </c>
      <c r="E29" s="69"/>
      <c r="F29" s="69"/>
      <c r="H29" s="69"/>
      <c r="I29" s="69"/>
    </row>
    <row r="30" spans="1:9" ht="17.25" customHeight="1">
      <c r="A30" s="81" t="s">
        <v>618</v>
      </c>
      <c r="B30" s="81" t="s">
        <v>650</v>
      </c>
      <c r="C30" s="81" t="s">
        <v>625</v>
      </c>
      <c r="D30" s="82" t="s">
        <v>599</v>
      </c>
      <c r="E30" s="69"/>
      <c r="F30" s="69"/>
      <c r="H30" s="69"/>
      <c r="I30" s="69"/>
    </row>
    <row r="31" spans="1:9" ht="17.25" customHeight="1">
      <c r="A31" s="81" t="s">
        <v>696</v>
      </c>
      <c r="B31" s="81" t="s">
        <v>1059</v>
      </c>
      <c r="C31" s="81" t="s">
        <v>628</v>
      </c>
      <c r="D31" s="82" t="s">
        <v>602</v>
      </c>
      <c r="E31" s="69"/>
      <c r="F31" s="69"/>
      <c r="H31" s="69"/>
      <c r="I31" s="69"/>
    </row>
    <row r="32" spans="1:9" ht="17.25" customHeight="1">
      <c r="A32" s="81"/>
      <c r="B32" s="81" t="s">
        <v>653</v>
      </c>
      <c r="C32" s="81" t="s">
        <v>630</v>
      </c>
      <c r="D32" s="82" t="s">
        <v>605</v>
      </c>
      <c r="E32" s="69"/>
      <c r="F32" s="69"/>
      <c r="H32" s="69"/>
      <c r="I32" s="69"/>
    </row>
    <row r="33" spans="1:9" ht="17.25" customHeight="1">
      <c r="A33" s="79" t="s">
        <v>713</v>
      </c>
      <c r="B33" s="81" t="s">
        <v>656</v>
      </c>
      <c r="C33" s="81" t="s">
        <v>632</v>
      </c>
      <c r="D33" s="82" t="s">
        <v>608</v>
      </c>
      <c r="E33" s="69"/>
      <c r="F33" s="69"/>
      <c r="H33" s="69"/>
      <c r="I33" s="69"/>
    </row>
    <row r="34" spans="1:9" ht="17.25" customHeight="1">
      <c r="A34" s="81" t="s">
        <v>468</v>
      </c>
      <c r="B34" s="81" t="s">
        <v>659</v>
      </c>
      <c r="C34" s="81" t="s">
        <v>635</v>
      </c>
      <c r="D34" s="82" t="s">
        <v>615</v>
      </c>
      <c r="E34" s="69"/>
      <c r="F34" s="69"/>
      <c r="H34" s="69"/>
      <c r="I34" s="69"/>
    </row>
    <row r="35" spans="1:9" ht="17.25" customHeight="1">
      <c r="A35" s="81" t="s">
        <v>471</v>
      </c>
      <c r="B35" s="81" t="s">
        <v>661</v>
      </c>
      <c r="C35" s="81" t="s">
        <v>712</v>
      </c>
      <c r="D35" s="82" t="s">
        <v>758</v>
      </c>
      <c r="E35" s="69"/>
      <c r="F35" s="69"/>
      <c r="H35" s="69"/>
      <c r="I35" s="69"/>
    </row>
    <row r="36" spans="1:9" ht="17.25" customHeight="1">
      <c r="A36" s="81" t="s">
        <v>476</v>
      </c>
      <c r="B36" s="81" t="s">
        <v>664</v>
      </c>
      <c r="C36" s="81" t="s">
        <v>643</v>
      </c>
      <c r="D36" s="82" t="s">
        <v>620</v>
      </c>
      <c r="E36" s="69"/>
      <c r="F36" s="69"/>
      <c r="H36" s="69"/>
      <c r="I36" s="69"/>
    </row>
    <row r="37" spans="1:9" ht="17.25" customHeight="1">
      <c r="A37" s="81" t="s">
        <v>482</v>
      </c>
      <c r="B37" s="81" t="s">
        <v>666</v>
      </c>
      <c r="C37" s="81" t="s">
        <v>645</v>
      </c>
      <c r="D37" s="82" t="s">
        <v>622</v>
      </c>
      <c r="E37" s="69"/>
      <c r="F37" s="69"/>
      <c r="H37" s="69"/>
      <c r="I37" s="69"/>
    </row>
    <row r="38" spans="1:9" ht="17.25" customHeight="1">
      <c r="A38" s="81" t="s">
        <v>488</v>
      </c>
      <c r="B38" s="81" t="s">
        <v>669</v>
      </c>
      <c r="C38" s="81" t="s">
        <v>648</v>
      </c>
      <c r="D38" s="82" t="s">
        <v>623</v>
      </c>
      <c r="E38" s="69"/>
      <c r="F38" s="69"/>
      <c r="H38" s="69"/>
      <c r="I38" s="69"/>
    </row>
    <row r="39" spans="1:9" ht="17.25" customHeight="1">
      <c r="A39" s="81" t="s">
        <v>490</v>
      </c>
      <c r="B39" s="81" t="s">
        <v>672</v>
      </c>
      <c r="C39" s="81" t="s">
        <v>651</v>
      </c>
      <c r="D39" s="82" t="s">
        <v>626</v>
      </c>
      <c r="E39" s="69"/>
      <c r="F39" s="69"/>
      <c r="H39" s="69"/>
      <c r="I39" s="69"/>
    </row>
    <row r="40" spans="1:9" ht="17.25" customHeight="1">
      <c r="A40" s="81" t="s">
        <v>493</v>
      </c>
      <c r="B40" s="81" t="s">
        <v>675</v>
      </c>
      <c r="C40" s="81" t="s">
        <v>654</v>
      </c>
      <c r="D40" s="82" t="s">
        <v>629</v>
      </c>
      <c r="E40" s="69"/>
      <c r="F40" s="69"/>
      <c r="H40" s="69"/>
      <c r="I40" s="69"/>
    </row>
    <row r="41" spans="1:9" ht="17.25" customHeight="1">
      <c r="A41" s="81" t="s">
        <v>497</v>
      </c>
      <c r="B41" s="81" t="s">
        <v>678</v>
      </c>
      <c r="C41" s="81" t="s">
        <v>657</v>
      </c>
      <c r="D41" s="82" t="s">
        <v>631</v>
      </c>
      <c r="E41" s="69"/>
      <c r="F41" s="69"/>
      <c r="H41" s="69"/>
      <c r="I41" s="69"/>
    </row>
    <row r="42" spans="1:9" ht="17.25" customHeight="1">
      <c r="A42" s="81" t="s">
        <v>500</v>
      </c>
      <c r="B42" s="81" t="s">
        <v>681</v>
      </c>
      <c r="C42" s="81" t="s">
        <v>1060</v>
      </c>
      <c r="D42" s="82" t="s">
        <v>633</v>
      </c>
      <c r="E42" s="69"/>
      <c r="F42" s="69"/>
      <c r="H42" s="69"/>
      <c r="I42" s="69"/>
    </row>
    <row r="43" spans="1:9" ht="17.25" customHeight="1">
      <c r="A43" s="81" t="s">
        <v>503</v>
      </c>
      <c r="B43" s="81" t="s">
        <v>684</v>
      </c>
      <c r="C43" s="81" t="s">
        <v>1061</v>
      </c>
      <c r="D43" s="82" t="s">
        <v>711</v>
      </c>
      <c r="E43" s="69"/>
      <c r="F43" s="69"/>
      <c r="H43" s="69"/>
      <c r="I43" s="69"/>
    </row>
    <row r="44" spans="1:9" ht="17.25" customHeight="1">
      <c r="A44" s="81" t="s">
        <v>506</v>
      </c>
      <c r="B44" s="81" t="s">
        <v>714</v>
      </c>
      <c r="C44" s="81" t="s">
        <v>1062</v>
      </c>
      <c r="D44" s="82" t="s">
        <v>639</v>
      </c>
      <c r="E44" s="69"/>
      <c r="F44" s="69"/>
      <c r="H44" s="69"/>
      <c r="I44" s="69"/>
    </row>
    <row r="45" spans="1:9" ht="17.25" customHeight="1">
      <c r="A45" s="81" t="s">
        <v>537</v>
      </c>
      <c r="B45" s="81" t="s">
        <v>688</v>
      </c>
      <c r="C45" s="81" t="s">
        <v>662</v>
      </c>
      <c r="D45" s="82" t="s">
        <v>642</v>
      </c>
      <c r="E45" s="69"/>
      <c r="F45" s="69"/>
      <c r="H45" s="69"/>
      <c r="I45" s="69"/>
    </row>
    <row r="46" spans="1:9" ht="17.25" customHeight="1">
      <c r="A46" s="81" t="s">
        <v>546</v>
      </c>
      <c r="B46" s="81" t="s">
        <v>691</v>
      </c>
      <c r="C46" s="81" t="s">
        <v>1063</v>
      </c>
      <c r="D46" s="82" t="s">
        <v>644</v>
      </c>
      <c r="E46" s="69"/>
      <c r="F46" s="69"/>
      <c r="H46" s="69"/>
      <c r="I46" s="69"/>
    </row>
    <row r="47" spans="1:9" ht="17.25" customHeight="1">
      <c r="A47" s="81" t="s">
        <v>549</v>
      </c>
      <c r="B47" s="81" t="s">
        <v>694</v>
      </c>
      <c r="C47" s="81" t="s">
        <v>1070</v>
      </c>
      <c r="D47" s="82" t="s">
        <v>646</v>
      </c>
      <c r="E47" s="69"/>
      <c r="F47" s="69"/>
      <c r="H47" s="69"/>
      <c r="I47" s="69"/>
    </row>
    <row r="48" spans="1:9" ht="17.25" customHeight="1">
      <c r="A48" s="81" t="s">
        <v>552</v>
      </c>
      <c r="B48" s="81" t="s">
        <v>695</v>
      </c>
      <c r="C48" s="81" t="s">
        <v>667</v>
      </c>
      <c r="D48" s="82" t="s">
        <v>649</v>
      </c>
      <c r="E48" s="69"/>
      <c r="F48" s="69"/>
      <c r="H48" s="69"/>
      <c r="I48" s="69"/>
    </row>
    <row r="49" spans="1:9" ht="17.25" customHeight="1">
      <c r="A49" s="81" t="s">
        <v>561</v>
      </c>
      <c r="B49" s="81" t="s">
        <v>697</v>
      </c>
      <c r="C49" s="81" t="s">
        <v>670</v>
      </c>
      <c r="D49" s="82" t="s">
        <v>652</v>
      </c>
      <c r="E49" s="69"/>
      <c r="F49" s="69"/>
      <c r="H49" s="69"/>
      <c r="I49" s="72"/>
    </row>
    <row r="50" spans="1:9" ht="17.25" customHeight="1">
      <c r="A50" s="81" t="s">
        <v>616</v>
      </c>
      <c r="B50" s="81" t="s">
        <v>717</v>
      </c>
      <c r="C50" s="81" t="s">
        <v>673</v>
      </c>
      <c r="D50" s="82" t="s">
        <v>655</v>
      </c>
      <c r="E50" s="69"/>
      <c r="F50" s="69"/>
      <c r="H50" s="69"/>
      <c r="I50" s="69"/>
    </row>
    <row r="51" spans="1:9" ht="17.25" customHeight="1">
      <c r="A51" s="81" t="s">
        <v>696</v>
      </c>
      <c r="B51" s="81" t="s">
        <v>703</v>
      </c>
      <c r="C51" s="81" t="s">
        <v>676</v>
      </c>
      <c r="D51" s="82" t="s">
        <v>658</v>
      </c>
      <c r="E51" s="69"/>
      <c r="F51" s="69"/>
      <c r="H51" s="69"/>
      <c r="I51" s="69"/>
    </row>
    <row r="52" spans="1:9" ht="17.25" customHeight="1">
      <c r="A52" s="81"/>
      <c r="B52" s="81" t="s">
        <v>469</v>
      </c>
      <c r="C52" s="81" t="s">
        <v>679</v>
      </c>
      <c r="D52" s="82" t="s">
        <v>660</v>
      </c>
      <c r="E52" s="69"/>
      <c r="F52" s="69"/>
      <c r="H52" s="69"/>
      <c r="I52" s="69"/>
    </row>
    <row r="53" spans="1:9" ht="17.25" customHeight="1">
      <c r="A53" s="79" t="s">
        <v>719</v>
      </c>
      <c r="B53" s="81" t="s">
        <v>472</v>
      </c>
      <c r="C53" s="81" t="s">
        <v>682</v>
      </c>
      <c r="D53" s="82" t="s">
        <v>663</v>
      </c>
      <c r="E53" s="69"/>
      <c r="F53" s="69"/>
      <c r="H53" s="69"/>
      <c r="I53" s="69"/>
    </row>
    <row r="54" spans="1:9" ht="17.25" customHeight="1">
      <c r="A54" s="81" t="s">
        <v>515</v>
      </c>
      <c r="B54" s="81" t="s">
        <v>475</v>
      </c>
      <c r="C54" s="81" t="s">
        <v>1065</v>
      </c>
      <c r="D54" s="82" t="s">
        <v>665</v>
      </c>
      <c r="E54" s="69"/>
      <c r="F54" s="69"/>
      <c r="H54" s="69"/>
      <c r="I54" s="69"/>
    </row>
    <row r="55" spans="1:9" ht="17.25" customHeight="1">
      <c r="A55" s="81" t="s">
        <v>518</v>
      </c>
      <c r="B55" s="81" t="s">
        <v>718</v>
      </c>
      <c r="C55" s="81" t="s">
        <v>687</v>
      </c>
      <c r="D55" s="82" t="s">
        <v>668</v>
      </c>
      <c r="E55" s="69"/>
      <c r="F55" s="69"/>
      <c r="H55" s="69"/>
      <c r="I55" s="69"/>
    </row>
    <row r="56" spans="1:9" ht="17.25" customHeight="1">
      <c r="A56" s="81" t="s">
        <v>521</v>
      </c>
      <c r="B56" s="81" t="s">
        <v>483</v>
      </c>
      <c r="C56" s="81" t="s">
        <v>689</v>
      </c>
      <c r="D56" s="82" t="s">
        <v>671</v>
      </c>
      <c r="E56" s="69"/>
      <c r="F56" s="69"/>
      <c r="H56" s="69"/>
      <c r="I56" s="69"/>
    </row>
    <row r="57" spans="1:9" ht="17.25" customHeight="1">
      <c r="A57" s="81" t="s">
        <v>524</v>
      </c>
      <c r="B57" s="81" t="s">
        <v>486</v>
      </c>
      <c r="C57" s="81" t="s">
        <v>692</v>
      </c>
      <c r="D57" s="82" t="s">
        <v>674</v>
      </c>
      <c r="E57" s="69"/>
      <c r="F57" s="69"/>
      <c r="H57" s="69"/>
      <c r="I57" s="69"/>
    </row>
    <row r="58" spans="1:9" ht="17.25" customHeight="1">
      <c r="A58" s="83"/>
      <c r="B58" s="81" t="s">
        <v>1075</v>
      </c>
      <c r="C58" s="81" t="s">
        <v>750</v>
      </c>
      <c r="D58" s="82" t="s">
        <v>677</v>
      </c>
      <c r="E58" s="69"/>
      <c r="F58" s="69"/>
      <c r="H58" s="69"/>
      <c r="I58" s="69"/>
    </row>
    <row r="59" spans="1:9" ht="17.25" customHeight="1">
      <c r="A59" s="79" t="s">
        <v>721</v>
      </c>
      <c r="B59" s="81" t="s">
        <v>1068</v>
      </c>
      <c r="C59" s="81" t="s">
        <v>588</v>
      </c>
      <c r="D59" s="82" t="s">
        <v>680</v>
      </c>
      <c r="E59" s="69"/>
      <c r="F59" s="69"/>
      <c r="H59" s="69"/>
      <c r="I59" s="69"/>
    </row>
    <row r="60" spans="1:9" ht="17.25" customHeight="1">
      <c r="A60" s="81" t="s">
        <v>527</v>
      </c>
      <c r="B60" s="81" t="s">
        <v>491</v>
      </c>
      <c r="C60" s="81" t="s">
        <v>591</v>
      </c>
      <c r="D60" s="82" t="s">
        <v>683</v>
      </c>
      <c r="E60" s="69"/>
      <c r="F60" s="69"/>
      <c r="H60" s="69"/>
      <c r="I60" s="69"/>
    </row>
    <row r="61" spans="1:9" ht="17.25" customHeight="1">
      <c r="A61" s="81" t="s">
        <v>530</v>
      </c>
      <c r="B61" s="81" t="s">
        <v>494</v>
      </c>
      <c r="C61" s="81" t="s">
        <v>594</v>
      </c>
      <c r="D61" s="82" t="s">
        <v>685</v>
      </c>
      <c r="E61" s="69"/>
      <c r="F61" s="69"/>
      <c r="H61" s="69"/>
      <c r="I61" s="69"/>
    </row>
    <row r="62" spans="1:9" ht="17.25" customHeight="1">
      <c r="A62" s="81" t="s">
        <v>533</v>
      </c>
      <c r="B62" s="81" t="s">
        <v>496</v>
      </c>
      <c r="C62" s="81" t="s">
        <v>597</v>
      </c>
      <c r="D62" s="82" t="s">
        <v>1073</v>
      </c>
      <c r="E62" s="69"/>
      <c r="F62" s="69"/>
      <c r="H62" s="69"/>
      <c r="I62" s="69"/>
    </row>
    <row r="63" spans="1:9" ht="17.25" customHeight="1">
      <c r="A63" s="81" t="s">
        <v>535</v>
      </c>
      <c r="B63" s="81" t="s">
        <v>498</v>
      </c>
      <c r="C63" s="81" t="s">
        <v>600</v>
      </c>
      <c r="D63" s="82" t="s">
        <v>1074</v>
      </c>
      <c r="E63" s="69"/>
      <c r="F63" s="69"/>
      <c r="H63" s="69"/>
      <c r="I63" s="69"/>
    </row>
    <row r="64" spans="1:9" ht="17.25" customHeight="1">
      <c r="A64" s="81" t="s">
        <v>540</v>
      </c>
      <c r="B64" s="81" t="s">
        <v>501</v>
      </c>
      <c r="C64" s="81" t="s">
        <v>603</v>
      </c>
      <c r="D64" s="82" t="s">
        <v>715</v>
      </c>
      <c r="E64" s="69"/>
      <c r="F64" s="69"/>
      <c r="H64" s="69"/>
      <c r="I64" s="69"/>
    </row>
    <row r="65" spans="1:9" ht="17.25" customHeight="1">
      <c r="A65" s="81" t="s">
        <v>543</v>
      </c>
      <c r="B65" s="81" t="s">
        <v>504</v>
      </c>
      <c r="C65" s="81" t="s">
        <v>606</v>
      </c>
      <c r="D65" s="82" t="s">
        <v>716</v>
      </c>
      <c r="E65" s="69"/>
      <c r="F65" s="69"/>
      <c r="H65" s="69"/>
      <c r="I65" s="69"/>
    </row>
    <row r="66" spans="1:9" ht="17.25" customHeight="1">
      <c r="A66" s="81" t="s">
        <v>573</v>
      </c>
      <c r="B66" s="81" t="s">
        <v>507</v>
      </c>
      <c r="C66" s="81" t="s">
        <v>751</v>
      </c>
      <c r="D66" s="82" t="s">
        <v>1064</v>
      </c>
      <c r="E66" s="69"/>
      <c r="F66" s="69"/>
      <c r="H66" s="69"/>
      <c r="I66" s="69"/>
    </row>
    <row r="67" spans="1:9" ht="17.25" customHeight="1">
      <c r="A67" s="81" t="s">
        <v>576</v>
      </c>
      <c r="B67" s="81" t="s">
        <v>510</v>
      </c>
      <c r="C67" s="81" t="s">
        <v>698</v>
      </c>
      <c r="D67" s="82" t="s">
        <v>1014</v>
      </c>
      <c r="E67" s="69"/>
      <c r="F67" s="69"/>
      <c r="H67" s="69"/>
      <c r="I67" s="69"/>
    </row>
    <row r="68" spans="1:9" ht="17.25" customHeight="1">
      <c r="A68" s="81" t="s">
        <v>579</v>
      </c>
      <c r="B68" s="81" t="s">
        <v>513</v>
      </c>
      <c r="C68" s="81" t="s">
        <v>700</v>
      </c>
      <c r="D68" s="82" t="s">
        <v>1071</v>
      </c>
      <c r="E68" s="69"/>
      <c r="F68" s="69"/>
      <c r="H68" s="69"/>
      <c r="I68" s="69"/>
    </row>
    <row r="69" spans="1:9" ht="17.25" customHeight="1">
      <c r="A69" s="81" t="s">
        <v>582</v>
      </c>
      <c r="B69" s="81" t="s">
        <v>722</v>
      </c>
      <c r="C69" s="81" t="s">
        <v>702</v>
      </c>
      <c r="D69" s="105"/>
      <c r="E69" s="69"/>
      <c r="F69" s="69"/>
      <c r="H69" s="69"/>
      <c r="I69" s="69"/>
    </row>
    <row r="70" spans="1:9" ht="17.25" customHeight="1">
      <c r="A70" s="81" t="s">
        <v>585</v>
      </c>
      <c r="B70" s="81" t="s">
        <v>519</v>
      </c>
      <c r="C70" s="81" t="s">
        <v>704</v>
      </c>
      <c r="D70" s="105"/>
      <c r="E70" s="69"/>
      <c r="F70" s="69"/>
      <c r="H70" s="69"/>
      <c r="I70" s="69"/>
    </row>
    <row r="71" spans="1:9" ht="17.25" customHeight="1">
      <c r="A71" s="81" t="s">
        <v>621</v>
      </c>
      <c r="B71" s="81" t="s">
        <v>522</v>
      </c>
      <c r="C71" s="81" t="s">
        <v>470</v>
      </c>
      <c r="D71" s="105"/>
      <c r="E71" s="69"/>
      <c r="F71" s="69"/>
      <c r="H71" s="72"/>
      <c r="I71" s="69"/>
    </row>
    <row r="72" spans="1:9" ht="17.25" customHeight="1">
      <c r="A72" s="81" t="s">
        <v>374</v>
      </c>
      <c r="B72" s="81" t="s">
        <v>525</v>
      </c>
      <c r="C72" s="82" t="s">
        <v>720</v>
      </c>
      <c r="D72" s="105"/>
      <c r="E72" s="69"/>
      <c r="F72" s="69"/>
      <c r="H72" s="72"/>
      <c r="I72" s="69"/>
    </row>
    <row r="73" spans="1:9" ht="16.5" customHeight="1">
      <c r="A73" s="81" t="s">
        <v>624</v>
      </c>
      <c r="B73" s="81" t="s">
        <v>528</v>
      </c>
      <c r="C73" s="82" t="s">
        <v>478</v>
      </c>
      <c r="D73" s="105"/>
      <c r="E73" s="69"/>
      <c r="F73" s="69"/>
      <c r="H73" s="69"/>
      <c r="I73" s="69"/>
    </row>
    <row r="74" spans="1:4" ht="16.5" customHeight="1">
      <c r="A74" s="81" t="s">
        <v>627</v>
      </c>
      <c r="B74" s="81" t="s">
        <v>531</v>
      </c>
      <c r="C74" s="82" t="s">
        <v>481</v>
      </c>
      <c r="D74" s="105"/>
    </row>
    <row r="75" spans="1:4" ht="16.5" customHeight="1">
      <c r="A75" s="81" t="s">
        <v>375</v>
      </c>
      <c r="B75" s="81" t="s">
        <v>534</v>
      </c>
      <c r="C75" s="82" t="s">
        <v>484</v>
      </c>
      <c r="D75" s="105"/>
    </row>
    <row r="76" spans="1:4" ht="16.5" customHeight="1">
      <c r="A76" s="81" t="s">
        <v>376</v>
      </c>
      <c r="B76" s="81" t="s">
        <v>536</v>
      </c>
      <c r="C76" s="82" t="s">
        <v>487</v>
      </c>
      <c r="D76" s="105"/>
    </row>
    <row r="77" spans="1:4" ht="16.5" customHeight="1">
      <c r="A77" s="68"/>
      <c r="C77" s="23"/>
      <c r="D77" s="82"/>
    </row>
    <row r="78" spans="1:4" ht="22.5" customHeight="1">
      <c r="A78" s="68" t="s">
        <v>728</v>
      </c>
      <c r="C78" s="23"/>
      <c r="D78" s="84"/>
    </row>
    <row r="79" spans="2:4" ht="16.5" customHeight="1">
      <c r="B79" s="23"/>
      <c r="C79" s="23"/>
      <c r="D79" s="84"/>
    </row>
    <row r="80" spans="2:3" ht="16.5">
      <c r="B80" s="23"/>
      <c r="C80" s="82"/>
    </row>
    <row r="81" spans="1:3" ht="12.75">
      <c r="A81" s="18"/>
      <c r="B81" s="23"/>
      <c r="C81" s="23"/>
    </row>
    <row r="82" spans="1:2" ht="12.75">
      <c r="A82" s="18"/>
      <c r="B82" s="23"/>
    </row>
    <row r="83" ht="12.75">
      <c r="B83" s="23"/>
    </row>
    <row r="84" ht="12.75">
      <c r="B84" s="23"/>
    </row>
    <row r="85" ht="16.5">
      <c r="B85" s="82"/>
    </row>
    <row r="88" spans="1:10" ht="15.75">
      <c r="A88" s="156"/>
      <c r="C88" s="157"/>
      <c r="D88" s="68"/>
      <c r="G88" s="69"/>
      <c r="J88" s="69"/>
    </row>
    <row r="89" spans="1:10" ht="15.75">
      <c r="A89" s="156"/>
      <c r="C89" s="157"/>
      <c r="D89" s="68"/>
      <c r="G89" s="69"/>
      <c r="J89" s="69"/>
    </row>
    <row r="90" spans="1:10" ht="15.75">
      <c r="A90" s="158"/>
      <c r="B90" s="157"/>
      <c r="C90" s="159"/>
      <c r="D90" s="68"/>
      <c r="G90" s="69"/>
      <c r="J90" s="69"/>
    </row>
    <row r="91" spans="2:10" ht="15.75">
      <c r="B91" s="157"/>
      <c r="G91" s="69"/>
      <c r="J91" s="69"/>
    </row>
    <row r="92" spans="2:10" ht="15">
      <c r="B92" s="159"/>
      <c r="J92" s="58"/>
    </row>
    <row r="93" ht="15">
      <c r="J93" s="58"/>
    </row>
    <row r="94" ht="15">
      <c r="J94" s="58"/>
    </row>
    <row r="95" ht="15">
      <c r="J95" s="58"/>
    </row>
    <row r="96" ht="15">
      <c r="J96" s="58"/>
    </row>
    <row r="97" ht="15">
      <c r="J97" s="58"/>
    </row>
    <row r="98" ht="15">
      <c r="J98" s="58"/>
    </row>
    <row r="99" ht="15">
      <c r="J99" s="58"/>
    </row>
    <row r="100" ht="15">
      <c r="J100" s="58"/>
    </row>
    <row r="101" ht="15">
      <c r="J101" s="58"/>
    </row>
    <row r="102" ht="15">
      <c r="J102" s="58"/>
    </row>
    <row r="103" ht="15">
      <c r="J103" s="58"/>
    </row>
    <row r="104" ht="15">
      <c r="J104" s="58"/>
    </row>
    <row r="105" ht="15">
      <c r="J105" s="58"/>
    </row>
    <row r="106" ht="15">
      <c r="J106" s="58"/>
    </row>
    <row r="107" ht="15">
      <c r="J107" s="58"/>
    </row>
    <row r="108" ht="15">
      <c r="J108" s="58"/>
    </row>
    <row r="109" ht="15">
      <c r="J109" s="58"/>
    </row>
    <row r="110" ht="15">
      <c r="J110" s="58"/>
    </row>
    <row r="123" ht="15">
      <c r="D123" s="73"/>
    </row>
    <row r="286" ht="12.75">
      <c r="D286" s="18" t="s">
        <v>752</v>
      </c>
    </row>
  </sheetData>
  <sheetProtection/>
  <mergeCells count="1">
    <mergeCell ref="A2:D2"/>
  </mergeCells>
  <printOptions horizontalCentered="1"/>
  <pageMargins left="0.5905511811023623" right="0.5905511811023623" top="0.7874015748031497" bottom="0.1968503937007874"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zoomScalePageLayoutView="0" workbookViewId="0" topLeftCell="A34">
      <selection activeCell="C49" sqref="C49"/>
    </sheetView>
  </sheetViews>
  <sheetFormatPr defaultColWidth="11.421875" defaultRowHeight="12.75"/>
  <cols>
    <col min="1" max="1" width="42.8515625" style="234" customWidth="1"/>
    <col min="2" max="6" width="13.421875" style="234" customWidth="1"/>
    <col min="7" max="7" width="12.00390625" style="234" customWidth="1"/>
    <col min="8" max="8" width="12.8515625" style="234" customWidth="1"/>
    <col min="9" max="9" width="4.8515625" style="234" customWidth="1"/>
    <col min="10" max="10" width="1.1484375" style="234" customWidth="1"/>
    <col min="11" max="11" width="4.00390625" style="234" customWidth="1"/>
    <col min="12" max="12" width="3.00390625" style="234" customWidth="1"/>
    <col min="13" max="13" width="4.00390625" style="234" customWidth="1"/>
    <col min="14" max="14" width="3.00390625" style="234" customWidth="1"/>
    <col min="15" max="15" width="4.00390625" style="234" customWidth="1"/>
    <col min="16" max="16" width="3.00390625" style="234" bestFit="1" customWidth="1"/>
    <col min="17" max="17" width="4.00390625" style="234" customWidth="1"/>
    <col min="18" max="18" width="4.421875" style="234" customWidth="1"/>
    <col min="19" max="19" width="15.00390625" style="235" customWidth="1"/>
    <col min="20" max="20" width="12.7109375" style="235" bestFit="1" customWidth="1"/>
    <col min="21" max="24" width="11.421875" style="235" customWidth="1"/>
    <col min="25" max="16384" width="11.421875" style="234" customWidth="1"/>
  </cols>
  <sheetData>
    <row r="1" spans="1:19" ht="12.75">
      <c r="A1" s="232" t="s">
        <v>968</v>
      </c>
      <c r="B1" s="233">
        <v>1</v>
      </c>
      <c r="D1" s="234" t="s">
        <v>969</v>
      </c>
      <c r="S1" s="235" t="s">
        <v>970</v>
      </c>
    </row>
    <row r="2" spans="1:2" ht="12.75">
      <c r="A2" s="232" t="s">
        <v>971</v>
      </c>
      <c r="B2" s="233">
        <v>2016</v>
      </c>
    </row>
    <row r="3" spans="1:21" ht="12.75">
      <c r="A3" s="236"/>
      <c r="S3" s="235" t="s">
        <v>972</v>
      </c>
      <c r="T3" s="237" t="s">
        <v>973</v>
      </c>
      <c r="U3" s="237" t="s">
        <v>974</v>
      </c>
    </row>
    <row r="4" spans="1:21" ht="12.75">
      <c r="A4" s="236"/>
      <c r="T4" s="235" t="str">
        <f>IF(B1=1,"Januar",IF(B1=2,"Januar",IF(B1=3,"Januar",IF(B1=4,"Januar","FEHLER - eingegebenes Quartal prüfen!!!"))))</f>
        <v>Januar</v>
      </c>
      <c r="U4" s="235" t="str">
        <f>IF(B1=1,"März",IF(B1=2,"Juni",IF(B1=3,"September",IF(B1=4,"Dezember","FEHLER - eingegebenes Quartal prüfen!!!"))))</f>
        <v>März</v>
      </c>
    </row>
    <row r="5" spans="1:4" ht="12.75">
      <c r="A5" s="232" t="s">
        <v>975</v>
      </c>
      <c r="B5" s="498" t="str">
        <f>CONCATENATE("1. Ausfuhr ",T4," ",B2-1," bis ",U4," ",B2)</f>
        <v>1. Ausfuhr Januar 2015 bis März 2016</v>
      </c>
      <c r="C5" s="498"/>
      <c r="D5" s="498"/>
    </row>
    <row r="6" spans="1:4" ht="12.75">
      <c r="A6" s="238" t="s">
        <v>976</v>
      </c>
      <c r="B6" s="239" t="s">
        <v>977</v>
      </c>
      <c r="C6" s="240">
        <f>B2-1</f>
        <v>2015</v>
      </c>
      <c r="D6" s="241">
        <f>B2</f>
        <v>2016</v>
      </c>
    </row>
    <row r="7" spans="1:7" ht="12.75">
      <c r="A7" s="236"/>
      <c r="B7" s="242" t="s">
        <v>978</v>
      </c>
      <c r="C7" s="243">
        <v>1048.479891</v>
      </c>
      <c r="D7" s="244">
        <v>1039.977044</v>
      </c>
      <c r="F7" s="245">
        <v>1050</v>
      </c>
      <c r="G7" s="246" t="s">
        <v>979</v>
      </c>
    </row>
    <row r="8" spans="1:4" ht="12.75">
      <c r="A8" s="236"/>
      <c r="B8" s="247" t="s">
        <v>980</v>
      </c>
      <c r="C8" s="248">
        <v>1094.240054</v>
      </c>
      <c r="D8" s="249">
        <v>1181.867811</v>
      </c>
    </row>
    <row r="9" spans="1:4" ht="12.75">
      <c r="A9" s="236"/>
      <c r="B9" s="247" t="s">
        <v>981</v>
      </c>
      <c r="C9" s="248">
        <v>1216.911403</v>
      </c>
      <c r="D9" s="249">
        <v>1253.107555</v>
      </c>
    </row>
    <row r="10" spans="1:4" ht="18" customHeight="1">
      <c r="A10" s="236"/>
      <c r="B10" s="247" t="s">
        <v>982</v>
      </c>
      <c r="C10" s="248">
        <v>1120.546311</v>
      </c>
      <c r="D10" s="249"/>
    </row>
    <row r="11" spans="2:4" ht="12.75">
      <c r="B11" s="247" t="s">
        <v>983</v>
      </c>
      <c r="C11" s="248">
        <v>1081.716556</v>
      </c>
      <c r="D11" s="249"/>
    </row>
    <row r="12" spans="2:4" ht="12.75">
      <c r="B12" s="247" t="s">
        <v>984</v>
      </c>
      <c r="C12" s="248">
        <v>1198.266871</v>
      </c>
      <c r="D12" s="249"/>
    </row>
    <row r="13" spans="2:4" ht="12.75">
      <c r="B13" s="247" t="s">
        <v>985</v>
      </c>
      <c r="C13" s="248">
        <v>1185.823967</v>
      </c>
      <c r="D13" s="249"/>
    </row>
    <row r="14" spans="1:4" ht="12.75">
      <c r="A14" s="250"/>
      <c r="B14" s="247" t="s">
        <v>986</v>
      </c>
      <c r="C14" s="248">
        <v>1016.707719</v>
      </c>
      <c r="D14" s="249"/>
    </row>
    <row r="15" spans="2:4" ht="12.75">
      <c r="B15" s="247" t="s">
        <v>987</v>
      </c>
      <c r="C15" s="248">
        <v>1206.08123</v>
      </c>
      <c r="D15" s="249"/>
    </row>
    <row r="16" spans="2:4" ht="12.75">
      <c r="B16" s="247" t="s">
        <v>988</v>
      </c>
      <c r="C16" s="248">
        <v>1182.910387</v>
      </c>
      <c r="D16" s="249"/>
    </row>
    <row r="17" spans="2:4" ht="12.75">
      <c r="B17" s="247" t="s">
        <v>989</v>
      </c>
      <c r="C17" s="248">
        <v>1182.168434</v>
      </c>
      <c r="D17" s="249"/>
    </row>
    <row r="18" spans="2:4" ht="12.75">
      <c r="B18" s="251" t="s">
        <v>990</v>
      </c>
      <c r="C18" s="252">
        <v>996.05719</v>
      </c>
      <c r="D18" s="253"/>
    </row>
    <row r="19" spans="2:4" ht="12.75">
      <c r="B19" s="254"/>
      <c r="C19" s="255"/>
      <c r="D19" s="255"/>
    </row>
    <row r="20" spans="1:4" ht="12.75">
      <c r="A20" s="232" t="s">
        <v>991</v>
      </c>
      <c r="B20" s="498" t="str">
        <f>CONCATENATE("2. Einfuhr ",T4," ",B2-1," bis ",U4," ",B2)</f>
        <v>2. Einfuhr Januar 2015 bis März 2016</v>
      </c>
      <c r="C20" s="498"/>
      <c r="D20" s="498"/>
    </row>
    <row r="21" spans="1:4" ht="12.75">
      <c r="A21" s="238" t="s">
        <v>992</v>
      </c>
      <c r="B21" s="239" t="s">
        <v>977</v>
      </c>
      <c r="C21" s="240">
        <f>B2-1</f>
        <v>2015</v>
      </c>
      <c r="D21" s="241">
        <f>B2</f>
        <v>2016</v>
      </c>
    </row>
    <row r="22" spans="2:7" ht="12.75">
      <c r="B22" s="242" t="s">
        <v>978</v>
      </c>
      <c r="C22" s="243">
        <v>731.428078</v>
      </c>
      <c r="D22" s="244">
        <v>767.966376</v>
      </c>
      <c r="F22" s="245">
        <v>1050</v>
      </c>
      <c r="G22" s="246" t="s">
        <v>979</v>
      </c>
    </row>
    <row r="23" spans="2:4" ht="12.75">
      <c r="B23" s="247" t="s">
        <v>980</v>
      </c>
      <c r="C23" s="248">
        <v>739.841334</v>
      </c>
      <c r="D23" s="249">
        <v>792.665614</v>
      </c>
    </row>
    <row r="24" spans="2:4" ht="12.75">
      <c r="B24" s="247" t="s">
        <v>981</v>
      </c>
      <c r="C24" s="248">
        <v>806.470088</v>
      </c>
      <c r="D24" s="249">
        <v>826.723985</v>
      </c>
    </row>
    <row r="25" spans="2:4" ht="12.75">
      <c r="B25" s="247" t="s">
        <v>982</v>
      </c>
      <c r="C25" s="248">
        <v>727.721288</v>
      </c>
      <c r="D25" s="249"/>
    </row>
    <row r="26" spans="2:4" ht="12.75">
      <c r="B26" s="247" t="s">
        <v>983</v>
      </c>
      <c r="C26" s="248">
        <v>745.045597</v>
      </c>
      <c r="D26" s="249"/>
    </row>
    <row r="27" spans="2:4" ht="12.75">
      <c r="B27" s="247" t="s">
        <v>984</v>
      </c>
      <c r="C27" s="248">
        <v>808.468617</v>
      </c>
      <c r="D27" s="249"/>
    </row>
    <row r="28" spans="2:4" ht="12.75">
      <c r="B28" s="247" t="s">
        <v>985</v>
      </c>
      <c r="C28" s="248">
        <v>905.145944</v>
      </c>
      <c r="D28" s="249"/>
    </row>
    <row r="29" spans="2:4" ht="12.75">
      <c r="B29" s="247" t="s">
        <v>986</v>
      </c>
      <c r="C29" s="248">
        <v>698.001426</v>
      </c>
      <c r="D29" s="249"/>
    </row>
    <row r="30" spans="2:4" ht="12.75">
      <c r="B30" s="247" t="s">
        <v>987</v>
      </c>
      <c r="C30" s="248">
        <v>807.672878</v>
      </c>
      <c r="D30" s="249"/>
    </row>
    <row r="31" spans="2:4" ht="12.75">
      <c r="B31" s="247" t="s">
        <v>988</v>
      </c>
      <c r="C31" s="248">
        <v>814.551572</v>
      </c>
      <c r="D31" s="249"/>
    </row>
    <row r="32" spans="2:4" ht="12.75">
      <c r="B32" s="247" t="s">
        <v>989</v>
      </c>
      <c r="C32" s="248">
        <v>812.280324</v>
      </c>
      <c r="D32" s="249"/>
    </row>
    <row r="33" spans="2:4" ht="12.75">
      <c r="B33" s="251" t="s">
        <v>990</v>
      </c>
      <c r="C33" s="252">
        <v>685.184751</v>
      </c>
      <c r="D33" s="253"/>
    </row>
    <row r="34" ht="12.75">
      <c r="B34" s="254"/>
    </row>
    <row r="35" spans="2:24" ht="12.75">
      <c r="B35" s="254"/>
      <c r="S35" s="236"/>
      <c r="T35" s="236"/>
      <c r="U35" s="236"/>
      <c r="V35" s="236"/>
      <c r="W35" s="236"/>
      <c r="X35" s="236"/>
    </row>
    <row r="36" spans="19:24" ht="12.75">
      <c r="S36" s="236"/>
      <c r="T36" s="236"/>
      <c r="U36" s="236"/>
      <c r="V36" s="236"/>
      <c r="W36" s="236"/>
      <c r="X36" s="236"/>
    </row>
    <row r="37" spans="19:24" ht="12.75">
      <c r="S37" s="236"/>
      <c r="T37" s="236"/>
      <c r="U37" s="236"/>
      <c r="V37" s="236"/>
      <c r="W37" s="236"/>
      <c r="X37" s="236"/>
    </row>
    <row r="38" spans="1:24" ht="12.75">
      <c r="A38" s="256" t="s">
        <v>993</v>
      </c>
      <c r="B38" s="492" t="str">
        <f>CONCATENATE("        3. Ausfuhr von ausgewählten Enderzeugnissen im ",B1,". Vierteljahr ",B2,"             in der Reihenfolge ihrer Anteile")</f>
        <v>        3. Ausfuhr von ausgewählten Enderzeugnissen im 1. Vierteljahr 2016             in der Reihenfolge ihrer Anteile</v>
      </c>
      <c r="C38" s="493"/>
      <c r="D38" s="493"/>
      <c r="E38" s="494"/>
      <c r="F38" s="494"/>
      <c r="G38" s="494"/>
      <c r="H38" s="494"/>
      <c r="I38" s="495"/>
      <c r="J38" s="257"/>
      <c r="S38" s="236"/>
      <c r="T38" s="258">
        <f>E39/$E$44*100</f>
        <v>23.16505840936365</v>
      </c>
      <c r="U38" s="236"/>
      <c r="V38" s="236"/>
      <c r="W38" s="236"/>
      <c r="X38" s="236"/>
    </row>
    <row r="39" spans="1:24" ht="12.75">
      <c r="A39" s="234" t="s">
        <v>994</v>
      </c>
      <c r="B39" s="234" t="s">
        <v>1197</v>
      </c>
      <c r="E39" s="303">
        <v>600554515</v>
      </c>
      <c r="G39" s="260"/>
      <c r="I39" s="261">
        <v>4</v>
      </c>
      <c r="J39" s="261"/>
      <c r="K39" s="250"/>
      <c r="L39" s="250"/>
      <c r="S39" s="236"/>
      <c r="T39" s="258">
        <f aca="true" t="shared" si="0" ref="T39:T45">E40/$E$44*100</f>
        <v>8.49862816402126</v>
      </c>
      <c r="U39" s="236"/>
      <c r="V39" s="236"/>
      <c r="W39" s="236"/>
      <c r="X39" s="236"/>
    </row>
    <row r="40" spans="2:24" ht="12.75">
      <c r="B40" s="234" t="s">
        <v>1199</v>
      </c>
      <c r="E40" s="303">
        <v>220327073</v>
      </c>
      <c r="I40" s="261">
        <v>13</v>
      </c>
      <c r="J40" s="261"/>
      <c r="K40" s="263"/>
      <c r="L40" s="264">
        <v>1</v>
      </c>
      <c r="M40" s="265"/>
      <c r="N40" s="265">
        <v>15</v>
      </c>
      <c r="O40" s="266"/>
      <c r="P40" s="265">
        <v>29</v>
      </c>
      <c r="Q40" s="267"/>
      <c r="R40" s="265">
        <v>43</v>
      </c>
      <c r="S40" s="236"/>
      <c r="T40" s="258">
        <f t="shared" si="0"/>
        <v>5.696192000299547</v>
      </c>
      <c r="U40" s="236"/>
      <c r="V40" s="236"/>
      <c r="W40" s="236"/>
      <c r="X40" s="236"/>
    </row>
    <row r="41" spans="2:24" ht="89.25">
      <c r="B41" s="466" t="s">
        <v>1202</v>
      </c>
      <c r="E41" s="303">
        <v>147673870</v>
      </c>
      <c r="G41" s="268"/>
      <c r="I41" s="261">
        <v>46</v>
      </c>
      <c r="J41" s="261"/>
      <c r="K41" s="233"/>
      <c r="L41" s="264">
        <v>2</v>
      </c>
      <c r="M41" s="269"/>
      <c r="N41" s="265">
        <v>16</v>
      </c>
      <c r="O41" s="270"/>
      <c r="P41" s="265">
        <v>30</v>
      </c>
      <c r="Q41" s="271"/>
      <c r="R41" s="265">
        <v>44</v>
      </c>
      <c r="S41" s="236"/>
      <c r="T41" s="258">
        <f t="shared" si="0"/>
        <v>5.595372661255754</v>
      </c>
      <c r="U41" s="236"/>
      <c r="V41" s="236"/>
      <c r="W41" s="236"/>
      <c r="X41" s="236"/>
    </row>
    <row r="42" spans="2:24" ht="12.75">
      <c r="B42" s="234" t="s">
        <v>1203</v>
      </c>
      <c r="E42" s="303">
        <v>145060127</v>
      </c>
      <c r="G42" s="272"/>
      <c r="I42" s="261">
        <v>15</v>
      </c>
      <c r="J42" s="261"/>
      <c r="K42" s="273"/>
      <c r="L42" s="264">
        <v>3</v>
      </c>
      <c r="M42" s="274"/>
      <c r="N42" s="265">
        <v>17</v>
      </c>
      <c r="O42" s="275"/>
      <c r="P42" s="265">
        <v>31</v>
      </c>
      <c r="Q42" s="276"/>
      <c r="R42" s="265">
        <v>45</v>
      </c>
      <c r="S42" s="236"/>
      <c r="T42" s="258">
        <f t="shared" si="0"/>
        <v>5.481233677700665</v>
      </c>
      <c r="U42" s="236"/>
      <c r="V42" s="236"/>
      <c r="W42" s="236"/>
      <c r="X42" s="236"/>
    </row>
    <row r="43" spans="2:24" ht="19.5" customHeight="1">
      <c r="B43" s="466" t="s">
        <v>1201</v>
      </c>
      <c r="E43" s="303">
        <v>142101072</v>
      </c>
      <c r="G43" s="428"/>
      <c r="I43" s="261">
        <v>16</v>
      </c>
      <c r="J43" s="261"/>
      <c r="K43" s="278"/>
      <c r="L43" s="264">
        <v>4</v>
      </c>
      <c r="M43" s="279"/>
      <c r="N43" s="265">
        <v>18</v>
      </c>
      <c r="O43" s="280"/>
      <c r="P43" s="265">
        <v>32</v>
      </c>
      <c r="Q43" s="281"/>
      <c r="R43" s="265">
        <v>46</v>
      </c>
      <c r="S43" s="236"/>
      <c r="T43" s="258">
        <f t="shared" si="0"/>
        <v>100</v>
      </c>
      <c r="U43" s="236"/>
      <c r="V43" s="236"/>
      <c r="W43" s="236"/>
      <c r="X43" s="236"/>
    </row>
    <row r="44" spans="2:24" ht="12.75">
      <c r="B44" s="282" t="s">
        <v>995</v>
      </c>
      <c r="C44" s="283"/>
      <c r="D44" s="429"/>
      <c r="E44" s="284">
        <v>2592501622</v>
      </c>
      <c r="G44" s="430"/>
      <c r="I44" s="261">
        <v>20</v>
      </c>
      <c r="J44" s="261"/>
      <c r="K44" s="285"/>
      <c r="L44" s="264">
        <v>5</v>
      </c>
      <c r="M44" s="286"/>
      <c r="N44" s="265">
        <v>19</v>
      </c>
      <c r="O44" s="287"/>
      <c r="P44" s="265">
        <v>33</v>
      </c>
      <c r="Q44" s="288"/>
      <c r="R44" s="265">
        <v>47</v>
      </c>
      <c r="S44" s="236"/>
      <c r="T44" s="258">
        <f t="shared" si="0"/>
        <v>51.56351508735912</v>
      </c>
      <c r="U44" s="236"/>
      <c r="V44" s="236"/>
      <c r="W44" s="236"/>
      <c r="X44" s="236"/>
    </row>
    <row r="45" spans="2:24" ht="12.75">
      <c r="B45" s="499" t="s">
        <v>1079</v>
      </c>
      <c r="C45" s="500"/>
      <c r="D45" s="501"/>
      <c r="E45" s="289">
        <f>E44-E39-E40-E41-E42-E43</f>
        <v>1336784965</v>
      </c>
      <c r="I45" s="290"/>
      <c r="J45" s="290"/>
      <c r="K45" s="291"/>
      <c r="L45" s="264">
        <v>6</v>
      </c>
      <c r="M45" s="292"/>
      <c r="N45" s="265">
        <v>20</v>
      </c>
      <c r="O45" s="293"/>
      <c r="P45" s="265">
        <v>34</v>
      </c>
      <c r="Q45" s="294"/>
      <c r="R45" s="265">
        <v>48</v>
      </c>
      <c r="S45" s="236"/>
      <c r="T45" s="236">
        <f t="shared" si="0"/>
        <v>0</v>
      </c>
      <c r="U45" s="236"/>
      <c r="V45" s="236"/>
      <c r="W45" s="236"/>
      <c r="X45" s="236"/>
    </row>
    <row r="46" spans="9:24" ht="12.75">
      <c r="I46" s="290"/>
      <c r="J46" s="290"/>
      <c r="K46" s="295"/>
      <c r="L46" s="264">
        <v>7</v>
      </c>
      <c r="M46" s="296"/>
      <c r="N46" s="265">
        <v>21</v>
      </c>
      <c r="O46" s="297"/>
      <c r="P46" s="265">
        <v>35</v>
      </c>
      <c r="Q46" s="298"/>
      <c r="R46" s="265">
        <v>49</v>
      </c>
      <c r="S46" s="236"/>
      <c r="T46" s="236"/>
      <c r="U46" s="236"/>
      <c r="V46" s="236"/>
      <c r="W46" s="236"/>
      <c r="X46" s="236"/>
    </row>
    <row r="47" spans="1:24" ht="12.75">
      <c r="A47" s="256" t="s">
        <v>996</v>
      </c>
      <c r="B47" s="492" t="str">
        <f>CONCATENATE("        4. Einfuhr von ausgewählten Enderzeugnissen im ",B1,". Vierteljahr ",B2,"                  in der Reihenfolge ihrer Anteile")</f>
        <v>        4. Einfuhr von ausgewählten Enderzeugnissen im 1. Vierteljahr 2016                  in der Reihenfolge ihrer Anteile</v>
      </c>
      <c r="C47" s="493"/>
      <c r="D47" s="493"/>
      <c r="E47" s="494"/>
      <c r="F47" s="494"/>
      <c r="G47" s="494"/>
      <c r="H47" s="494"/>
      <c r="I47" s="495"/>
      <c r="J47" s="257"/>
      <c r="K47" s="299"/>
      <c r="L47" s="264">
        <v>8</v>
      </c>
      <c r="M47" s="300"/>
      <c r="N47" s="265">
        <v>22</v>
      </c>
      <c r="O47" s="301"/>
      <c r="P47" s="265">
        <v>36</v>
      </c>
      <c r="Q47" s="302"/>
      <c r="R47" s="265">
        <v>50</v>
      </c>
      <c r="S47" s="236"/>
      <c r="T47" s="236"/>
      <c r="U47" s="236"/>
      <c r="V47" s="236"/>
      <c r="W47" s="236"/>
      <c r="X47" s="236"/>
    </row>
    <row r="48" spans="1:24" ht="12.75">
      <c r="A48" s="234" t="s">
        <v>997</v>
      </c>
      <c r="B48" s="234" t="s">
        <v>1197</v>
      </c>
      <c r="C48" s="259"/>
      <c r="E48" s="303">
        <v>128466523</v>
      </c>
      <c r="G48" s="260"/>
      <c r="I48" s="261">
        <v>4</v>
      </c>
      <c r="J48" s="261"/>
      <c r="K48" s="304"/>
      <c r="L48" s="264">
        <v>9</v>
      </c>
      <c r="M48" s="305"/>
      <c r="N48" s="265">
        <v>23</v>
      </c>
      <c r="O48" s="306"/>
      <c r="P48" s="265">
        <v>37</v>
      </c>
      <c r="Q48" s="307"/>
      <c r="R48" s="265">
        <v>51</v>
      </c>
      <c r="S48" s="236"/>
      <c r="T48" s="236"/>
      <c r="U48" s="236"/>
      <c r="V48" s="236"/>
      <c r="W48" s="236"/>
      <c r="X48" s="236"/>
    </row>
    <row r="49" spans="2:24" ht="12.75">
      <c r="B49" s="234" t="s">
        <v>1198</v>
      </c>
      <c r="C49" s="262"/>
      <c r="E49" s="303">
        <v>115334526</v>
      </c>
      <c r="G49" s="308"/>
      <c r="I49" s="261">
        <v>9</v>
      </c>
      <c r="J49" s="261"/>
      <c r="K49" s="309"/>
      <c r="L49" s="264">
        <v>10</v>
      </c>
      <c r="M49" s="310"/>
      <c r="N49" s="265">
        <v>24</v>
      </c>
      <c r="O49" s="311"/>
      <c r="P49" s="265">
        <v>38</v>
      </c>
      <c r="Q49" s="312"/>
      <c r="R49" s="265">
        <v>52</v>
      </c>
      <c r="S49" s="236"/>
      <c r="T49" s="236"/>
      <c r="U49" s="236"/>
      <c r="V49" s="236"/>
      <c r="W49" s="236"/>
      <c r="X49" s="236"/>
    </row>
    <row r="50" spans="2:24" ht="12.75">
      <c r="B50" s="234" t="s">
        <v>1199</v>
      </c>
      <c r="C50" s="262"/>
      <c r="E50" s="303">
        <v>90243251</v>
      </c>
      <c r="G50" s="428"/>
      <c r="I50" s="261">
        <v>34</v>
      </c>
      <c r="J50" s="261"/>
      <c r="K50" s="313"/>
      <c r="L50" s="264">
        <v>11</v>
      </c>
      <c r="M50" s="314"/>
      <c r="N50" s="265">
        <v>25</v>
      </c>
      <c r="O50" s="315"/>
      <c r="P50" s="265">
        <v>39</v>
      </c>
      <c r="Q50" s="316"/>
      <c r="R50" s="265">
        <v>53</v>
      </c>
      <c r="S50" s="236"/>
      <c r="T50" s="236"/>
      <c r="U50" s="236"/>
      <c r="V50" s="236"/>
      <c r="W50" s="236"/>
      <c r="X50" s="236"/>
    </row>
    <row r="51" spans="2:24" ht="12.75">
      <c r="B51" s="234" t="s">
        <v>1200</v>
      </c>
      <c r="C51" s="262"/>
      <c r="E51" s="303">
        <v>89461326</v>
      </c>
      <c r="G51" s="430"/>
      <c r="I51" s="261">
        <v>12</v>
      </c>
      <c r="J51" s="261"/>
      <c r="K51" s="317"/>
      <c r="L51" s="264">
        <v>12</v>
      </c>
      <c r="M51" s="318"/>
      <c r="N51" s="265">
        <v>26</v>
      </c>
      <c r="O51" s="319"/>
      <c r="P51" s="265">
        <v>40</v>
      </c>
      <c r="Q51" s="320"/>
      <c r="R51" s="265">
        <v>54</v>
      </c>
      <c r="S51" s="236"/>
      <c r="T51" s="236"/>
      <c r="U51" s="236"/>
      <c r="V51" s="236"/>
      <c r="W51" s="236"/>
      <c r="X51" s="236"/>
    </row>
    <row r="52" spans="2:24" ht="63.75">
      <c r="B52" s="466" t="s">
        <v>1201</v>
      </c>
      <c r="C52" s="277"/>
      <c r="E52" s="303">
        <v>82134009</v>
      </c>
      <c r="G52" s="268"/>
      <c r="I52" s="261">
        <v>15</v>
      </c>
      <c r="J52" s="261"/>
      <c r="K52" s="321"/>
      <c r="L52" s="264">
        <v>13</v>
      </c>
      <c r="M52" s="322"/>
      <c r="N52" s="265">
        <v>27</v>
      </c>
      <c r="O52" s="323"/>
      <c r="P52" s="265">
        <v>41</v>
      </c>
      <c r="Q52" s="324"/>
      <c r="R52" s="265">
        <v>55</v>
      </c>
      <c r="S52" s="236"/>
      <c r="T52" s="236"/>
      <c r="U52" s="236"/>
      <c r="V52" s="236"/>
      <c r="W52" s="236"/>
      <c r="X52" s="236"/>
    </row>
    <row r="53" spans="2:24" ht="12.75">
      <c r="B53" s="282" t="s">
        <v>995</v>
      </c>
      <c r="C53" s="283"/>
      <c r="D53" s="429"/>
      <c r="E53" s="284">
        <v>1443798976</v>
      </c>
      <c r="G53" s="325"/>
      <c r="I53" s="261">
        <v>19</v>
      </c>
      <c r="J53" s="261"/>
      <c r="K53" s="326"/>
      <c r="L53" s="264">
        <v>14</v>
      </c>
      <c r="M53" s="327"/>
      <c r="N53" s="265">
        <v>28</v>
      </c>
      <c r="O53" s="328"/>
      <c r="P53" s="265">
        <v>42</v>
      </c>
      <c r="Q53" s="329"/>
      <c r="R53" s="265">
        <v>56</v>
      </c>
      <c r="S53" s="236"/>
      <c r="T53" s="236"/>
      <c r="U53" s="236"/>
      <c r="V53" s="236"/>
      <c r="W53" s="236"/>
      <c r="X53" s="236"/>
    </row>
    <row r="54" spans="2:24" ht="12.75">
      <c r="B54" s="499" t="s">
        <v>1079</v>
      </c>
      <c r="C54" s="500"/>
      <c r="D54" s="501"/>
      <c r="E54" s="289">
        <f>E53-E48-E49-E50-E51-E52</f>
        <v>938159341</v>
      </c>
      <c r="I54" s="290"/>
      <c r="J54" s="290"/>
      <c r="S54" s="236"/>
      <c r="T54" s="236"/>
      <c r="U54" s="236"/>
      <c r="V54" s="236"/>
      <c r="W54" s="236"/>
      <c r="X54" s="236"/>
    </row>
    <row r="55" spans="9:24" ht="12.75">
      <c r="I55" s="290"/>
      <c r="J55" s="290"/>
      <c r="S55" s="236"/>
      <c r="T55" s="236"/>
      <c r="U55" s="236"/>
      <c r="V55" s="236"/>
      <c r="W55" s="236"/>
      <c r="X55" s="236"/>
    </row>
    <row r="56" spans="9:10" ht="12.75">
      <c r="I56" s="290"/>
      <c r="J56" s="290"/>
    </row>
    <row r="57" spans="9:10" ht="12.75">
      <c r="I57" s="290"/>
      <c r="J57" s="290"/>
    </row>
    <row r="58" spans="1:10" ht="12.75">
      <c r="A58" s="256" t="s">
        <v>998</v>
      </c>
      <c r="B58" s="492" t="str">
        <f>CONCATENATE("5. Ausfuhr im ",B1,". Vierteljahr ",B2," nach ausgewählten Ländern
in der Reihenfolge ihrer Anteile")</f>
        <v>5. Ausfuhr im 1. Vierteljahr 2016 nach ausgewählten Ländern
in der Reihenfolge ihrer Anteile</v>
      </c>
      <c r="C58" s="493"/>
      <c r="D58" s="493"/>
      <c r="E58" s="494"/>
      <c r="F58" s="494"/>
      <c r="G58" s="494"/>
      <c r="H58" s="494"/>
      <c r="I58" s="495"/>
      <c r="J58" s="257"/>
    </row>
    <row r="59" spans="1:4" ht="12.75">
      <c r="A59" s="238" t="s">
        <v>999</v>
      </c>
      <c r="B59" s="330">
        <f aca="true" t="shared" si="1" ref="B59:B73">D59/1000</f>
        <v>271.203478</v>
      </c>
      <c r="C59" s="164" t="s">
        <v>559</v>
      </c>
      <c r="D59" s="331">
        <v>271203.478</v>
      </c>
    </row>
    <row r="60" spans="2:4" ht="12.75">
      <c r="B60" s="332">
        <f t="shared" si="1"/>
        <v>252.379762</v>
      </c>
      <c r="C60" s="164" t="s">
        <v>468</v>
      </c>
      <c r="D60" s="333">
        <v>252379.762</v>
      </c>
    </row>
    <row r="61" spans="2:4" ht="12.75">
      <c r="B61" s="332">
        <f t="shared" si="1"/>
        <v>236.622726</v>
      </c>
      <c r="C61" s="164" t="s">
        <v>564</v>
      </c>
      <c r="D61" s="333">
        <v>236622.726</v>
      </c>
    </row>
    <row r="62" spans="2:4" ht="12.75">
      <c r="B62" s="332">
        <f t="shared" si="1"/>
        <v>207.80973999999998</v>
      </c>
      <c r="C62" s="164" t="s">
        <v>479</v>
      </c>
      <c r="D62" s="333">
        <v>207809.74</v>
      </c>
    </row>
    <row r="63" spans="2:4" ht="12.75">
      <c r="B63" s="332">
        <f t="shared" si="1"/>
        <v>203.52385</v>
      </c>
      <c r="C63" s="164" t="s">
        <v>493</v>
      </c>
      <c r="D63" s="333">
        <v>203523.85</v>
      </c>
    </row>
    <row r="64" spans="2:4" ht="12.75">
      <c r="B64" s="332">
        <f t="shared" si="1"/>
        <v>203.036878</v>
      </c>
      <c r="C64" s="164" t="s">
        <v>563</v>
      </c>
      <c r="D64" s="333">
        <v>203036.878</v>
      </c>
    </row>
    <row r="65" spans="2:4" ht="12.75">
      <c r="B65" s="332">
        <f t="shared" si="1"/>
        <v>192.064585</v>
      </c>
      <c r="C65" s="339" t="s">
        <v>555</v>
      </c>
      <c r="D65" s="333">
        <v>192064.585</v>
      </c>
    </row>
    <row r="66" spans="2:4" ht="12.75">
      <c r="B66" s="332">
        <f t="shared" si="1"/>
        <v>186.548878</v>
      </c>
      <c r="C66" s="164" t="s">
        <v>500</v>
      </c>
      <c r="D66" s="333">
        <v>186548.878</v>
      </c>
    </row>
    <row r="67" spans="2:7" ht="12.75">
      <c r="B67" s="332">
        <f t="shared" si="1"/>
        <v>185.090086</v>
      </c>
      <c r="C67" s="164" t="s">
        <v>476</v>
      </c>
      <c r="D67" s="333">
        <v>185090.086</v>
      </c>
      <c r="F67" s="245">
        <v>300</v>
      </c>
      <c r="G67" s="246" t="s">
        <v>979</v>
      </c>
    </row>
    <row r="68" spans="2:4" ht="12.75">
      <c r="B68" s="332">
        <f t="shared" si="1"/>
        <v>173.77990499999999</v>
      </c>
      <c r="C68" s="164" t="s">
        <v>558</v>
      </c>
      <c r="D68" s="333">
        <v>173779.905</v>
      </c>
    </row>
    <row r="69" spans="2:4" ht="12.75">
      <c r="B69" s="332">
        <f t="shared" si="1"/>
        <v>161.649082</v>
      </c>
      <c r="C69" s="164" t="s">
        <v>471</v>
      </c>
      <c r="D69" s="333">
        <v>161649.082</v>
      </c>
    </row>
    <row r="70" spans="2:4" ht="12.75">
      <c r="B70" s="332">
        <f t="shared" si="1"/>
        <v>106.090906</v>
      </c>
      <c r="C70" s="164" t="s">
        <v>524</v>
      </c>
      <c r="D70" s="333">
        <v>106090.906</v>
      </c>
    </row>
    <row r="71" spans="2:4" ht="12.75">
      <c r="B71" s="332">
        <f t="shared" si="1"/>
        <v>93.42984799999999</v>
      </c>
      <c r="C71" s="164" t="s">
        <v>503</v>
      </c>
      <c r="D71" s="333">
        <v>93429.848</v>
      </c>
    </row>
    <row r="72" spans="2:4" ht="12.75">
      <c r="B72" s="332">
        <f t="shared" si="1"/>
        <v>67.02441099999999</v>
      </c>
      <c r="C72" s="164" t="s">
        <v>561</v>
      </c>
      <c r="D72" s="333">
        <v>67024.411</v>
      </c>
    </row>
    <row r="73" spans="2:4" ht="12.75">
      <c r="B73" s="335">
        <f t="shared" si="1"/>
        <v>56.026855000000005</v>
      </c>
      <c r="C73" s="164" t="s">
        <v>585</v>
      </c>
      <c r="D73" s="336">
        <v>56026.855</v>
      </c>
    </row>
    <row r="75" spans="1:10" ht="12.75">
      <c r="A75" s="256" t="s">
        <v>1000</v>
      </c>
      <c r="B75" s="492" t="str">
        <f>CONCATENATE("6. Einfuhr im ",B1,". Vierteljahr ",B2," nach ausgewählten Ländern
in der Reihenfolge ihrer Anteile")</f>
        <v>6. Einfuhr im 1. Vierteljahr 2016 nach ausgewählten Ländern
in der Reihenfolge ihrer Anteile</v>
      </c>
      <c r="C75" s="493"/>
      <c r="D75" s="493"/>
      <c r="E75" s="494"/>
      <c r="F75" s="494"/>
      <c r="G75" s="494"/>
      <c r="H75" s="494"/>
      <c r="I75" s="495"/>
      <c r="J75" s="257"/>
    </row>
    <row r="76" spans="1:4" ht="12.75">
      <c r="A76" s="238" t="s">
        <v>1001</v>
      </c>
      <c r="B76" s="330">
        <f aca="true" t="shared" si="2" ref="B76:B90">D76/1000</f>
        <v>276.17113900000004</v>
      </c>
      <c r="C76" s="337" t="s">
        <v>563</v>
      </c>
      <c r="D76" s="331">
        <v>276171.139</v>
      </c>
    </row>
    <row r="77" spans="2:4" ht="12.75">
      <c r="B77" s="332">
        <f t="shared" si="2"/>
        <v>202.351962</v>
      </c>
      <c r="C77" s="431" t="s">
        <v>471</v>
      </c>
      <c r="D77" s="333">
        <v>202351.962</v>
      </c>
    </row>
    <row r="78" spans="2:4" ht="12.75">
      <c r="B78" s="332">
        <f t="shared" si="2"/>
        <v>188.111394</v>
      </c>
      <c r="C78" s="338" t="s">
        <v>555</v>
      </c>
      <c r="D78" s="333">
        <v>188111.394</v>
      </c>
    </row>
    <row r="79" spans="2:4" ht="12.75">
      <c r="B79" s="332">
        <f t="shared" si="2"/>
        <v>175.66926800000002</v>
      </c>
      <c r="C79" s="338" t="s">
        <v>476</v>
      </c>
      <c r="D79" s="333">
        <v>175669.268</v>
      </c>
    </row>
    <row r="80" spans="2:4" ht="12.75">
      <c r="B80" s="332">
        <f t="shared" si="2"/>
        <v>161.813625</v>
      </c>
      <c r="C80" s="338" t="s">
        <v>479</v>
      </c>
      <c r="D80" s="333">
        <v>161813.625</v>
      </c>
    </row>
    <row r="81" spans="2:4" ht="12.75">
      <c r="B81" s="332">
        <f t="shared" si="2"/>
        <v>153.71496299999998</v>
      </c>
      <c r="C81" s="338" t="s">
        <v>500</v>
      </c>
      <c r="D81" s="333">
        <v>153714.963</v>
      </c>
    </row>
    <row r="82" spans="2:4" ht="12.75">
      <c r="B82" s="332">
        <f t="shared" si="2"/>
        <v>135.795933</v>
      </c>
      <c r="C82" s="338" t="s">
        <v>558</v>
      </c>
      <c r="D82" s="333">
        <v>135795.933</v>
      </c>
    </row>
    <row r="83" spans="2:4" ht="12.75">
      <c r="B83" s="332">
        <f t="shared" si="2"/>
        <v>128.963671</v>
      </c>
      <c r="C83" s="338" t="s">
        <v>468</v>
      </c>
      <c r="D83" s="333">
        <v>128963.671</v>
      </c>
    </row>
    <row r="84" spans="2:7" ht="12.75">
      <c r="B84" s="332">
        <f t="shared" si="2"/>
        <v>118.144284</v>
      </c>
      <c r="C84" s="338" t="s">
        <v>503</v>
      </c>
      <c r="D84" s="333">
        <v>118144.284</v>
      </c>
      <c r="F84" s="245">
        <v>300</v>
      </c>
      <c r="G84" s="246" t="s">
        <v>979</v>
      </c>
    </row>
    <row r="85" spans="2:4" ht="12.75">
      <c r="B85" s="332">
        <f t="shared" si="2"/>
        <v>81.579037</v>
      </c>
      <c r="C85" s="338" t="s">
        <v>493</v>
      </c>
      <c r="D85" s="333">
        <v>81579.037</v>
      </c>
    </row>
    <row r="86" spans="2:4" ht="12.75">
      <c r="B86" s="332">
        <f t="shared" si="2"/>
        <v>77.895221</v>
      </c>
      <c r="C86" s="338" t="s">
        <v>559</v>
      </c>
      <c r="D86" s="333">
        <v>77895.221</v>
      </c>
    </row>
    <row r="87" spans="2:4" ht="12.75">
      <c r="B87" s="332">
        <f t="shared" si="2"/>
        <v>50.44737</v>
      </c>
      <c r="C87" s="338" t="s">
        <v>567</v>
      </c>
      <c r="D87" s="333">
        <v>50447.37</v>
      </c>
    </row>
    <row r="88" spans="2:4" ht="12.75">
      <c r="B88" s="332">
        <f t="shared" si="2"/>
        <v>39.267832999999996</v>
      </c>
      <c r="C88" s="338" t="s">
        <v>564</v>
      </c>
      <c r="D88" s="333">
        <v>39267.833</v>
      </c>
    </row>
    <row r="89" spans="2:4" ht="12.75">
      <c r="B89" s="332">
        <f t="shared" si="2"/>
        <v>38.889885</v>
      </c>
      <c r="C89" s="334" t="s">
        <v>561</v>
      </c>
      <c r="D89" s="333">
        <v>38889.885</v>
      </c>
    </row>
    <row r="90" spans="2:4" ht="12.75">
      <c r="B90" s="335">
        <f t="shared" si="2"/>
        <v>37.52508</v>
      </c>
      <c r="C90" s="339" t="s">
        <v>524</v>
      </c>
      <c r="D90" s="336">
        <v>37525.08</v>
      </c>
    </row>
    <row r="94" spans="1:10" ht="12.75">
      <c r="A94" s="256" t="s">
        <v>1002</v>
      </c>
      <c r="B94" s="492" t="str">
        <f>CONCATENATE("7. Außenhandel mit den EU-Ländern (EU-28) im ",B1,". Vierteljahr ",B2,"")</f>
        <v>7. Außenhandel mit den EU-Ländern (EU-28) im 1. Vierteljahr 2016</v>
      </c>
      <c r="C94" s="493"/>
      <c r="D94" s="496"/>
      <c r="E94" s="497"/>
      <c r="F94" s="494"/>
      <c r="G94" s="494"/>
      <c r="H94" s="494"/>
      <c r="I94" s="495"/>
      <c r="J94" s="257"/>
    </row>
    <row r="95" spans="1:5" ht="12.75">
      <c r="A95" s="238" t="s">
        <v>1003</v>
      </c>
      <c r="B95" s="340" t="s">
        <v>1044</v>
      </c>
      <c r="C95" s="341" t="s">
        <v>1045</v>
      </c>
      <c r="D95" s="342" t="s">
        <v>1004</v>
      </c>
      <c r="E95" s="343"/>
    </row>
    <row r="96" spans="1:10" ht="12.75">
      <c r="A96" s="234">
        <v>1</v>
      </c>
      <c r="B96" s="330">
        <v>252.379762</v>
      </c>
      <c r="C96" s="330">
        <v>128.963671</v>
      </c>
      <c r="D96" s="344" t="s">
        <v>468</v>
      </c>
      <c r="E96" s="345"/>
      <c r="H96" s="245">
        <v>275</v>
      </c>
      <c r="I96" s="246" t="s">
        <v>979</v>
      </c>
      <c r="J96" s="246"/>
    </row>
    <row r="97" spans="1:5" ht="12.75">
      <c r="A97" s="234">
        <v>2</v>
      </c>
      <c r="B97" s="332">
        <v>161.649082</v>
      </c>
      <c r="C97" s="332">
        <v>202.351962</v>
      </c>
      <c r="D97" s="346" t="s">
        <v>471</v>
      </c>
      <c r="E97" s="347"/>
    </row>
    <row r="98" spans="1:5" ht="12.75">
      <c r="A98" s="234">
        <v>3</v>
      </c>
      <c r="B98" s="332">
        <v>185.090086</v>
      </c>
      <c r="C98" s="332">
        <v>175.669268</v>
      </c>
      <c r="D98" s="346" t="s">
        <v>476</v>
      </c>
      <c r="E98" s="347"/>
    </row>
    <row r="99" spans="1:5" ht="12.75">
      <c r="A99" s="234">
        <v>4</v>
      </c>
      <c r="B99" s="332">
        <v>207.80974</v>
      </c>
      <c r="C99" s="332">
        <v>161.813625</v>
      </c>
      <c r="D99" s="346" t="s">
        <v>479</v>
      </c>
      <c r="E99" s="347"/>
    </row>
    <row r="100" spans="1:5" ht="12.75">
      <c r="A100" s="234">
        <v>5</v>
      </c>
      <c r="B100" s="332">
        <v>10.578688</v>
      </c>
      <c r="C100" s="332">
        <v>18.403768</v>
      </c>
      <c r="D100" s="346" t="s">
        <v>482</v>
      </c>
      <c r="E100" s="347"/>
    </row>
    <row r="101" spans="1:5" ht="12.75">
      <c r="A101" s="234">
        <v>6</v>
      </c>
      <c r="B101" s="332">
        <v>55.299749</v>
      </c>
      <c r="C101" s="332">
        <v>27.659252</v>
      </c>
      <c r="D101" s="346" t="s">
        <v>485</v>
      </c>
      <c r="E101" s="347"/>
    </row>
    <row r="102" spans="1:5" ht="12.75">
      <c r="A102" s="234">
        <v>7</v>
      </c>
      <c r="B102" s="332">
        <v>8.561365</v>
      </c>
      <c r="C102" s="332">
        <v>2.942789</v>
      </c>
      <c r="D102" s="346" t="s">
        <v>488</v>
      </c>
      <c r="E102" s="347"/>
    </row>
    <row r="103" spans="1:5" ht="12.75">
      <c r="A103" s="234">
        <v>8</v>
      </c>
      <c r="B103" s="332">
        <v>24.14098</v>
      </c>
      <c r="C103" s="332">
        <v>11.108526</v>
      </c>
      <c r="D103" s="346" t="s">
        <v>490</v>
      </c>
      <c r="E103" s="347"/>
    </row>
    <row r="104" spans="1:9" ht="12.75">
      <c r="A104" s="234">
        <v>9</v>
      </c>
      <c r="B104" s="332">
        <v>203.52385</v>
      </c>
      <c r="C104" s="332">
        <v>81.579037</v>
      </c>
      <c r="D104" s="346" t="s">
        <v>493</v>
      </c>
      <c r="E104" s="347"/>
      <c r="G104" s="234" t="s">
        <v>1005</v>
      </c>
      <c r="I104" s="348" t="str">
        <f>CONCATENATE("im Moment ist Quartal ",B1," gewählt!")</f>
        <v>im Moment ist Quartal 1 gewählt!</v>
      </c>
    </row>
    <row r="105" spans="1:7" ht="12.75">
      <c r="A105" s="234">
        <v>10</v>
      </c>
      <c r="B105" s="332">
        <v>50.047155</v>
      </c>
      <c r="C105" s="332">
        <v>27.747347</v>
      </c>
      <c r="D105" s="346" t="s">
        <v>495</v>
      </c>
      <c r="E105" s="347"/>
      <c r="G105" s="234" t="s">
        <v>1006</v>
      </c>
    </row>
    <row r="106" spans="1:7" ht="12.75">
      <c r="A106" s="234">
        <v>11</v>
      </c>
      <c r="B106" s="332">
        <v>52.921703</v>
      </c>
      <c r="C106" s="332">
        <v>13.057901</v>
      </c>
      <c r="D106" s="346" t="s">
        <v>497</v>
      </c>
      <c r="E106" s="347"/>
      <c r="G106" s="234" t="s">
        <v>1007</v>
      </c>
    </row>
    <row r="107" spans="1:7" ht="12.75">
      <c r="A107" s="234">
        <v>12</v>
      </c>
      <c r="B107" s="332">
        <v>186.548878</v>
      </c>
      <c r="C107" s="332">
        <v>153.714963</v>
      </c>
      <c r="D107" s="346" t="s">
        <v>500</v>
      </c>
      <c r="E107" s="347"/>
      <c r="G107" s="234" t="s">
        <v>1008</v>
      </c>
    </row>
    <row r="108" spans="1:7" ht="12.75">
      <c r="A108" s="234">
        <v>13</v>
      </c>
      <c r="B108" s="332">
        <v>93.429848</v>
      </c>
      <c r="C108" s="332">
        <v>118.144284</v>
      </c>
      <c r="D108" s="346" t="s">
        <v>503</v>
      </c>
      <c r="E108" s="347"/>
      <c r="G108" s="234" t="s">
        <v>1009</v>
      </c>
    </row>
    <row r="109" spans="1:5" ht="12.75">
      <c r="A109" s="234">
        <v>14</v>
      </c>
      <c r="B109" s="332">
        <v>19.140699</v>
      </c>
      <c r="C109" s="332">
        <v>33.976682</v>
      </c>
      <c r="D109" s="346" t="s">
        <v>506</v>
      </c>
      <c r="E109" s="347"/>
    </row>
    <row r="110" spans="1:7" ht="12.75">
      <c r="A110" s="234">
        <v>15</v>
      </c>
      <c r="B110" s="332">
        <v>0.942239</v>
      </c>
      <c r="C110" s="332">
        <v>0.117014</v>
      </c>
      <c r="D110" s="346" t="s">
        <v>537</v>
      </c>
      <c r="E110" s="347"/>
      <c r="G110" s="349" t="s">
        <v>1010</v>
      </c>
    </row>
    <row r="111" spans="1:5" ht="12.75">
      <c r="A111" s="234">
        <v>16</v>
      </c>
      <c r="B111" s="332">
        <v>5.046582</v>
      </c>
      <c r="C111" s="332">
        <v>5.173904</v>
      </c>
      <c r="D111" s="346" t="s">
        <v>546</v>
      </c>
      <c r="E111" s="347"/>
    </row>
    <row r="112" spans="1:5" ht="12.75">
      <c r="A112" s="234">
        <v>17</v>
      </c>
      <c r="B112" s="332">
        <v>3.701874</v>
      </c>
      <c r="C112" s="332">
        <v>6.608596</v>
      </c>
      <c r="D112" s="346" t="s">
        <v>549</v>
      </c>
      <c r="E112" s="347"/>
    </row>
    <row r="113" spans="1:5" ht="12.75">
      <c r="A113" s="234">
        <v>18</v>
      </c>
      <c r="B113" s="332">
        <v>11.741133</v>
      </c>
      <c r="C113" s="332">
        <v>4.107524</v>
      </c>
      <c r="D113" s="346" t="s">
        <v>552</v>
      </c>
      <c r="E113" s="347"/>
    </row>
    <row r="114" spans="1:5" ht="12.75">
      <c r="A114" s="234">
        <v>19</v>
      </c>
      <c r="B114" s="332">
        <v>192.064585</v>
      </c>
      <c r="C114" s="332">
        <v>188.111394</v>
      </c>
      <c r="D114" s="346" t="s">
        <v>555</v>
      </c>
      <c r="E114" s="347"/>
    </row>
    <row r="115" spans="1:5" ht="12.75">
      <c r="A115" s="234">
        <v>20</v>
      </c>
      <c r="B115" s="332">
        <v>173.779905</v>
      </c>
      <c r="C115" s="332">
        <v>135.795933</v>
      </c>
      <c r="D115" s="346" t="s">
        <v>558</v>
      </c>
      <c r="E115" s="347"/>
    </row>
    <row r="116" spans="1:5" ht="12.75">
      <c r="A116" s="234">
        <v>21</v>
      </c>
      <c r="B116" s="332">
        <v>67.024411</v>
      </c>
      <c r="C116" s="332">
        <v>38.889885</v>
      </c>
      <c r="D116" s="346" t="s">
        <v>561</v>
      </c>
      <c r="E116" s="347"/>
    </row>
    <row r="117" spans="1:5" ht="12.75">
      <c r="A117" s="234">
        <v>22</v>
      </c>
      <c r="B117" s="332">
        <v>236.622726</v>
      </c>
      <c r="C117" s="332">
        <v>39.267833</v>
      </c>
      <c r="D117" s="346" t="s">
        <v>564</v>
      </c>
      <c r="E117" s="347"/>
    </row>
    <row r="118" spans="1:5" ht="12.75">
      <c r="A118" s="234">
        <v>23</v>
      </c>
      <c r="B118" s="332">
        <v>52.266697</v>
      </c>
      <c r="C118" s="332">
        <v>50.44737</v>
      </c>
      <c r="D118" s="346" t="s">
        <v>567</v>
      </c>
      <c r="E118" s="347"/>
    </row>
    <row r="119" spans="1:5" ht="12.75">
      <c r="A119" s="234">
        <v>24</v>
      </c>
      <c r="B119" s="332">
        <v>12.497914</v>
      </c>
      <c r="C119" s="332">
        <v>7.877895</v>
      </c>
      <c r="D119" s="346" t="s">
        <v>570</v>
      </c>
      <c r="E119" s="347"/>
    </row>
    <row r="120" spans="1:5" ht="12.75">
      <c r="A120" s="234">
        <v>25</v>
      </c>
      <c r="B120" s="332">
        <v>18.659454</v>
      </c>
      <c r="C120" s="332">
        <v>21.08286</v>
      </c>
      <c r="D120" s="346" t="s">
        <v>616</v>
      </c>
      <c r="E120" s="347"/>
    </row>
    <row r="121" spans="1:5" ht="12.75">
      <c r="A121" s="234">
        <v>26</v>
      </c>
      <c r="B121" s="332">
        <v>5.55208</v>
      </c>
      <c r="C121" s="332">
        <v>3.329779</v>
      </c>
      <c r="D121" s="346" t="s">
        <v>618</v>
      </c>
      <c r="E121" s="347"/>
    </row>
    <row r="122" spans="1:5" ht="12.75">
      <c r="A122" s="234">
        <v>27</v>
      </c>
      <c r="B122" s="332">
        <v>1.184601</v>
      </c>
      <c r="C122" s="332">
        <v>0.129906</v>
      </c>
      <c r="D122" s="346" t="s">
        <v>696</v>
      </c>
      <c r="E122" s="347"/>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106" customWidth="1"/>
    <col min="2" max="2" width="19.57421875" style="106" customWidth="1"/>
    <col min="3" max="3" width="20.00390625" style="106" customWidth="1"/>
    <col min="4" max="4" width="20.140625" style="106" customWidth="1"/>
    <col min="5" max="6" width="15.7109375" style="106" hidden="1" customWidth="1"/>
    <col min="7" max="16384" width="11.421875" style="106" customWidth="1"/>
  </cols>
  <sheetData>
    <row r="1" spans="1:6" ht="19.5" customHeight="1">
      <c r="A1" s="505" t="s">
        <v>1147</v>
      </c>
      <c r="B1" s="505"/>
      <c r="C1" s="505"/>
      <c r="D1" s="505"/>
      <c r="E1" s="505"/>
      <c r="F1" s="505"/>
    </row>
    <row r="2" spans="2:6" ht="12.75">
      <c r="B2" s="219"/>
      <c r="C2" s="390"/>
      <c r="D2" s="390"/>
      <c r="E2" s="219"/>
      <c r="F2" s="390"/>
    </row>
    <row r="3" spans="1:6" ht="24" customHeight="1">
      <c r="A3" s="506" t="s">
        <v>732</v>
      </c>
      <c r="B3" s="509" t="s">
        <v>1148</v>
      </c>
      <c r="C3" s="511" t="s">
        <v>31</v>
      </c>
      <c r="D3" s="511"/>
      <c r="E3" s="512" t="s">
        <v>32</v>
      </c>
      <c r="F3" s="514" t="s">
        <v>33</v>
      </c>
    </row>
    <row r="4" spans="1:6" ht="30.75" customHeight="1">
      <c r="A4" s="507"/>
      <c r="B4" s="510"/>
      <c r="C4" s="463" t="s">
        <v>1149</v>
      </c>
      <c r="D4" s="463" t="s">
        <v>1099</v>
      </c>
      <c r="E4" s="513"/>
      <c r="F4" s="513"/>
    </row>
    <row r="5" spans="1:6" ht="15" customHeight="1">
      <c r="A5" s="508"/>
      <c r="B5" s="419" t="s">
        <v>34</v>
      </c>
      <c r="C5" s="515" t="s">
        <v>29</v>
      </c>
      <c r="D5" s="515"/>
      <c r="E5" s="432" t="s">
        <v>34</v>
      </c>
      <c r="F5" s="433" t="s">
        <v>29</v>
      </c>
    </row>
    <row r="6" spans="1:6" ht="19.5" customHeight="1">
      <c r="A6" s="206"/>
      <c r="B6" s="434"/>
      <c r="C6" s="435"/>
      <c r="D6" s="435"/>
      <c r="E6" s="436"/>
      <c r="F6" s="435"/>
    </row>
    <row r="7" spans="1:6" ht="19.5" customHeight="1">
      <c r="A7" s="503" t="s">
        <v>35</v>
      </c>
      <c r="B7" s="503"/>
      <c r="C7" s="503"/>
      <c r="D7" s="503"/>
      <c r="E7" s="503"/>
      <c r="F7" s="503"/>
    </row>
    <row r="8" spans="1:6" ht="19.5" customHeight="1">
      <c r="A8" s="206"/>
      <c r="B8" s="434"/>
      <c r="C8" s="435"/>
      <c r="D8" s="435"/>
      <c r="E8" s="436"/>
      <c r="F8" s="435"/>
    </row>
    <row r="9" spans="1:7" s="442" customFormat="1" ht="19.5" customHeight="1">
      <c r="A9" s="437" t="s">
        <v>37</v>
      </c>
      <c r="B9" s="438">
        <v>232768110</v>
      </c>
      <c r="C9" s="439">
        <v>-10.1019019841386</v>
      </c>
      <c r="D9" s="439">
        <v>-6.63252254029422</v>
      </c>
      <c r="E9" s="438">
        <v>67752470</v>
      </c>
      <c r="F9" s="440">
        <v>26.3</v>
      </c>
      <c r="G9" s="441"/>
    </row>
    <row r="10" spans="1:7" s="442" customFormat="1" ht="19.5" customHeight="1">
      <c r="A10" s="437" t="s">
        <v>38</v>
      </c>
      <c r="B10" s="438">
        <v>3045021527</v>
      </c>
      <c r="C10" s="439">
        <v>2.31761702130726</v>
      </c>
      <c r="D10" s="439">
        <v>0.591628768997154</v>
      </c>
      <c r="E10" s="438">
        <v>1661712080</v>
      </c>
      <c r="F10" s="440">
        <v>22.4</v>
      </c>
      <c r="G10" s="441"/>
    </row>
    <row r="11" spans="1:7" s="107" customFormat="1" ht="19.5" customHeight="1">
      <c r="A11" s="443" t="s">
        <v>338</v>
      </c>
      <c r="B11" s="438">
        <v>24602076</v>
      </c>
      <c r="C11" s="439">
        <v>-14.4094671562218</v>
      </c>
      <c r="D11" s="439">
        <v>-8.12014212241144</v>
      </c>
      <c r="E11" s="438">
        <v>14146587</v>
      </c>
      <c r="F11" s="440">
        <v>-2.8</v>
      </c>
      <c r="G11" s="444"/>
    </row>
    <row r="12" spans="1:7" s="107" customFormat="1" ht="19.5" customHeight="1">
      <c r="A12" s="443" t="s">
        <v>339</v>
      </c>
      <c r="B12" s="438">
        <v>131532060</v>
      </c>
      <c r="C12" s="439">
        <v>8.77180821785471</v>
      </c>
      <c r="D12" s="439">
        <v>-4.32453250413082</v>
      </c>
      <c r="E12" s="438">
        <v>125380688</v>
      </c>
      <c r="F12" s="440">
        <v>11.8</v>
      </c>
      <c r="G12" s="444"/>
    </row>
    <row r="13" spans="1:7" s="107" customFormat="1" ht="19.5" customHeight="1">
      <c r="A13" s="443" t="s">
        <v>340</v>
      </c>
      <c r="B13" s="438">
        <v>2888887391</v>
      </c>
      <c r="C13" s="439">
        <v>2.21159106253843</v>
      </c>
      <c r="D13" s="439">
        <v>0.909189019864954</v>
      </c>
      <c r="E13" s="438">
        <v>1522184805</v>
      </c>
      <c r="F13" s="440">
        <v>23.7</v>
      </c>
      <c r="G13" s="444"/>
    </row>
    <row r="14" spans="1:7" s="450" customFormat="1" ht="19.5" customHeight="1">
      <c r="A14" s="445" t="s">
        <v>39</v>
      </c>
      <c r="B14" s="446">
        <v>3474952410</v>
      </c>
      <c r="C14" s="447">
        <v>3.38624794199083</v>
      </c>
      <c r="D14" s="447">
        <v>3.43255107643435</v>
      </c>
      <c r="E14" s="446">
        <v>1803681844</v>
      </c>
      <c r="F14" s="448">
        <v>21.6</v>
      </c>
      <c r="G14" s="449"/>
    </row>
    <row r="15" spans="1:7" s="107" customFormat="1" ht="30" customHeight="1">
      <c r="A15" s="443" t="s">
        <v>40</v>
      </c>
      <c r="B15" s="438">
        <v>2543671382</v>
      </c>
      <c r="C15" s="439">
        <v>5.91805443038362</v>
      </c>
      <c r="D15" s="439">
        <v>6.87430678289333</v>
      </c>
      <c r="E15" s="438">
        <v>1414455141</v>
      </c>
      <c r="F15" s="440">
        <v>20.5</v>
      </c>
      <c r="G15" s="444"/>
    </row>
    <row r="16" spans="1:7" s="107" customFormat="1" ht="19.5" customHeight="1">
      <c r="A16" s="443" t="s">
        <v>341</v>
      </c>
      <c r="B16" s="438"/>
      <c r="C16" s="439"/>
      <c r="D16" s="440"/>
      <c r="E16" s="438"/>
      <c r="F16" s="451"/>
      <c r="G16" s="444"/>
    </row>
    <row r="17" spans="1:7" s="107" customFormat="1" ht="19.5" customHeight="1">
      <c r="A17" s="443" t="s">
        <v>1087</v>
      </c>
      <c r="B17" s="438">
        <v>2292205786</v>
      </c>
      <c r="C17" s="439">
        <v>7.1540753523273</v>
      </c>
      <c r="D17" s="439">
        <v>6.86508451358094</v>
      </c>
      <c r="E17" s="438">
        <v>1210981748</v>
      </c>
      <c r="F17" s="440">
        <v>19.1</v>
      </c>
      <c r="G17" s="444"/>
    </row>
    <row r="18" spans="1:7" s="107" customFormat="1" ht="19.5" customHeight="1">
      <c r="A18" s="443" t="s">
        <v>342</v>
      </c>
      <c r="B18" s="438"/>
      <c r="C18" s="439"/>
      <c r="D18" s="440"/>
      <c r="E18" s="438"/>
      <c r="F18" s="451"/>
      <c r="G18" s="444"/>
    </row>
    <row r="19" spans="1:7" s="107" customFormat="1" ht="19.5" customHeight="1">
      <c r="A19" s="443" t="s">
        <v>343</v>
      </c>
      <c r="B19" s="438">
        <v>1306265235</v>
      </c>
      <c r="C19" s="439">
        <v>8.73712328256983</v>
      </c>
      <c r="D19" s="439">
        <v>9.131702974193</v>
      </c>
      <c r="E19" s="438">
        <v>749780126</v>
      </c>
      <c r="F19" s="440">
        <v>14.2</v>
      </c>
      <c r="G19" s="444"/>
    </row>
    <row r="20" spans="1:7" s="107" customFormat="1" ht="19.5" customHeight="1">
      <c r="A20" s="443" t="s">
        <v>42</v>
      </c>
      <c r="B20" s="438">
        <v>56079899</v>
      </c>
      <c r="C20" s="439">
        <v>-0.6648857638815</v>
      </c>
      <c r="D20" s="439">
        <v>-16.8566875801829</v>
      </c>
      <c r="E20" s="438">
        <v>31902418</v>
      </c>
      <c r="F20" s="440">
        <v>48.9</v>
      </c>
      <c r="G20" s="444"/>
    </row>
    <row r="21" spans="1:7" s="107" customFormat="1" ht="19.5" customHeight="1">
      <c r="A21" s="443" t="s">
        <v>43</v>
      </c>
      <c r="B21" s="438">
        <v>374017830</v>
      </c>
      <c r="C21" s="439">
        <v>2.88554644966209</v>
      </c>
      <c r="D21" s="439">
        <v>-13.3732439132747</v>
      </c>
      <c r="E21" s="438">
        <v>166700760</v>
      </c>
      <c r="F21" s="440">
        <v>10.7</v>
      </c>
      <c r="G21" s="444"/>
    </row>
    <row r="22" spans="1:7" s="107" customFormat="1" ht="19.5" customHeight="1">
      <c r="A22" s="443" t="s">
        <v>44</v>
      </c>
      <c r="B22" s="438">
        <v>489041550</v>
      </c>
      <c r="C22" s="439">
        <v>-6.74964340727799</v>
      </c>
      <c r="D22" s="439">
        <v>4.99089435949264</v>
      </c>
      <c r="E22" s="438">
        <v>184371563</v>
      </c>
      <c r="F22" s="440">
        <v>44</v>
      </c>
      <c r="G22" s="444"/>
    </row>
    <row r="23" spans="1:7" s="107" customFormat="1" ht="30.75" customHeight="1">
      <c r="A23" s="452" t="s">
        <v>729</v>
      </c>
      <c r="B23" s="438">
        <v>12111238</v>
      </c>
      <c r="C23" s="439">
        <v>-19.8556649470152</v>
      </c>
      <c r="D23" s="439">
        <v>-16.7594716285688</v>
      </c>
      <c r="E23" s="438">
        <v>5845698</v>
      </c>
      <c r="F23" s="440">
        <v>-29.3</v>
      </c>
      <c r="G23" s="444"/>
    </row>
    <row r="24" spans="1:7" s="107" customFormat="1" ht="19.5" customHeight="1">
      <c r="A24" s="443" t="s">
        <v>45</v>
      </c>
      <c r="B24" s="438">
        <v>30511</v>
      </c>
      <c r="C24" s="439">
        <v>-44.547635491258</v>
      </c>
      <c r="D24" s="440">
        <v>45.090113652575</v>
      </c>
      <c r="E24" s="438">
        <v>406264</v>
      </c>
      <c r="F24" s="440">
        <v>6.2</v>
      </c>
      <c r="G24" s="444"/>
    </row>
    <row r="25" spans="1:7" s="450" customFormat="1" ht="19.5" customHeight="1">
      <c r="A25" s="445" t="s">
        <v>39</v>
      </c>
      <c r="B25" s="446">
        <v>3474952410</v>
      </c>
      <c r="C25" s="447">
        <v>3.38624794199083</v>
      </c>
      <c r="D25" s="447">
        <v>3.43255107643435</v>
      </c>
      <c r="E25" s="446">
        <v>1803681844</v>
      </c>
      <c r="F25" s="448">
        <v>21.6</v>
      </c>
      <c r="G25" s="449"/>
    </row>
    <row r="26" spans="1:6" s="107" customFormat="1" ht="19.5" customHeight="1">
      <c r="A26" s="453"/>
      <c r="B26" s="454"/>
      <c r="C26" s="367"/>
      <c r="D26" s="455"/>
      <c r="E26" s="454"/>
      <c r="F26" s="455"/>
    </row>
    <row r="27" spans="1:6" s="107" customFormat="1" ht="19.5" customHeight="1">
      <c r="A27" s="504" t="s">
        <v>36</v>
      </c>
      <c r="B27" s="504"/>
      <c r="C27" s="504"/>
      <c r="D27" s="504"/>
      <c r="E27" s="504"/>
      <c r="F27" s="504"/>
    </row>
    <row r="28" spans="1:6" s="107" customFormat="1" ht="19.5" customHeight="1">
      <c r="A28" s="453"/>
      <c r="B28" s="454"/>
      <c r="C28" s="367"/>
      <c r="D28" s="455"/>
      <c r="E28" s="454"/>
      <c r="F28" s="455"/>
    </row>
    <row r="29" spans="1:7" s="107" customFormat="1" ht="19.5" customHeight="1">
      <c r="A29" s="443" t="s">
        <v>37</v>
      </c>
      <c r="B29" s="438">
        <v>240574222</v>
      </c>
      <c r="C29" s="439">
        <v>-7.62778168752853</v>
      </c>
      <c r="D29" s="439">
        <v>-11.4382920675363</v>
      </c>
      <c r="E29" s="438">
        <v>110360919</v>
      </c>
      <c r="F29" s="451">
        <v>48</v>
      </c>
      <c r="G29" s="444"/>
    </row>
    <row r="30" spans="1:7" s="107" customFormat="1" ht="19.5" customHeight="1">
      <c r="A30" s="443" t="s">
        <v>38</v>
      </c>
      <c r="B30" s="438">
        <v>1892600419</v>
      </c>
      <c r="C30" s="439">
        <v>1.52141026714503</v>
      </c>
      <c r="D30" s="440">
        <v>1.73145866904277</v>
      </c>
      <c r="E30" s="438">
        <v>1071690817</v>
      </c>
      <c r="F30" s="451">
        <v>24.3</v>
      </c>
      <c r="G30" s="444"/>
    </row>
    <row r="31" spans="1:7" s="107" customFormat="1" ht="19.5" customHeight="1">
      <c r="A31" s="443" t="s">
        <v>1040</v>
      </c>
      <c r="B31" s="438">
        <v>17267733</v>
      </c>
      <c r="C31" s="439">
        <v>-12.9773061685419</v>
      </c>
      <c r="D31" s="439">
        <v>-2.00591900665108</v>
      </c>
      <c r="E31" s="438">
        <v>31883771</v>
      </c>
      <c r="F31" s="440">
        <v>-10.4</v>
      </c>
      <c r="G31" s="444"/>
    </row>
    <row r="32" spans="1:7" s="107" customFormat="1" ht="19.5" customHeight="1">
      <c r="A32" s="443" t="s">
        <v>1041</v>
      </c>
      <c r="B32" s="438">
        <v>94663647</v>
      </c>
      <c r="C32" s="439">
        <v>-2.25923523782058</v>
      </c>
      <c r="D32" s="439">
        <v>-15.6580605148367</v>
      </c>
      <c r="E32" s="438">
        <v>34646245</v>
      </c>
      <c r="F32" s="451">
        <v>12.1</v>
      </c>
      <c r="G32" s="444"/>
    </row>
    <row r="33" spans="1:7" s="107" customFormat="1" ht="19.5" customHeight="1">
      <c r="A33" s="443" t="s">
        <v>1042</v>
      </c>
      <c r="B33" s="438">
        <v>1780669039</v>
      </c>
      <c r="C33" s="439">
        <v>1.89556822655332</v>
      </c>
      <c r="D33" s="440">
        <v>2.89735661993336</v>
      </c>
      <c r="E33" s="438">
        <v>1005160801</v>
      </c>
      <c r="F33" s="451">
        <v>26.4</v>
      </c>
      <c r="G33" s="444"/>
    </row>
    <row r="34" spans="1:7" s="450" customFormat="1" ht="19.5" customHeight="1">
      <c r="A34" s="445" t="s">
        <v>39</v>
      </c>
      <c r="B34" s="446">
        <v>2387355975</v>
      </c>
      <c r="C34" s="447">
        <v>3.258597990536</v>
      </c>
      <c r="D34" s="447">
        <v>4.81251148342469</v>
      </c>
      <c r="E34" s="446">
        <v>1263521439</v>
      </c>
      <c r="F34" s="456">
        <v>24.6</v>
      </c>
      <c r="G34" s="449"/>
    </row>
    <row r="35" spans="1:7" s="107" customFormat="1" ht="29.25" customHeight="1">
      <c r="A35" s="443" t="s">
        <v>40</v>
      </c>
      <c r="B35" s="438">
        <v>1790418988</v>
      </c>
      <c r="C35" s="440">
        <v>3.03573829480172</v>
      </c>
      <c r="D35" s="439">
        <v>5.13916188211185</v>
      </c>
      <c r="E35" s="438">
        <v>949822212</v>
      </c>
      <c r="F35" s="451">
        <v>23.1</v>
      </c>
      <c r="G35" s="444"/>
    </row>
    <row r="36" spans="1:7" s="107" customFormat="1" ht="19.5" customHeight="1">
      <c r="A36" s="443" t="s">
        <v>341</v>
      </c>
      <c r="B36" s="438"/>
      <c r="C36" s="439"/>
      <c r="D36" s="440"/>
      <c r="E36" s="438"/>
      <c r="F36" s="451"/>
      <c r="G36" s="444"/>
    </row>
    <row r="37" spans="1:7" s="107" customFormat="1" ht="19.5" customHeight="1">
      <c r="A37" s="443" t="s">
        <v>1087</v>
      </c>
      <c r="B37" s="438">
        <v>1658072968</v>
      </c>
      <c r="C37" s="440">
        <v>2.97859028776095</v>
      </c>
      <c r="D37" s="440">
        <v>5.06991597427346</v>
      </c>
      <c r="E37" s="438">
        <v>843069859</v>
      </c>
      <c r="F37" s="451">
        <v>22.8</v>
      </c>
      <c r="G37" s="444"/>
    </row>
    <row r="38" spans="1:7" s="107" customFormat="1" ht="19.5" customHeight="1">
      <c r="A38" s="443" t="s">
        <v>342</v>
      </c>
      <c r="B38" s="438"/>
      <c r="C38" s="439"/>
      <c r="D38" s="440"/>
      <c r="E38" s="438"/>
      <c r="F38" s="451"/>
      <c r="G38" s="444"/>
    </row>
    <row r="39" spans="1:7" s="107" customFormat="1" ht="19.5" customHeight="1">
      <c r="A39" s="443" t="s">
        <v>343</v>
      </c>
      <c r="B39" s="438">
        <v>1016022540</v>
      </c>
      <c r="C39" s="440">
        <v>5.64672800516179</v>
      </c>
      <c r="D39" s="439">
        <v>6.19687052374704</v>
      </c>
      <c r="E39" s="438">
        <v>502134572</v>
      </c>
      <c r="F39" s="451">
        <v>13.4</v>
      </c>
      <c r="G39" s="444"/>
    </row>
    <row r="40" spans="1:7" s="107" customFormat="1" ht="19.5" customHeight="1">
      <c r="A40" s="443" t="s">
        <v>42</v>
      </c>
      <c r="B40" s="438">
        <v>24551386</v>
      </c>
      <c r="C40" s="440">
        <v>55.42954058128</v>
      </c>
      <c r="D40" s="439">
        <v>11.9889311006814</v>
      </c>
      <c r="E40" s="438">
        <v>5526547</v>
      </c>
      <c r="F40" s="451">
        <v>31.6</v>
      </c>
      <c r="G40" s="444"/>
    </row>
    <row r="41" spans="1:7" s="107" customFormat="1" ht="19.5" customHeight="1">
      <c r="A41" s="443" t="s">
        <v>43</v>
      </c>
      <c r="B41" s="438">
        <v>113520827</v>
      </c>
      <c r="C41" s="439">
        <v>3.42419414831959</v>
      </c>
      <c r="D41" s="439">
        <v>-3.99964160803826</v>
      </c>
      <c r="E41" s="438">
        <v>30835244</v>
      </c>
      <c r="F41" s="440">
        <v>-29</v>
      </c>
      <c r="G41" s="444"/>
    </row>
    <row r="42" spans="1:7" s="107" customFormat="1" ht="19.5" customHeight="1">
      <c r="A42" s="443" t="s">
        <v>44</v>
      </c>
      <c r="B42" s="438">
        <v>458051133</v>
      </c>
      <c r="C42" s="439">
        <v>2.2115013037206</v>
      </c>
      <c r="D42" s="439">
        <v>5.79090400670978</v>
      </c>
      <c r="E42" s="438">
        <v>276455369</v>
      </c>
      <c r="F42" s="451">
        <v>42.3</v>
      </c>
      <c r="G42" s="444"/>
    </row>
    <row r="43" spans="1:7" s="107" customFormat="1" ht="30.75" customHeight="1">
      <c r="A43" s="452" t="s">
        <v>729</v>
      </c>
      <c r="B43" s="438">
        <v>813641</v>
      </c>
      <c r="C43" s="439">
        <v>25.1699539559004</v>
      </c>
      <c r="D43" s="439">
        <v>-51.6907389353261</v>
      </c>
      <c r="E43" s="438">
        <v>868574</v>
      </c>
      <c r="F43" s="440">
        <v>647.1</v>
      </c>
      <c r="G43" s="444"/>
    </row>
    <row r="44" spans="1:7" s="107" customFormat="1" ht="19.5" customHeight="1">
      <c r="A44" s="443" t="s">
        <v>45</v>
      </c>
      <c r="B44" s="464" t="s">
        <v>1109</v>
      </c>
      <c r="C44" s="464" t="s">
        <v>1109</v>
      </c>
      <c r="D44" s="464" t="s">
        <v>1109</v>
      </c>
      <c r="E44" s="438">
        <v>13493</v>
      </c>
      <c r="F44" s="440">
        <v>-51.7</v>
      </c>
      <c r="G44" s="444"/>
    </row>
    <row r="45" spans="1:7" s="450" customFormat="1" ht="19.5" customHeight="1">
      <c r="A45" s="445" t="s">
        <v>39</v>
      </c>
      <c r="B45" s="446">
        <v>2387355975</v>
      </c>
      <c r="C45" s="448">
        <v>3.258597990536</v>
      </c>
      <c r="D45" s="447">
        <v>4.81251148342469</v>
      </c>
      <c r="E45" s="446">
        <v>1263521439</v>
      </c>
      <c r="F45" s="456">
        <v>24.6</v>
      </c>
      <c r="G45" s="449"/>
    </row>
    <row r="46" spans="1:7" s="450" customFormat="1" ht="9.75" customHeight="1">
      <c r="A46" s="457"/>
      <c r="B46" s="458"/>
      <c r="C46" s="448"/>
      <c r="D46" s="456"/>
      <c r="E46" s="446"/>
      <c r="F46" s="456"/>
      <c r="G46" s="449"/>
    </row>
    <row r="47" spans="1:2" ht="12.75">
      <c r="A47" s="54" t="s">
        <v>21</v>
      </c>
      <c r="B47" s="214"/>
    </row>
    <row r="48" spans="1:8" ht="31.5" customHeight="1">
      <c r="A48" s="502" t="s">
        <v>1143</v>
      </c>
      <c r="B48" s="502"/>
      <c r="C48" s="502"/>
      <c r="D48" s="502"/>
      <c r="E48" s="214"/>
      <c r="F48" s="214"/>
      <c r="G48" s="214"/>
      <c r="H48" s="214"/>
    </row>
    <row r="61" spans="1:7" ht="12.75">
      <c r="A61" s="166"/>
      <c r="B61" s="166"/>
      <c r="C61" s="166"/>
      <c r="D61" s="166"/>
      <c r="E61" s="166"/>
      <c r="F61" s="166"/>
      <c r="G61" s="166"/>
    </row>
    <row r="65" ht="15" customHeight="1"/>
    <row r="289" ht="12.75">
      <c r="D289" s="106" t="s">
        <v>752</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2016-06-08T12:40:55Z</cp:lastPrinted>
  <dcterms:created xsi:type="dcterms:W3CDTF">2007-04-23T13:28:56Z</dcterms:created>
  <dcterms:modified xsi:type="dcterms:W3CDTF">2016-06-08T15:05:37Z</dcterms:modified>
  <cp:category/>
  <cp:version/>
  <cp:contentType/>
  <cp:contentStatus/>
</cp:coreProperties>
</file>