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Bearbeitung Abrufzahlen\"/>
    </mc:Choice>
  </mc:AlternateContent>
  <bookViews>
    <workbookView xWindow="0" yWindow="0" windowWidth="18075" windowHeight="11565"/>
  </bookViews>
  <sheets>
    <sheet name="Titel" sheetId="85" r:id="rId1"/>
    <sheet name="Impressum" sheetId="86" r:id="rId2"/>
    <sheet name="Inhalt" sheetId="87" r:id="rId3"/>
    <sheet name="Tab_A1-1a" sheetId="134" r:id="rId4"/>
    <sheet name="Tab_A1-1b" sheetId="135" r:id="rId5"/>
    <sheet name="Tab_A1-4a" sheetId="96" r:id="rId6"/>
    <sheet name="Tab_A1-4b" sheetId="97" r:id="rId7"/>
    <sheet name="Tab_A1-4_EU" sheetId="133" r:id="rId8"/>
    <sheet name="Tab_A1-5" sheetId="132" r:id="rId9"/>
    <sheet name="Tab_A1-7a" sheetId="130" r:id="rId10"/>
    <sheet name="Tab_A1-7b" sheetId="131" r:id="rId11"/>
    <sheet name="Tab_A2-1" sheetId="95" r:id="rId12"/>
    <sheet name="Tab_A2-2" sheetId="94" r:id="rId13"/>
    <sheet name="Tab_A2-2EU" sheetId="93" r:id="rId14"/>
    <sheet name="Tab_A2-4" sheetId="129" r:id="rId15"/>
    <sheet name="Tab_A3-1a" sheetId="127" r:id="rId16"/>
    <sheet name="Tab_A3-1b" sheetId="128" r:id="rId17"/>
    <sheet name="Tab_A3-4a" sheetId="125" r:id="rId18"/>
    <sheet name="Tab_A3-4b" sheetId="126" r:id="rId19"/>
    <sheet name="Tab_A3-5a" sheetId="122" r:id="rId20"/>
    <sheet name="Tab_A3-5b" sheetId="123" r:id="rId21"/>
    <sheet name="Tab_A3-5c" sheetId="124" r:id="rId22"/>
    <sheet name="Tab_A3-6a" sheetId="119" r:id="rId23"/>
    <sheet name="Tab_A3-6b" sheetId="120" r:id="rId24"/>
    <sheet name="Tab_A3-6c" sheetId="121" r:id="rId25"/>
    <sheet name="Tab_A3-7" sheetId="118" r:id="rId26"/>
    <sheet name="Tab_A8-EU" sheetId="117" r:id="rId27"/>
    <sheet name="Tab_B1-1" sheetId="116" r:id="rId28"/>
    <sheet name="Tab_B1-2" sheetId="115" r:id="rId29"/>
    <sheet name="Tab_B1-4" sheetId="114" r:id="rId30"/>
    <sheet name="Tab_B2-1a" sheetId="113" r:id="rId31"/>
    <sheet name="Tab_B2-2" sheetId="136" r:id="rId32"/>
    <sheet name="Tab_B4-3" sheetId="111" r:id="rId33"/>
    <sheet name="Tab_B4-4" sheetId="110" r:id="rId34"/>
    <sheet name="Tab_B4-5a" sheetId="91" r:id="rId35"/>
    <sheet name="Tab_B4-5b" sheetId="92" r:id="rId36"/>
    <sheet name="Tab_B5-2a" sheetId="108" r:id="rId37"/>
    <sheet name="Tab_B5-2b" sheetId="109" r:id="rId38"/>
    <sheet name="Tab_B5-3" sheetId="107" r:id="rId39"/>
    <sheet name="Tab_B6-1" sheetId="98" r:id="rId40"/>
    <sheet name="Tab_B6-2" sheetId="106" r:id="rId41"/>
    <sheet name="Tab_B6-4" sheetId="105" r:id="rId42"/>
    <sheet name="Tab_C1-1" sheetId="103" r:id="rId43"/>
    <sheet name="Tab_C1-4" sheetId="104" r:id="rId44"/>
    <sheet name="Tab_C2-1" sheetId="90" r:id="rId45"/>
    <sheet name="Tab_D2-1" sheetId="102" r:id="rId46"/>
    <sheet name="Tab_D2-2" sheetId="101" r:id="rId47"/>
    <sheet name="Tab_D5-1" sheetId="100" r:id="rId48"/>
    <sheet name="Tab_D5-2" sheetId="99" r:id="rId49"/>
    <sheet name="Tab_D5-3" sheetId="89" r:id="rId50"/>
    <sheet name="Adressen" sheetId="88" r:id="rId51"/>
  </sheets>
  <externalReferences>
    <externalReference r:id="rId52"/>
    <externalReference r:id="rId53"/>
  </externalReferences>
  <definedNames>
    <definedName name="_xlnm.Print_Area" localSheetId="50">Adressen!$A$3:$I$65</definedName>
    <definedName name="_xlnm.Print_Area" localSheetId="1">Impressum!$A$3:$F$46</definedName>
    <definedName name="_xlnm.Print_Area" localSheetId="2">Inhalt!$A$2:$E$95</definedName>
    <definedName name="_xlnm.Print_Area" localSheetId="3">'Tab_A1-1a'!$A$3:$L$29</definedName>
    <definedName name="_xlnm.Print_Area" localSheetId="4">'Tab_A1-1b'!$A$3:$M$47</definedName>
    <definedName name="_xlnm.Print_Area" localSheetId="7">'Tab_A1-4_EU'!$A$3:$D$28</definedName>
    <definedName name="_xlnm.Print_Area" localSheetId="5">'Tab_A1-4a'!$A$3:$J$29</definedName>
    <definedName name="_xlnm.Print_Area" localSheetId="6">'Tab_A1-4b'!$A$3:$K$48</definedName>
    <definedName name="_xlnm.Print_Area" localSheetId="8">'Tab_A1-5'!$A$3:$G$66</definedName>
    <definedName name="_xlnm.Print_Area" localSheetId="9">'Tab_A1-7a'!$A$3:$F$29</definedName>
    <definedName name="_xlnm.Print_Area" localSheetId="10">'Tab_A1-7b'!$A$3:$G$48</definedName>
    <definedName name="_xlnm.Print_Area" localSheetId="11">'Tab_A2-1'!$A$3:$K$67</definedName>
    <definedName name="_xlnm.Print_Area" localSheetId="12">'Tab_A2-2'!$A$3:$K$67</definedName>
    <definedName name="_xlnm.Print_Area" localSheetId="13">'Tab_A2-2EU'!$A$3:$J$39</definedName>
    <definedName name="_xlnm.Print_Area" localSheetId="14">'Tab_A2-4'!$A$3:$H$28</definedName>
    <definedName name="_xlnm.Print_Area" localSheetId="15">'Tab_A3-1a'!$A$3:$K$29</definedName>
    <definedName name="_xlnm.Print_Area" localSheetId="16">'Tab_A3-1b'!$A$3:$L$48</definedName>
    <definedName name="_xlnm.Print_Area" localSheetId="17">'Tab_A3-4a'!$A$3:$K$29</definedName>
    <definedName name="_xlnm.Print_Area" localSheetId="18">'Tab_A3-4b'!$A$3:$L$48</definedName>
    <definedName name="_xlnm.Print_Area" localSheetId="19">'Tab_A3-5a'!$A$3:$G$66</definedName>
    <definedName name="_xlnm.Print_Area" localSheetId="20">'Tab_A3-5b'!$A$3:$G$66</definedName>
    <definedName name="_xlnm.Print_Area" localSheetId="21">'Tab_A3-5c'!$A$3:$G$66</definedName>
    <definedName name="_xlnm.Print_Area" localSheetId="22">'Tab_A3-6a'!$A$3:$G$66</definedName>
    <definedName name="_xlnm.Print_Area" localSheetId="23">'Tab_A3-6b'!$A$3:$G$66</definedName>
    <definedName name="_xlnm.Print_Area" localSheetId="24">'Tab_A3-6c'!$A$3:$G$66</definedName>
    <definedName name="_xlnm.Print_Area" localSheetId="25">'Tab_A3-7'!$A$3:$S$30</definedName>
    <definedName name="_xlnm.Print_Area" localSheetId="26">'Tab_A8-EU'!$A$3:$D$28</definedName>
    <definedName name="_xlnm.Print_Area" localSheetId="27">'Tab_B1-1'!$A$3:$I$40</definedName>
    <definedName name="_xlnm.Print_Area" localSheetId="28">'Tab_B1-2'!$A$3:$Q$37</definedName>
    <definedName name="_xlnm.Print_Area" localSheetId="29">'Tab_B1-4'!$A$3:$G$28</definedName>
    <definedName name="_xlnm.Print_Area" localSheetId="30">'Tab_B2-1a'!$A$3:$K$34</definedName>
    <definedName name="_xlnm.Print_Area" localSheetId="31">'Tab_B2-2'!$A$3:$K$33</definedName>
    <definedName name="_xlnm.Print_Area" localSheetId="32">'Tab_B4-3'!$A$3:$J$38</definedName>
    <definedName name="_xlnm.Print_Area" localSheetId="33">'Tab_B4-4'!$A$3:$K$76</definedName>
    <definedName name="_xlnm.Print_Area" localSheetId="34">'Tab_B4-5a'!$A$3:$L$32</definedName>
    <definedName name="_xlnm.Print_Area" localSheetId="35">'Tab_B4-5b'!$A$3:$M$50</definedName>
    <definedName name="_xlnm.Print_Area" localSheetId="36">'Tab_B5-2a'!$A$3:$L$30</definedName>
    <definedName name="_xlnm.Print_Area" localSheetId="37">'Tab_B5-2b'!$A$3:$M$46</definedName>
    <definedName name="_xlnm.Print_Area" localSheetId="38">'Tab_B5-3'!$A$3:$J$32</definedName>
    <definedName name="_xlnm.Print_Area" localSheetId="39">'Tab_B6-1'!$A$3:$K$37</definedName>
    <definedName name="_xlnm.Print_Area" localSheetId="40">'Tab_B6-2'!$A$3:$L$34</definedName>
    <definedName name="_xlnm.Print_Area" localSheetId="41">'Tab_B6-4'!$A$3:$R$69</definedName>
    <definedName name="_xlnm.Print_Area" localSheetId="42">'Tab_C1-1'!$A$3:$J$38</definedName>
    <definedName name="_xlnm.Print_Area" localSheetId="43">'Tab_C1-4'!$A$3:$H$36</definedName>
    <definedName name="_xlnm.Print_Area" localSheetId="44">'Tab_C2-1'!$A$3:$D$30</definedName>
    <definedName name="_xlnm.Print_Area" localSheetId="45">'Tab_D2-1'!$A$3:$G$30</definedName>
    <definedName name="_xlnm.Print_Area" localSheetId="46">'Tab_D2-2'!$A$3:$I$32</definedName>
    <definedName name="_xlnm.Print_Area" localSheetId="47">'Tab_D5-1'!$A$3:$J$27</definedName>
    <definedName name="_xlnm.Print_Area" localSheetId="48">'Tab_D5-2'!$A$3:$L$34</definedName>
    <definedName name="_xlnm.Print_Area" localSheetId="49">'Tab_D5-3'!$A$3:$M$29</definedName>
    <definedName name="_xlnm.Print_Area" localSheetId="0">Titel!$A$2:$I$53</definedName>
    <definedName name="_xlnm.Print_Titles" localSheetId="2">Inhalt!$2:$3</definedName>
  </definedNames>
  <calcPr calcId="162913"/>
</workbook>
</file>

<file path=xl/calcChain.xml><?xml version="1.0" encoding="utf-8"?>
<calcChain xmlns="http://schemas.openxmlformats.org/spreadsheetml/2006/main">
  <c r="B67" i="87" l="1"/>
  <c r="B71" i="87" l="1"/>
  <c r="B88" i="87" l="1"/>
  <c r="B77" i="87" l="1"/>
  <c r="B13" i="87"/>
  <c r="B11" i="87" l="1"/>
  <c r="B27" i="87" l="1"/>
  <c r="B26" i="87" l="1"/>
  <c r="B48" i="87" l="1"/>
  <c r="B41" i="87" l="1"/>
  <c r="B39" i="87"/>
  <c r="B38" i="87"/>
  <c r="B37" i="87"/>
  <c r="B34" i="87" l="1"/>
  <c r="B36" i="87"/>
  <c r="B35" i="87"/>
  <c r="B66" i="87"/>
  <c r="B65" i="87"/>
  <c r="B62" i="87"/>
  <c r="B61" i="87"/>
  <c r="B51" i="87"/>
  <c r="B9" i="87" l="1"/>
  <c r="B8" i="87"/>
  <c r="E9" i="87" l="1"/>
  <c r="E11" i="87" s="1"/>
  <c r="E13" i="87" s="1"/>
  <c r="E15" i="87" s="1"/>
  <c r="B93" i="87" l="1"/>
  <c r="B92" i="87"/>
  <c r="B91" i="87"/>
  <c r="B87" i="87"/>
  <c r="B44" i="87"/>
  <c r="B25" i="87"/>
  <c r="B24" i="87"/>
  <c r="B23" i="87"/>
  <c r="B70" i="87"/>
  <c r="B73" i="87"/>
  <c r="B82" i="87"/>
  <c r="B79" i="87"/>
  <c r="B33" i="87"/>
  <c r="B32" i="87"/>
  <c r="E16" i="87" l="1"/>
  <c r="E18" i="87" s="1"/>
  <c r="E20" i="87" s="1"/>
  <c r="E23" i="87" s="1"/>
  <c r="B60" i="87"/>
  <c r="B58" i="87"/>
  <c r="B55" i="87"/>
  <c r="B54" i="87"/>
  <c r="B49" i="87"/>
  <c r="B31" i="87"/>
  <c r="B30" i="87"/>
  <c r="B20" i="87"/>
  <c r="B18" i="87"/>
  <c r="E25" i="87" l="1"/>
  <c r="E26" i="87" s="1"/>
  <c r="E27" i="87" s="1"/>
  <c r="E30" i="87" s="1"/>
  <c r="E31" i="87" s="1"/>
  <c r="E32" i="87" s="1"/>
  <c r="E33" i="87" s="1"/>
  <c r="E34" i="87" s="1"/>
  <c r="E35" i="87" s="1"/>
  <c r="E36" i="87" s="1"/>
  <c r="E37" i="87" s="1"/>
  <c r="E38" i="87" s="1"/>
  <c r="E39" i="87" s="1"/>
  <c r="E41" i="87" s="1"/>
  <c r="E44" i="87" s="1"/>
  <c r="E48" i="87" s="1"/>
  <c r="E49" i="87" s="1"/>
  <c r="E51" i="87" s="1"/>
  <c r="E54" i="87" s="1"/>
  <c r="E55" i="87" s="1"/>
  <c r="E58" i="87" s="1"/>
  <c r="E60" i="87" s="1"/>
  <c r="E61" i="87" s="1"/>
  <c r="E62" i="87" s="1"/>
  <c r="E65" i="87" s="1"/>
  <c r="E66" i="87" s="1"/>
  <c r="E67" i="87" s="1"/>
  <c r="E70" i="87" s="1"/>
  <c r="E71" i="87" s="1"/>
  <c r="E73" i="87" s="1"/>
  <c r="E77" i="87" s="1"/>
  <c r="E79" i="87" s="1"/>
  <c r="E82" i="87" s="1"/>
  <c r="E87" i="87" s="1"/>
  <c r="E88" i="87" s="1"/>
  <c r="E91" i="87" s="1"/>
  <c r="E92" i="87" s="1"/>
  <c r="E93" i="87" s="1"/>
</calcChain>
</file>

<file path=xl/sharedStrings.xml><?xml version="1.0" encoding="utf-8"?>
<sst xmlns="http://schemas.openxmlformats.org/spreadsheetml/2006/main" count="3579" uniqueCount="689">
  <si>
    <t>Bevölkerung mit mindestens einem Abschluss des Sekundarbereichs II</t>
  </si>
  <si>
    <t>Durchschnittliche Klassengröße in allgemeinbildenden Programmen nach Art der Bildungseinrichtung</t>
  </si>
  <si>
    <t>Zum Impressum</t>
  </si>
  <si>
    <t>Zum Inhalt</t>
  </si>
  <si>
    <t xml:space="preserve">Zurück zum Inhalt 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</si>
  <si>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</si>
  <si>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</si>
  <si>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</si>
  <si>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</si>
  <si>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</si>
  <si>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</si>
  <si>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</si>
  <si>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 xml:space="preserve">www.destatis.de/kontakt </t>
  </si>
  <si>
    <t>Fachliche Informationen zu dieser Veröffentlichung:</t>
  </si>
  <si>
    <t>Weiterführende Informationen:</t>
  </si>
  <si>
    <t>www.statistikportal.de</t>
  </si>
  <si>
    <t xml:space="preserve">     (im Auftrag der Herausgebergemeinschaft)</t>
  </si>
  <si>
    <t>Vervielfältigung und Verbreitung, auch auszugsweise, mit Quellenangabe gestattet.</t>
  </si>
  <si>
    <t>Zum Titelblatt</t>
  </si>
  <si>
    <t>Inhalt</t>
  </si>
  <si>
    <t>Kapitel A: Bildungsergebnisse und Bildungserträge</t>
  </si>
  <si>
    <t>A1 Über welche Bildungsabschlüsse verfügen Erwachsene?</t>
  </si>
  <si>
    <t>Seite</t>
  </si>
  <si>
    <t>Indikator A1.1a</t>
  </si>
  <si>
    <t>Indikator A1.1b</t>
  </si>
  <si>
    <t>Indikator A1.7a</t>
  </si>
  <si>
    <t>nach Geschlecht</t>
  </si>
  <si>
    <t>Indikator A1.7b</t>
  </si>
  <si>
    <t>Indikator C2.1</t>
  </si>
  <si>
    <t>Entwicklung der Anfängerquoten im Tertiärbereich nach ISCED-Stufen und Orientierung</t>
  </si>
  <si>
    <t>Kapitel D: Das Lernumfeld und die Organisation von Schulen</t>
  </si>
  <si>
    <t>Indikator D2.1</t>
  </si>
  <si>
    <t>Indikator D2.2</t>
  </si>
  <si>
    <t>D5 Wer sind die Lehrkräfte?</t>
  </si>
  <si>
    <t>Indikator D5.1</t>
  </si>
  <si>
    <t>Indikator D5.3</t>
  </si>
  <si>
    <t>Telefon:  +49 (0) 611 75-4270 und 75-4158</t>
  </si>
  <si>
    <r>
      <t xml:space="preserve">Erscheinungsfolge: </t>
    </r>
    <r>
      <rPr>
        <sz val="4"/>
        <rFont val="Arial"/>
        <family val="2"/>
      </rPr>
      <t xml:space="preserve"> </t>
    </r>
    <r>
      <rPr>
        <sz val="9"/>
        <rFont val="Arial"/>
        <family val="2"/>
      </rPr>
      <t>– Tabellenband: jährlich</t>
    </r>
  </si>
  <si>
    <t>Indikator A1.4a</t>
  </si>
  <si>
    <t>Indikator A1.4b</t>
  </si>
  <si>
    <t>Indikator A1.4-EU</t>
  </si>
  <si>
    <t>Indikator A3.1a</t>
  </si>
  <si>
    <t>Indikator A3.1b</t>
  </si>
  <si>
    <t>Erwerbsstatus der Bevölkerung mit einem Abschluss in ISCED 3/4 nach Ausrichtung des</t>
  </si>
  <si>
    <t xml:space="preserve">Verteilung internationaler Studierender im Tertiärbereich (akademisch) nach ausgewählten </t>
  </si>
  <si>
    <t>Indikator D5.2</t>
  </si>
  <si>
    <t>Indikator B1.1</t>
  </si>
  <si>
    <t>Indikator C1.1</t>
  </si>
  <si>
    <r>
      <rPr>
        <b/>
        <sz val="10"/>
        <rFont val="Arial"/>
        <family val="2"/>
      </rPr>
      <t>Adressen der Statistischen Ämter des Bundes und der Länder</t>
    </r>
    <r>
      <rPr>
        <sz val="10"/>
        <rFont val="Arial"/>
        <family val="2"/>
      </rPr>
      <t xml:space="preserve"> ………………………………………………………………………………………..</t>
    </r>
  </si>
  <si>
    <t>Erschienen im September 2018</t>
  </si>
  <si>
    <t>Indikator A1.5</t>
  </si>
  <si>
    <t>B5 Wie viele Studierende im Tertiärbereich schließen ihr Studium erfolgreich ab?</t>
  </si>
  <si>
    <t>Indikator B5.2a</t>
  </si>
  <si>
    <t>Indikator B5.2b</t>
  </si>
  <si>
    <t>Indikator B5.3</t>
  </si>
  <si>
    <t>A3 Wie beeinflusst die Bildungsteilnahme den Beschäftigungsstatus?</t>
  </si>
  <si>
    <t>Indikator A3.5a</t>
  </si>
  <si>
    <t>Indikator A3.5b</t>
  </si>
  <si>
    <t>Indikator A3.5c</t>
  </si>
  <si>
    <t>Indikator A3.4a</t>
  </si>
  <si>
    <t>Indikator A3.4b</t>
  </si>
  <si>
    <t>Indikator A3.6a</t>
  </si>
  <si>
    <t>Indikator A3.6b</t>
  </si>
  <si>
    <t>Indikator A3.6c</t>
  </si>
  <si>
    <t>Indikator A3.7</t>
  </si>
  <si>
    <t>Kapitel C: Die in Bildung investierten Finanz- und Humanressourcen</t>
  </si>
  <si>
    <t>C2 Welcher Teil des Bruttoinlandsprodukts wird für Bildung ausgegeben?</t>
  </si>
  <si>
    <t>Kapitel B: Bildungszugang, Bildungsbeteiligung und Bildungsverlauf</t>
  </si>
  <si>
    <t xml:space="preserve">B1 Wer nimmt an Bildung teil? </t>
  </si>
  <si>
    <t>Indikator B1.2</t>
  </si>
  <si>
    <t>Indikator B1.4</t>
  </si>
  <si>
    <t>Indikator B2.2</t>
  </si>
  <si>
    <t xml:space="preserve">B2 Welche Systeme der frühkindlichen Bildung gibt es? </t>
  </si>
  <si>
    <t>Indikator B4.5a</t>
  </si>
  <si>
    <t>Indikator B4.5b</t>
  </si>
  <si>
    <t>Indikator B4.3</t>
  </si>
  <si>
    <t>Indikator B4.4</t>
  </si>
  <si>
    <t xml:space="preserve">B6 Wer studiert im Ausland und wo? </t>
  </si>
  <si>
    <t>Indikator B6.1</t>
  </si>
  <si>
    <t>Indikator B6.2</t>
  </si>
  <si>
    <t>Indikator B6.4</t>
  </si>
  <si>
    <t xml:space="preserve">A2 Wie erfolgreich bewältigen junge Menschen den Übergang vom (Aus-)Bildungssystem zum Erwerbsleben? </t>
  </si>
  <si>
    <t>Indikator A2.1</t>
  </si>
  <si>
    <t>Indikator A2.2</t>
  </si>
  <si>
    <t>Indikator A2.2-EU</t>
  </si>
  <si>
    <t>Indikator A2.4</t>
  </si>
  <si>
    <t xml:space="preserve">A8 Nehmen Erwachsene am lebenslangen Lernen teil? </t>
  </si>
  <si>
    <t>Indikator A8-EU</t>
  </si>
  <si>
    <t xml:space="preserve">B4 Wie viele Schülerinnen und Schüler gehen in den Tertiärbereich? </t>
  </si>
  <si>
    <t>Verteilung der Schülerinnen und Schüler im Primar- und Sekundarbereich nach</t>
  </si>
  <si>
    <t>Internationale Bildungsindikatoren im Ländervergleich 2018</t>
  </si>
  <si>
    <t xml:space="preserve">Bevölkerung im Alter von 30 bis 34 Jahren mit einem Abschluss </t>
  </si>
  <si>
    <t>nicht in Ausbildung</t>
  </si>
  <si>
    <t>Indikator B2.1a</t>
  </si>
  <si>
    <t xml:space="preserve">    im Tertiärbereich nach Geschlecht in % (2017)</t>
  </si>
  <si>
    <t>Entwicklung des Bildungsstandes der 25- bis 64-Jährigen in % (2005, 2010, 2015 bis 2017)</t>
  </si>
  <si>
    <t>Bevölkerung mit einem Abschluss im Tertiärbereich nach Geschlecht sowie Altersgruppen</t>
  </si>
  <si>
    <t>Bevölkerung mit einem Abschluss im Tertiärbereich nach Altersgruppen</t>
  </si>
  <si>
    <t>C1 Wie viel wird pro Schülerin und Schüler/Studierenden ausgegeben?</t>
  </si>
  <si>
    <t>Jährliche Ausgaben für Bildungseinrichtungen pro Schülerin und Schüler/Studierenden</t>
  </si>
  <si>
    <t>D2 Wie ist das zahlenmäßige Schülerinnen und Schüler-Lehrkräfte-Verhältnis und wie groß sind die Klassen im Durchschnitt?</t>
  </si>
  <si>
    <t>©  Statistisches Bundesamt (Destatis), 2018</t>
  </si>
  <si>
    <t xml:space="preserve">                                     – Kommentierte Veröffentlichung: zweijährlich.</t>
  </si>
  <si>
    <r>
      <t>Quelle:</t>
    </r>
    <r>
      <rPr>
        <sz val="10"/>
        <rFont val="Arial"/>
        <family val="2"/>
      </rPr>
      <t xml:space="preserve"> Statistische Ämter des Bundes und der Länder</t>
    </r>
  </si>
  <si>
    <t xml:space="preserve">m </t>
  </si>
  <si>
    <t>OECD-Durchschnitt</t>
  </si>
  <si>
    <t>Deutschland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</si>
  <si>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</si>
  <si>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</si>
  <si>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</si>
  <si>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</si>
  <si>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</si>
  <si>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</si>
  <si>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</si>
  <si>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</si>
  <si>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</si>
  <si>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</si>
  <si>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</si>
  <si>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</si>
  <si>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</si>
  <si>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</si>
  <si>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</si>
  <si>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</si>
  <si>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50 Jahre und älter</t>
  </si>
  <si>
    <t>unter 30 Jahre</t>
  </si>
  <si>
    <t>Land</t>
  </si>
  <si>
    <r>
      <t>ISCED 1-8</t>
    </r>
    <r>
      <rPr>
        <vertAlign val="superscript"/>
        <sz val="4"/>
        <rFont val="Arial"/>
        <family val="2"/>
      </rPr>
      <t/>
    </r>
  </si>
  <si>
    <t>ISCED 5-8</t>
  </si>
  <si>
    <t>ISCED 4</t>
  </si>
  <si>
    <t>ISCED 3</t>
  </si>
  <si>
    <t>ISCED 2</t>
  </si>
  <si>
    <t>ISCED 1</t>
  </si>
  <si>
    <r>
      <t>Insgesamt</t>
    </r>
    <r>
      <rPr>
        <b/>
        <vertAlign val="superscript"/>
        <sz val="4"/>
        <rFont val="Arial"/>
        <family val="2"/>
      </rPr>
      <t/>
    </r>
  </si>
  <si>
    <t>Tertiärbereich</t>
  </si>
  <si>
    <t>Postsekundarer nichttertiärer Bereich</t>
  </si>
  <si>
    <t>Sekundarbereich II</t>
  </si>
  <si>
    <t>Sekundarbereich I</t>
  </si>
  <si>
    <t>Primarbereich</t>
  </si>
  <si>
    <t>Anteil weiblicher Lehrkräfte nach Altersgruppen in % (2016)</t>
  </si>
  <si>
    <t>Tabelle D5.3</t>
  </si>
  <si>
    <t>1 Ohne Ausgaben, die keiner spezifischen ISCED-Stufe zugeordnet werden können.</t>
  </si>
  <si>
    <t>ISCED 1-8</t>
  </si>
  <si>
    <t>ISCED 1-4</t>
  </si>
  <si>
    <r>
      <t>Primar- bis Tertiärbereich</t>
    </r>
    <r>
      <rPr>
        <b/>
        <sz val="4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</t>
    </r>
  </si>
  <si>
    <t xml:space="preserve">Tertiärbereich </t>
  </si>
  <si>
    <t>Primar-, Sekundar- und postsekundarer nichttertiärer Bereich</t>
  </si>
  <si>
    <t>Ausgaben für Bildungseinrichtungen in % des Bruttoinlandsprodukts (2015)</t>
  </si>
  <si>
    <t>Tabelle C2.1</t>
  </si>
  <si>
    <r>
      <rPr>
        <sz val="10"/>
        <color rgb="FF0000CC"/>
        <rFont val="Arial"/>
        <family val="2"/>
      </rPr>
      <t>Hinweis:</t>
    </r>
    <r>
      <rPr>
        <sz val="10"/>
        <rFont val="Arial"/>
        <family val="2"/>
      </rPr>
      <t xml:space="preserve"> Die Verteilung bezieht sich auf Insgesamt ohne Fächer, die nicht zugeordnet werden können.</t>
    </r>
  </si>
  <si>
    <t>Deutschland 
   (einschl. Promovierende)</t>
  </si>
  <si>
    <t>nachrichtlich:</t>
  </si>
  <si>
    <t>Dienst-leistungen</t>
  </si>
  <si>
    <t>Gesund-heit und Sozial-wesen</t>
  </si>
  <si>
    <t>Land-, Forst-wirtschaft, Fischerei und Tier-medizin</t>
  </si>
  <si>
    <t>Ingenieur-wesen, verarbei-tendes Gewerbe und Bau-gewerbe</t>
  </si>
  <si>
    <t>Informatik und Kommuni-kations-tech-nologie</t>
  </si>
  <si>
    <t>Natur-wissen-schaften, Mathe-matik und Statistik</t>
  </si>
  <si>
    <t>Wirt-schaft, Ver-waltung und Recht</t>
  </si>
  <si>
    <t>Sozial-wissen-schaften, Journa-lismus und Infor-mations-wesen</t>
  </si>
  <si>
    <t>Geistes-wissen-schaften und Kunst</t>
  </si>
  <si>
    <t>Erzie-hungs-wissen-schaften</t>
  </si>
  <si>
    <t>Ins-gesamt</t>
  </si>
  <si>
    <t>Verteilung der Anfängerinnen und Anfänger im Tertiärbereich nach Fächergruppen in % (2016)</t>
  </si>
  <si>
    <t>Tabelle B4.5a</t>
  </si>
  <si>
    <t xml:space="preserve"> weiblich</t>
  </si>
  <si>
    <t xml:space="preserve"> männlich</t>
  </si>
  <si>
    <t>Geschlecht</t>
  </si>
  <si>
    <t>Verteilung der Anfängerinnen und Anfänger im Tertiärbereich nach Fächergruppen und Geschlecht in % (2016)</t>
  </si>
  <si>
    <t>Tabelle B4.5b</t>
  </si>
  <si>
    <t xml:space="preserve">              des Übergangsbereichs (ISCED 244 oder ISCED 254), überwiegend zum Erlernen der deutschen Sprache.</t>
  </si>
  <si>
    <t xml:space="preserve">              gruppe der 15- bis 24-Jährigen. Diese Personen sind in den Bevölkerungsdaten enthalten und ggf. in Bildungsprogrammen</t>
  </si>
  <si>
    <t xml:space="preserve">              insbesondere durch Schutzsuchende verbunden. Zahlreiche dieser Zuwanderinnen und Zuwanderer befinden sich in der Alters-</t>
  </si>
  <si>
    <t xml:space="preserve">              Mikrozensus 2016 zurückgehen, eingeschränkt (u.a. Umstellung der Stichprobenbasis auf den Zensus 2011). </t>
  </si>
  <si>
    <t>EU-28</t>
  </si>
  <si>
    <t xml:space="preserve">c </t>
  </si>
  <si>
    <t>%</t>
  </si>
  <si>
    <t>in 1 000</t>
  </si>
  <si>
    <t>nicht erwerbs-tätig</t>
  </si>
  <si>
    <t>erwerbs-tätig</t>
  </si>
  <si>
    <t>insgesamt</t>
  </si>
  <si>
    <t>weiblich</t>
  </si>
  <si>
    <t>männlich</t>
  </si>
  <si>
    <t>Anteil an insgesamt</t>
  </si>
  <si>
    <t>davon</t>
  </si>
  <si>
    <t xml:space="preserve"> </t>
  </si>
  <si>
    <t>Erwerbsbeteiligung</t>
  </si>
  <si>
    <t xml:space="preserve">und über keinen Abschluss des Sekundarbereichs II verfügt </t>
  </si>
  <si>
    <t>Bevölkerung im Alter von 18 bis 24 Jahren, die sich nicht in Bildung oder Ausbildung befindet</t>
  </si>
  <si>
    <t>Anteil der frühen Schulabgängerinnen und -abgänger nach Geschlecht und Erwerbsbeteiligung (2017)</t>
  </si>
  <si>
    <t>Tabelle A2.2-EU</t>
  </si>
  <si>
    <t>erwerbslos oder nicht im Arbeitsmarkt</t>
  </si>
  <si>
    <t xml:space="preserve"> beschäftigt</t>
  </si>
  <si>
    <t>in Ausbildung</t>
  </si>
  <si>
    <t>nach Geschlecht in % (2005, 2010, 2017)</t>
  </si>
  <si>
    <t>Anteil 15- bis 29-Jähriger, die sich in Ausbildung bzw. nicht in Ausbildung befinden,</t>
  </si>
  <si>
    <t>Tabelle A2.2</t>
  </si>
  <si>
    <t xml:space="preserve">  c   </t>
  </si>
  <si>
    <t>nicht im Arbeitsmarkt</t>
  </si>
  <si>
    <t>erwerbslos</t>
  </si>
  <si>
    <t>beschäftigt</t>
  </si>
  <si>
    <t>sonstige Beschäf-tigung</t>
  </si>
  <si>
    <t>in dualer Ausbildung</t>
  </si>
  <si>
    <t>zusammen</t>
  </si>
  <si>
    <t>Insgesamt</t>
  </si>
  <si>
    <t>Nicht in Ausbildung</t>
  </si>
  <si>
    <t>In Ausbildung</t>
  </si>
  <si>
    <t>nach Geschlecht in % (2017)</t>
  </si>
  <si>
    <t>Anteil 18- bis 24-Jähriger, die sich in Ausbildung bzw. nicht in Ausbildung befinden,</t>
  </si>
  <si>
    <t>Tabelle A2.1</t>
  </si>
  <si>
    <t xml:space="preserve">25 - 64 </t>
  </si>
  <si>
    <t xml:space="preserve">55 - 64 </t>
  </si>
  <si>
    <t xml:space="preserve">45 - 54 </t>
  </si>
  <si>
    <t xml:space="preserve">35 - 44 </t>
  </si>
  <si>
    <t xml:space="preserve">25 - 34 </t>
  </si>
  <si>
    <t>Promotion</t>
  </si>
  <si>
    <t>Master- bzw. gleich-wertiges Bildungs-programm</t>
  </si>
  <si>
    <t>Bachelor- bzw. gleich-wertiges Bildungs-programm</t>
  </si>
  <si>
    <t>kurzes tertiäres Bildungs-programm</t>
  </si>
  <si>
    <t>ISCED 8</t>
  </si>
  <si>
    <t>ISCED 7</t>
  </si>
  <si>
    <t>ISCED 6</t>
  </si>
  <si>
    <t>ISCED 5</t>
  </si>
  <si>
    <t>Bevölkerung mit einem Abschluss im Tertiärbereich nach Altersgruppen und ISCED-Stufen in % (2017)</t>
  </si>
  <si>
    <t>Tabelle A1.4a</t>
  </si>
  <si>
    <t>Bevölkerung mit einem Abschluss im Tertiärbereich nach Geschlecht sowie Altersgruppen und ISCED-Stufen in % (2017)</t>
  </si>
  <si>
    <t>Tabelle A1.4b</t>
  </si>
  <si>
    <r>
      <rPr>
        <sz val="10"/>
        <color rgb="FF0000FF"/>
        <rFont val="Arial"/>
        <family val="2"/>
      </rPr>
      <t>Hinweis:</t>
    </r>
    <r>
      <rPr>
        <sz val="10"/>
        <rFont val="Arial"/>
        <family val="2"/>
      </rPr>
      <t xml:space="preserve"> Im Anhang unter „Zuordnung nationaler Bildungsprogramme zur ISCED 2011“ befinden sich Erläuterungen zu den ISCED 2-Stellern.</t>
    </r>
  </si>
  <si>
    <t>OECD-Durchschnitt
   (gewichtet)</t>
  </si>
  <si>
    <t>Flächenländer</t>
  </si>
  <si>
    <t>Stadtstaaten</t>
  </si>
  <si>
    <t>Anzahl</t>
  </si>
  <si>
    <r>
      <t>ISCED
64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+ 74 + 84</t>
    </r>
  </si>
  <si>
    <t>nachrichtlich: Tertiärbereich akademisch</t>
  </si>
  <si>
    <t>Promotion bzw. gleichwertiges Bildungs-programm</t>
  </si>
  <si>
    <t>Master- bzw. gleichwertiges Bildungs-programm</t>
  </si>
  <si>
    <t>Bachelor- bzw. gleichwertiges Bildungs-programm</t>
  </si>
  <si>
    <t>Studierende</t>
  </si>
  <si>
    <t>Internationale Studierende im Tertiärbereich nach ISCED-Stufen (2016)</t>
  </si>
  <si>
    <t>Tabelle B6.1</t>
  </si>
  <si>
    <t>1 Ohne Lehrkräfte im Bereich Frühkindliche Bildung, Betreuung und Erziehung für Kinder unter drei Jahren (Krippen).</t>
  </si>
  <si>
    <t>m</t>
  </si>
  <si>
    <r>
      <t>ISCED 02-8</t>
    </r>
    <r>
      <rPr>
        <vertAlign val="superscript"/>
        <sz val="4"/>
        <rFont val="Arial"/>
        <family val="2"/>
      </rPr>
      <t/>
    </r>
  </si>
  <si>
    <t>ISCED 6-8</t>
  </si>
  <si>
    <r>
      <t>ISCED 35</t>
    </r>
    <r>
      <rPr>
        <sz val="4"/>
        <rFont val="Arial"/>
        <family val="2"/>
      </rPr>
      <t/>
    </r>
  </si>
  <si>
    <r>
      <t>ISCED 34</t>
    </r>
    <r>
      <rPr>
        <sz val="4"/>
        <rFont val="Arial"/>
        <family val="2"/>
      </rPr>
      <t/>
    </r>
  </si>
  <si>
    <r>
      <t>ISCED 02</t>
    </r>
    <r>
      <rPr>
        <vertAlign val="superscript"/>
        <sz val="4"/>
        <rFont val="Arial"/>
        <family val="2"/>
      </rPr>
      <t/>
    </r>
  </si>
  <si>
    <t xml:space="preserve">Bachelor-, Master- bzw. gleichwertige Bildungs-programme, Promotion </t>
  </si>
  <si>
    <t>berufs-
bildend</t>
  </si>
  <si>
    <t>allgemein-bildend</t>
  </si>
  <si>
    <r>
      <t>Insgesamt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</si>
  <si>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Post-sekundarer nichttertiärer Bereich</t>
  </si>
  <si>
    <t>Sekundar-bereich I</t>
  </si>
  <si>
    <t>Primar-bereich</t>
  </si>
  <si>
    <r>
      <t>Elementar-bereich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</si>
  <si>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Basierend auf Personenzahlen</t>
  </si>
  <si>
    <t>Anteil weiblicher Lehrkräfte nach Bildungsbereichen in % (2016)</t>
  </si>
  <si>
    <t>Tabelle D5.2</t>
  </si>
  <si>
    <t>30-49 Jahre</t>
  </si>
  <si>
    <t>Sekundarbereich II (ISCED 3)</t>
  </si>
  <si>
    <t>Sekundarbereich I (ISCED 2)</t>
  </si>
  <si>
    <t>Primarbereich (ISCED 1)</t>
  </si>
  <si>
    <t>Altersverteilung der Lehrkräfte im Primarbereich, Sekundarbereich I und Sekundarbereich II in % (2016)</t>
  </si>
  <si>
    <t>Tabelle D5.1</t>
  </si>
  <si>
    <t>Sekundarbereich</t>
  </si>
  <si>
    <t>Relation Schülerinnen und Schüler/Studierende zu Lehrkräften nach Bildungsbereichen (2016)</t>
  </si>
  <si>
    <t>Tabelle D2.2</t>
  </si>
  <si>
    <t>privat</t>
  </si>
  <si>
    <t>öffentlich</t>
  </si>
  <si>
    <r>
      <t>Sekundarbereich I
(ISCED 24</t>
    </r>
    <r>
      <rPr>
        <b/>
        <sz val="10"/>
        <rFont val="Arial"/>
        <family val="2"/>
      </rPr>
      <t>)</t>
    </r>
  </si>
  <si>
    <t>Primarbereich
(ISCED 1)</t>
  </si>
  <si>
    <t>und Bildungsbereich (2016)</t>
  </si>
  <si>
    <t>Tabelle D2.1</t>
  </si>
  <si>
    <t>2 Der Umrechnungsfaktor zwischen Euro und US-Dollar (Kaufkraftparität) beträgt 1,28.</t>
  </si>
  <si>
    <r>
      <t>1 Ohne Ausgaben, die keiner spezifischen ISCED-Stufe zugeordnet werden können.</t>
    </r>
    <r>
      <rPr>
        <sz val="10"/>
        <color indexed="12"/>
        <rFont val="Arial"/>
        <family val="2"/>
      </rPr>
      <t/>
    </r>
  </si>
  <si>
    <r>
      <t>US-Dollar (KKP)</t>
    </r>
    <r>
      <rPr>
        <sz val="4"/>
        <rFont val="Arial"/>
        <family val="2"/>
      </rPr>
      <t xml:space="preserve"> </t>
    </r>
    <r>
      <rPr>
        <vertAlign val="superscript"/>
        <sz val="10"/>
        <rFont val="MetaNormalLF-Roman"/>
        <family val="2"/>
      </rPr>
      <t>2</t>
    </r>
  </si>
  <si>
    <t xml:space="preserve">OECD-Durchschnitt </t>
  </si>
  <si>
    <t>EUR</t>
  </si>
  <si>
    <t>(ohne FuE)</t>
  </si>
  <si>
    <t>ISCED 64+74+84</t>
  </si>
  <si>
    <r>
      <t>Primar- bis Tertiär-bereich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</si>
  <si>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 xml:space="preserve">Tertiärbereich
</t>
  </si>
  <si>
    <t>Primar- bereich</t>
  </si>
  <si>
    <t>Jährliche Ausgaben für Bildungseinrichtungen pro Schülerin und Schüler/Studierenden (2015)</t>
  </si>
  <si>
    <t>Tabelle C1.1</t>
  </si>
  <si>
    <t>Deutschland 
  (einschl. Promovierende)</t>
  </si>
  <si>
    <t>im Verhältnis zum Bruttoinlandsprodukt pro Kopf in % (2015)</t>
  </si>
  <si>
    <t>Tabelle C1.4</t>
  </si>
  <si>
    <r>
      <t>Hinweis:</t>
    </r>
    <r>
      <rPr>
        <sz val="10"/>
        <rFont val="Arial"/>
        <family val="2"/>
      </rPr>
      <t xml:space="preserve"> Herkunftsstaat bezieht sich auf den Staat des Erwerbs der Hochschulzugangsberechtigung.</t>
    </r>
  </si>
  <si>
    <t>internationale Studierende insgesamt</t>
  </si>
  <si>
    <t>Sonstige Staaten insgesamt</t>
  </si>
  <si>
    <t>Vietnam</t>
  </si>
  <si>
    <t>Ukraine</t>
  </si>
  <si>
    <t>Tunesien</t>
  </si>
  <si>
    <t>Serbien</t>
  </si>
  <si>
    <t>Russische Föderation</t>
  </si>
  <si>
    <t>Rumänien</t>
  </si>
  <si>
    <t>Marokko</t>
  </si>
  <si>
    <t>Kamerun</t>
  </si>
  <si>
    <t>Iran, Islamische Republik</t>
  </si>
  <si>
    <t>Indonesien</t>
  </si>
  <si>
    <t>Indien</t>
  </si>
  <si>
    <t>Georgien</t>
  </si>
  <si>
    <t>China</t>
  </si>
  <si>
    <t>Bulgarien</t>
  </si>
  <si>
    <t>Brasilien</t>
  </si>
  <si>
    <t>Ausgewählte sonstige Staaten</t>
  </si>
  <si>
    <t>OECD-Staaten insgesamt</t>
  </si>
  <si>
    <t>Vereinigte Staaten</t>
  </si>
  <si>
    <t>Vereinigtes Königreich</t>
  </si>
  <si>
    <t>Ungarn</t>
  </si>
  <si>
    <t>Türkei</t>
  </si>
  <si>
    <t>Tschechische Republik</t>
  </si>
  <si>
    <t>Spanien</t>
  </si>
  <si>
    <t>Schweiz</t>
  </si>
  <si>
    <t>Schweden</t>
  </si>
  <si>
    <t>Slowenien</t>
  </si>
  <si>
    <t>Slowakei</t>
  </si>
  <si>
    <t>Portugal</t>
  </si>
  <si>
    <t>Polen</t>
  </si>
  <si>
    <t>Österreich</t>
  </si>
  <si>
    <t>Norwegen</t>
  </si>
  <si>
    <t>Neuseeland</t>
  </si>
  <si>
    <t>Niederlande</t>
  </si>
  <si>
    <t>Mexiko</t>
  </si>
  <si>
    <t>Luxemburg</t>
  </si>
  <si>
    <t>Korea, Republik</t>
  </si>
  <si>
    <t>Kanada</t>
  </si>
  <si>
    <t>Japan</t>
  </si>
  <si>
    <t>Italien</t>
  </si>
  <si>
    <t>Israel</t>
  </si>
  <si>
    <t>Island</t>
  </si>
  <si>
    <t>Irland</t>
  </si>
  <si>
    <t>Griechenland</t>
  </si>
  <si>
    <t>Frankreich</t>
  </si>
  <si>
    <t>Finnland</t>
  </si>
  <si>
    <t>Estland</t>
  </si>
  <si>
    <t>Dänemark</t>
  </si>
  <si>
    <t>Chile</t>
  </si>
  <si>
    <t>Belgien</t>
  </si>
  <si>
    <t>Australien</t>
  </si>
  <si>
    <t>OECD-Staaten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</si>
  <si>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</si>
  <si>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</si>
  <si>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</si>
  <si>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</si>
  <si>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</si>
  <si>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</si>
  <si>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</si>
  <si>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</si>
  <si>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</si>
  <si>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</si>
  <si>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</si>
  <si>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t>HB</t>
  </si>
  <si>
    <t>BB</t>
  </si>
  <si>
    <t>BE</t>
  </si>
  <si>
    <t>BY</t>
  </si>
  <si>
    <t>BW</t>
  </si>
  <si>
    <t>D</t>
  </si>
  <si>
    <t>Herkunftsstaaten</t>
  </si>
  <si>
    <t>Studienort (Zielland)</t>
  </si>
  <si>
    <t xml:space="preserve">Verteilung internationaler Studierender im Tertiärbereich (akademisch) nach ausgewählten Herkunftsstaaten in % (2016) </t>
  </si>
  <si>
    <t>Tabelle B6.4</t>
  </si>
  <si>
    <r>
      <t>OECD-Durchschnitt</t>
    </r>
    <r>
      <rPr>
        <sz val="4"/>
        <rFont val="Arial"/>
        <family val="2"/>
      </rPr>
      <t/>
    </r>
  </si>
  <si>
    <t>Verteilung internationaler Studierender im Tertiärbereich nach Fächergruppen in % (2016)</t>
  </si>
  <si>
    <t>Tabelle B6.2</t>
  </si>
  <si>
    <t>ISCED 55 
+65+75</t>
  </si>
  <si>
    <t>ISCED 54 
+64+74</t>
  </si>
  <si>
    <t>ISCED 5-7</t>
  </si>
  <si>
    <t>ISCED 65</t>
  </si>
  <si>
    <t>ISCED 64</t>
  </si>
  <si>
    <t>berufsorientiert</t>
  </si>
  <si>
    <t>akademisch</t>
  </si>
  <si>
    <t>im Tertiärbereich</t>
  </si>
  <si>
    <t>Bachelor- bzw. gleichwertiges Bildungsprogramm</t>
  </si>
  <si>
    <t>Erstabsolventinnen und -absolventen je ISCED-Stufe</t>
  </si>
  <si>
    <t>Abschlussquoten im Tertiärbereich nach ISCED-Stufen und Orientierung der Bildungsprogramme in % (2016)</t>
  </si>
  <si>
    <t>Tabelle B5.3</t>
  </si>
  <si>
    <t>Absolventinnen und Absolventen des Tertiärbereichs nach Fächergruppen in % (2016)</t>
  </si>
  <si>
    <t>Tabelle B5.2a</t>
  </si>
  <si>
    <t>Absolventinnen und Absolventen des Tertiärbereichs nach Fächergruppen und Geschlecht in % (2016)</t>
  </si>
  <si>
    <t>Tabelle B5.2b</t>
  </si>
  <si>
    <t>1 Die OECD berechnet Trend-Werte für 2005. Für Deutschland liegen die entsprechenden Daten erst ab 2006 vor.</t>
  </si>
  <si>
    <r>
      <t>2005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</si>
  <si>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ISCED 55 
+ 65 +75</t>
  </si>
  <si>
    <t>ISCED 54 
+ 64 +74</t>
  </si>
  <si>
    <t>Studien-jahr</t>
  </si>
  <si>
    <t xml:space="preserve"> im Tertiärbereich</t>
  </si>
  <si>
    <t>Anfängerinnen und Anfänger</t>
  </si>
  <si>
    <t>Anfängerinnen und Anfänger je ISCED-Stufe</t>
  </si>
  <si>
    <t>in % (2006, 2010, 2016)</t>
  </si>
  <si>
    <t>Tabelle B4.4</t>
  </si>
  <si>
    <t>ISCED 55 
+ 65+75</t>
  </si>
  <si>
    <t>Anfängerinnen- und Anfängerquote im Tertiärbereich nach ISCED-Stufen und Orientierung der Bildungsprogramme in % (2016)</t>
  </si>
  <si>
    <t>Tabelle B4.3</t>
  </si>
  <si>
    <t>1 Zu den Kontaktpersonen zählen Lehrkräfte und Hilfslehrkräfte.</t>
  </si>
  <si>
    <t>ISCED  020</t>
  </si>
  <si>
    <t>ISCED  010</t>
  </si>
  <si>
    <t>Kinder zu  
Lehrkräften</t>
  </si>
  <si>
    <t>Frühkindliche Bildung, Betreuung und Erziehung für Kinder von drei Jahren bis zum Schuleintritt</t>
  </si>
  <si>
    <t>Frühkindliche Bildung, Betreuung und Erziehung für Kinder unter drei Jahren</t>
  </si>
  <si>
    <t>Zahlenmäßiges Kinder-Lehrkräfte-Verhältnis</t>
  </si>
  <si>
    <t>Verteilung der Kinder nach Art der Bildungseinrichtung</t>
  </si>
  <si>
    <t>Verteilung der Kinder nach Art der Bildungsprogramme</t>
  </si>
  <si>
    <t>Merkmale von Bildungsprogrammen im Elementarbereich (2016)</t>
  </si>
  <si>
    <t>Tabelle B2.2</t>
  </si>
  <si>
    <t xml:space="preserve">1 Prozentwerte über 100 % methodisch bedingt. </t>
  </si>
  <si>
    <t xml:space="preserve">X </t>
  </si>
  <si>
    <r>
      <t>EU-28</t>
    </r>
    <r>
      <rPr>
        <sz val="4"/>
        <rFont val="Arial"/>
        <family val="2"/>
      </rPr>
      <t/>
    </r>
  </si>
  <si>
    <r>
      <t>Saarland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</si>
  <si>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Niedersachsen</t>
    </r>
    <r>
      <rPr>
        <sz val="4"/>
        <rFont val="Arial"/>
        <family val="2"/>
      </rPr>
      <t/>
    </r>
  </si>
  <si>
    <r>
      <t>Hamburg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</si>
  <si>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Berlin</t>
    </r>
    <r>
      <rPr>
        <sz val="4"/>
        <rFont val="Arial"/>
        <family val="2"/>
      </rPr>
      <t/>
    </r>
  </si>
  <si>
    <t>ISCED 0</t>
  </si>
  <si>
    <t>ISCED 020</t>
  </si>
  <si>
    <t>ISCED 010</t>
  </si>
  <si>
    <r>
      <t>4 und 5</t>
    </r>
    <r>
      <rPr>
        <sz val="10"/>
        <rFont val="MetaNormalLF-Roman"/>
        <family val="2"/>
      </rPr>
      <t xml:space="preserve"> Jahren</t>
    </r>
  </si>
  <si>
    <t>Kinder im Alter von</t>
  </si>
  <si>
    <t>Kinder im Alter von … Jahren</t>
  </si>
  <si>
    <t>EU-Benchmark
Elementarbereich</t>
  </si>
  <si>
    <t>Elementar- und Primarbereich</t>
  </si>
  <si>
    <t>Kinder an öffentlichen und privaten Einrichtungen</t>
  </si>
  <si>
    <t>Bildungsbeteiligung im Elementar- und Primarbereich nach Alter in % (2016)</t>
  </si>
  <si>
    <t>Tabelle B2.1a</t>
  </si>
  <si>
    <t>Sekundarbereich II
(ISCED 3)</t>
  </si>
  <si>
    <t>Sekundarbereich I
(ISCED 2)</t>
  </si>
  <si>
    <t>nach Art der Bildungseinrichtung in % (2016)</t>
  </si>
  <si>
    <t>Verteilung der Schülerinnen und Schüler im Primar- und Sekundarbereich</t>
  </si>
  <si>
    <t>Tabelle B1.4</t>
  </si>
  <si>
    <t xml:space="preserve">2 Prozentwerte über 100 % methodisch bedingt. </t>
  </si>
  <si>
    <t xml:space="preserve">1 Prozentwerte deutlich über 100 % entstehen durch Schülerinnen und Schüler aus den umliegenden Bundesländern, die im jeweiligen Land die Schule besuchen. </t>
  </si>
  <si>
    <r>
      <t>Saarland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</si>
  <si>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Nordrhein-Westfalen</t>
    </r>
    <r>
      <rPr>
        <sz val="4"/>
        <rFont val="Arial"/>
        <family val="2"/>
      </rPr>
      <t/>
    </r>
  </si>
  <si>
    <r>
      <t>Bremen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</si>
  <si>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Baden-Württemberg</t>
    </r>
    <r>
      <rPr>
        <sz val="4"/>
        <rFont val="Arial"/>
        <family val="2"/>
      </rPr>
      <t/>
    </r>
  </si>
  <si>
    <t>postsekundarer nichttertiärer Bereich</t>
  </si>
  <si>
    <t>Schülerinnen, Schüler und Studierende im Alter von … Jahren</t>
  </si>
  <si>
    <t>Netto-Bildungsbeteiligung (basierend auf Personenzahlen)</t>
  </si>
  <si>
    <t>Übergangscharakteristika bei 15- bis 20-Jährigen nach Bildungsbereichen in % (2016)</t>
  </si>
  <si>
    <t>Tabelle B1.2</t>
  </si>
  <si>
    <t>3-17</t>
  </si>
  <si>
    <t>3-15</t>
  </si>
  <si>
    <t>4-17</t>
  </si>
  <si>
    <t>3-16</t>
  </si>
  <si>
    <t>3-18</t>
  </si>
  <si>
    <t>4-19</t>
  </si>
  <si>
    <t>4-15</t>
  </si>
  <si>
    <t>als Anteil an der gleichaltrigen Bevölkerung</t>
  </si>
  <si>
    <t>40 Jahren
und älter</t>
  </si>
  <si>
    <t>30 bis 39 Jahren</t>
  </si>
  <si>
    <t>25 bis 29 Jahren</t>
  </si>
  <si>
    <t>20 bis 24 Jahren</t>
  </si>
  <si>
    <t>15 bis 19 Jahren</t>
  </si>
  <si>
    <t>5 bis 14 Jahren</t>
  </si>
  <si>
    <t>Schülerinnen, Schüler und Studierende im Alter von …</t>
  </si>
  <si>
    <r>
      <t>Altersspanne, innerhalb derer 
über 90</t>
    </r>
    <r>
      <rPr>
        <sz val="4"/>
        <rFont val="Arial"/>
        <family val="2"/>
      </rPr>
      <t xml:space="preserve"> </t>
    </r>
    <r>
      <rPr>
        <sz val="9.5"/>
        <rFont val="Arial"/>
        <family val="2"/>
      </rPr>
      <t xml:space="preserve">% der Bevölkerung an Bildung teilnehmen </t>
    </r>
  </si>
  <si>
    <r>
      <t>Anzahl der Jahre,
in denen 
über 90</t>
    </r>
    <r>
      <rPr>
        <sz val="4"/>
        <rFont val="Arial"/>
        <family val="2"/>
      </rPr>
      <t xml:space="preserve"> </t>
    </r>
    <r>
      <rPr>
        <sz val="9.5"/>
        <rFont val="Arial"/>
        <family val="2"/>
      </rPr>
      <t xml:space="preserve">% der Bevölkerung 
an Bildung teilnehmen </t>
    </r>
  </si>
  <si>
    <t>Schülerinnen und Schüler/Studierende in Voll- und Teilzeitausbildung an öffentlichen und privaten Bildungseinrichtungen</t>
  </si>
  <si>
    <t>Bildungsbeteiligung nach Alter (2016)</t>
  </si>
  <si>
    <t>Tabelle B1.1</t>
  </si>
  <si>
    <t>Weiblich</t>
  </si>
  <si>
    <t>Männlich</t>
  </si>
  <si>
    <t>teilnehmen, nach Geschlecht in % (2017)</t>
  </si>
  <si>
    <t>Anteil der 25- bis 64-Jährigen, die am lebenslangen Lernen</t>
  </si>
  <si>
    <t>Tabelle A8-EU</t>
  </si>
  <si>
    <t>i</t>
  </si>
  <si>
    <t>w</t>
  </si>
  <si>
    <t>allgemeinbildend</t>
  </si>
  <si>
    <t>beruflich</t>
  </si>
  <si>
    <t>Anteil der Nichterwerbspersonen</t>
  </si>
  <si>
    <t>Erwerbslosenquote</t>
  </si>
  <si>
    <t>Beschäftigungsquote</t>
  </si>
  <si>
    <t>und Geschlecht in % (2017)</t>
  </si>
  <si>
    <t>Erwerbsstatus der Bevölkerung mit einem Abschluss in ISCED 3/4 nach Ausrichtung des Bildungsgangs</t>
  </si>
  <si>
    <t>Tabelle A3.7</t>
  </si>
  <si>
    <t>b Bruch in der Zeitreihe.</t>
  </si>
  <si>
    <t>Sekundarbereich II und postsekundarer nichttertiärer Bereich</t>
  </si>
  <si>
    <t>Unterhalb Sekundarbereich II</t>
  </si>
  <si>
    <r>
      <t>2010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b</t>
    </r>
  </si>
  <si>
    <r>
      <t>2005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b</t>
    </r>
  </si>
  <si>
    <t>Bildungsstand</t>
  </si>
  <si>
    <t>Entwicklung der Erwerbslosenquoten nach Bildungsstand in % (2005, 2010, 2015 bis 2017)</t>
  </si>
  <si>
    <t>Tabelle A3.6a</t>
  </si>
  <si>
    <t>Entwicklung der Erwerbslosenquoten für Männer nach Bildungsstand in % (2005, 2010, 2015 bis 2017)</t>
  </si>
  <si>
    <t>Tabelle A3.6b</t>
  </si>
  <si>
    <t>Entwicklung der Erwerbslosenquoten für Frauen nach Bildungsstand in % (2005, 2010, 2015 bis 2017)</t>
  </si>
  <si>
    <t>Tabelle A3.6c</t>
  </si>
  <si>
    <t>Entwicklung der Beschäftigungsquoten nach Bildungsstand in % (2005, 2010, 2015 bis 2017)</t>
  </si>
  <si>
    <t>Tabelle A3.5a</t>
  </si>
  <si>
    <t>Entwicklung der Beschäftigungsquoten für Männer nach Bildungsstand in % (2005, 2010, 2015 bis 2017)</t>
  </si>
  <si>
    <t>Tabelle A3.5b</t>
  </si>
  <si>
    <t>Entwicklung der Beschäftigungsquoten für Frauen nach Bildungsstand in % (2005, 2010, 2015 bis 2017)</t>
  </si>
  <si>
    <t>Tabelle A3.5c</t>
  </si>
  <si>
    <t>ISCED 3-4</t>
  </si>
  <si>
    <t>ISCED 0-2</t>
  </si>
  <si>
    <t>post-sekundarer nichttertiärer Bereich</t>
  </si>
  <si>
    <t>Sekundar-bereich II</t>
  </si>
  <si>
    <t>Alle Bildungs-bereiche zusammen</t>
  </si>
  <si>
    <t>Erwerbslosenquoten der 25- bis 64-Jährigen nach Bildungsstand in % (2017)</t>
  </si>
  <si>
    <t>Tabelle A3.4a</t>
  </si>
  <si>
    <t>Erwerbslosenquoten der 25- bis 64-Jährigen nach Bildungsstand und Geschlecht in % (2017)</t>
  </si>
  <si>
    <t>Tabelle A3.4b</t>
  </si>
  <si>
    <t>Unterhalb Sekundar-bereich II</t>
  </si>
  <si>
    <t>Beschäftigungsquoten der 25- bis 64-Jährigen nach Bildungsstand in % (2017)</t>
  </si>
  <si>
    <t>Tabelle A3.1a</t>
  </si>
  <si>
    <t>Beschäftigungsquoten der 25- bis 64-Jährigen nach Bildungsstand und Geschlecht in % (2017)</t>
  </si>
  <si>
    <t>Tabelle A3.1b</t>
  </si>
  <si>
    <t>nicht im 
Arbeits-
markt</t>
  </si>
  <si>
    <t>beschäftigt (einschl. dualer Ausbildung)</t>
  </si>
  <si>
    <t>nicht
beschäftigt</t>
  </si>
  <si>
    <t>Zu erwartende Jahre nicht in Ausbildung</t>
  </si>
  <si>
    <t>Zu erwartende Jahre in Ausbildung</t>
  </si>
  <si>
    <t>Zu erwartende Jahre in Ausbildung und nicht in Ausbildung für 15- bis 29-Jährige (2017)</t>
  </si>
  <si>
    <t>Tabelle A2.4</t>
  </si>
  <si>
    <t>Altersgruppen</t>
  </si>
  <si>
    <t>Tabelle A1.7a</t>
  </si>
  <si>
    <t>nach Altersgruppen und Geschlecht in % (2017)</t>
  </si>
  <si>
    <t>Tabelle A1.7b</t>
  </si>
  <si>
    <t>Tabelle A1.5</t>
  </si>
  <si>
    <t>im Tertiärbereich nach Geschlecht in % (2017)</t>
  </si>
  <si>
    <t>Bevölkerung im Alter von 30 bis 34 Jahren mit einem Abschluss</t>
  </si>
  <si>
    <t>Tabelle A1.4-EU</t>
  </si>
  <si>
    <t>ISCED
35</t>
  </si>
  <si>
    <t>ISCED
344</t>
  </si>
  <si>
    <t>zu-sammen</t>
  </si>
  <si>
    <t>zu-
sammen</t>
  </si>
  <si>
    <t>berufs-bildend</t>
  </si>
  <si>
    <t>Alle
Bildungs-bereiche zusammen</t>
  </si>
  <si>
    <t>Post-sekundarer nicht-tertiärer Bereich</t>
  </si>
  <si>
    <t>Bildungsstand der 25- bis 64-Jährigen in % (2017)</t>
  </si>
  <si>
    <t>Tabelle A1.1a</t>
  </si>
  <si>
    <t>ISCED
5-8</t>
  </si>
  <si>
    <t>Kurzes tertiäres Bildungs-programm</t>
  </si>
  <si>
    <t>Bildungsstand der 25- bis 64-Jährigen nach Geschlecht in % (2017)</t>
  </si>
  <si>
    <t>Tabelle A1.1b</t>
  </si>
  <si>
    <t>Anschriften der Statistischen Ämter des Bundes und der Länder</t>
  </si>
  <si>
    <t>Gustav-Stresemann-Ring 11</t>
  </si>
  <si>
    <t>Zweigstelle Bonn</t>
  </si>
  <si>
    <t>i-Punkt Berlin</t>
  </si>
  <si>
    <t>65189 Wiesbaden</t>
  </si>
  <si>
    <t>Graurheindorfer Straße 198</t>
  </si>
  <si>
    <t xml:space="preserve">Friedrichstraße 50 </t>
  </si>
  <si>
    <t>Telefon: 0611 75-2405</t>
  </si>
  <si>
    <t>53117 Bonn</t>
  </si>
  <si>
    <t>(Checkpoint Charlie)</t>
  </si>
  <si>
    <t>Telefax: 0611 75-4000</t>
  </si>
  <si>
    <t>Telefon: 0611 75-1</t>
  </si>
  <si>
    <t>10117 Berlin</t>
  </si>
  <si>
    <t>www.destatis.de</t>
  </si>
  <si>
    <t>Telefax: 0611 75-8990/-8991</t>
  </si>
  <si>
    <t>Telefon: 0611 75-9434</t>
  </si>
  <si>
    <t>www.destatis.de/kontakt</t>
  </si>
  <si>
    <t>poststelle@destatis.de</t>
  </si>
  <si>
    <t>Telefax: 0611 75-9430</t>
  </si>
  <si>
    <t>i-punkt@destatis.de</t>
  </si>
  <si>
    <t>Statistische Ämter der Länder</t>
  </si>
  <si>
    <t xml:space="preserve">Statistisches Landesamt </t>
  </si>
  <si>
    <t>Hessisches Statistisches Landesamt</t>
  </si>
  <si>
    <t>Statistisches Amt Saarland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</si>
  <si>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</si>
  <si>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</si>
  <si>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</si>
  <si>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</si>
  <si>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</si>
  <si>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</si>
  <si>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0611 3802-802</t>
  </si>
  <si>
    <t>Telefon: 0681 501-5925</t>
  </si>
  <si>
    <t>Telefon: 0711 641-2866</t>
  </si>
  <si>
    <t>Telefax: 0611 3802-890</t>
  </si>
  <si>
    <t>Telefax: 0681 501-5915</t>
  </si>
  <si>
    <t>Telefax: 0711 641-2973</t>
  </si>
  <si>
    <t>www.statistik.hessen.de</t>
  </si>
  <si>
    <t>www.statistik.saarland.de</t>
  </si>
  <si>
    <t>www.statistik-bw.de</t>
  </si>
  <si>
    <t>info@statistik.hessen.de</t>
  </si>
  <si>
    <t>presse.statistik@lzd.saarland.de</t>
  </si>
  <si>
    <t>vertrieb@stala.bwl.de</t>
  </si>
  <si>
    <t xml:space="preserve">Statistisches Amt </t>
  </si>
  <si>
    <t xml:space="preserve">Bayerisches Landesamt für </t>
  </si>
  <si>
    <t>des Freistaates Sachsen</t>
  </si>
  <si>
    <t>Statistik</t>
  </si>
  <si>
    <t>Lübecker Straße 287</t>
  </si>
  <si>
    <t>Macherstraße 63</t>
  </si>
  <si>
    <t>Nürnberger Straße 95</t>
  </si>
  <si>
    <t>19059 Schwerin</t>
  </si>
  <si>
    <t>01917 Kamenz</t>
  </si>
  <si>
    <t>90762 Fürth</t>
  </si>
  <si>
    <t>Telefon: 0385 58856-411</t>
  </si>
  <si>
    <t>Telefon: 03578 33-1913</t>
  </si>
  <si>
    <t>Telefon: 0911 98208-6104</t>
  </si>
  <si>
    <t>Telefax: 0385 58856-658</t>
  </si>
  <si>
    <t>Telefax: 03578 33-1921</t>
  </si>
  <si>
    <t>Telefax: 0911 98208-6115</t>
  </si>
  <si>
    <t>www.statistik-mv.de</t>
  </si>
  <si>
    <t>www.statistik.sachsen.de</t>
  </si>
  <si>
    <t>www.statistik.bayern.de</t>
  </si>
  <si>
    <t>statistik.auskunft@statistik-mv.de</t>
  </si>
  <si>
    <t>vertrieb@statistik.sachsen.de</t>
  </si>
  <si>
    <t>presse@statistik.bayern.de</t>
  </si>
  <si>
    <t xml:space="preserve">Landesamt für Statistik  </t>
  </si>
  <si>
    <t>Amt für Statistik Berlin-Brandenburg</t>
  </si>
  <si>
    <t>Niedersachsen (LSN)</t>
  </si>
  <si>
    <t>Steinstraße 104-106</t>
  </si>
  <si>
    <t>Göttinger Chaussee 76</t>
  </si>
  <si>
    <t>Merseburger Straße 2</t>
  </si>
  <si>
    <t>14480 Potsdam</t>
  </si>
  <si>
    <t>30453 Hannover</t>
  </si>
  <si>
    <t>06110 Halle (Saale)</t>
  </si>
  <si>
    <t>Telefon: 0331 8173-1777</t>
  </si>
  <si>
    <t>Telefon: 0511 9898-1134</t>
  </si>
  <si>
    <t>Telefon: 0345 2318-0</t>
  </si>
  <si>
    <t>Telefax: 030 9028-4091</t>
  </si>
  <si>
    <t>Telefax: 0511 9898-991134</t>
  </si>
  <si>
    <t>Telefax: 0345 2318-913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</si>
  <si>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</si>
  <si>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</si>
  <si>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</si>
  <si>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</si>
  <si>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</si>
  <si>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</si>
  <si>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>Statistisches Landesamt Bremen</t>
  </si>
  <si>
    <t xml:space="preserve">Information und Technik </t>
  </si>
  <si>
    <t>Thüringer Landesamt für Statistik</t>
  </si>
  <si>
    <t>An der Weide 14-16</t>
  </si>
  <si>
    <t>Europaplatz 3</t>
  </si>
  <si>
    <t>28195 Bremen</t>
  </si>
  <si>
    <t>Geschäftsbereich Statistik</t>
  </si>
  <si>
    <t>99091 Erfurt</t>
  </si>
  <si>
    <t>Telefon: 0421 361-6070</t>
  </si>
  <si>
    <t>Mauerstraße 51</t>
  </si>
  <si>
    <t>Telefon: 0361 57331-9642</t>
  </si>
  <si>
    <t>Telefax: 0421 361-4310</t>
  </si>
  <si>
    <t>40476 Düsseldorf</t>
  </si>
  <si>
    <t>Telefax: 0361 57331-9699</t>
  </si>
  <si>
    <t>www.statistik.bremen.de</t>
  </si>
  <si>
    <t>Telefon: 0211 9449-2495</t>
  </si>
  <si>
    <t>www.statistik.thueringen.de</t>
  </si>
  <si>
    <t>bibliothek@statistik.bremen.de</t>
  </si>
  <si>
    <t>Telefax: 0211 9449-8070</t>
  </si>
  <si>
    <t>auskunft@statistik.thueringen.de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</si>
  <si>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</si>
  <si>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</si>
  <si>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</si>
  <si>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</si>
  <si>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</si>
  <si>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</si>
  <si>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</si>
  <si>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</si>
  <si>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</si>
  <si>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</si>
  <si>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Telefon: 02603 71-4444</t>
  </si>
  <si>
    <t>Standort Kiel</t>
  </si>
  <si>
    <t>Telefax: 02603 71-194444</t>
  </si>
  <si>
    <t>Fröbelstraße 15-17</t>
  </si>
  <si>
    <t>www.statistik.rlp.de</t>
  </si>
  <si>
    <t>24113 Kiel</t>
  </si>
  <si>
    <t>info@statistik.rlp.de</t>
  </si>
  <si>
    <t>Telefon: 0431 6895-9393</t>
  </si>
  <si>
    <t>www.statistik-nord.de</t>
  </si>
  <si>
    <t>info@statistik-nord.de</t>
  </si>
  <si>
    <t>Telefax: 040 42796-4767</t>
  </si>
  <si>
    <t>Indikator C1.4</t>
  </si>
  <si>
    <t xml:space="preserve">bildungsberichterstattung@destatis.de </t>
  </si>
  <si>
    <t xml:space="preserve">               Diese Personen sind in den Bevölkerungsdaten enthalten und ggf. in Bildungsprogrammen zum Erlernen der deutschen Sprache.</t>
  </si>
  <si>
    <t xml:space="preserve">              Diese Personen sind in den Bevölkerungsdaten enthalten und ggf. in Bildungsprogrammen zum Erlernen der deutschen Sprache.</t>
  </si>
  <si>
    <r>
      <t>Kinder zu Kontakt-personen</t>
    </r>
    <r>
      <rPr>
        <vertAlign val="superscript"/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</si>
  <si>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 xml:space="preserve">               Ein Effekt, der die Ergebnisse in diesem Berichtsjahr beeinflusst, ist mit der ungewöhnlich starken Zuwanderung insbesondere</t>
  </si>
  <si>
    <t>Erstabsolventinnen und -absolventen</t>
  </si>
  <si>
    <t>Bevölkerung mit mindestens einem Abschluss des</t>
  </si>
  <si>
    <t>Sekundarbereichs II nach Altersgruppen in % (2017)</t>
  </si>
  <si>
    <t>post-sekundarer nicht-tertiärer Bereich</t>
  </si>
  <si>
    <t>Bereich „Bildung, Forschung, Kultur, Rechtspflege“</t>
  </si>
  <si>
    <t>nachrichtlich:
Tertiärbereich
akademisch</t>
  </si>
  <si>
    <t>Bachelor- bzw.
gleich-wertiges Bildungs-programm</t>
  </si>
  <si>
    <t>Master- bzw.
gleich-wertiges Bildungs-programm</t>
  </si>
  <si>
    <t>Entwicklung der Anfängerinnen- und Anfängerquote im Tertiärbereich nach ISCED-Stufen und Orientierung der Bildungsprogramme</t>
  </si>
  <si>
    <t xml:space="preserve">               Nachgewiesen wird der Tertiärbereich (akademisch) ohne weiterführende Forschungsprogramme (ISCED 8).</t>
  </si>
  <si>
    <t xml:space="preserve">               In „Education at a Glance“ der OECD werden für Deutschland Ergebnisse einschließlich ISCED 8 nachgewiesen.</t>
  </si>
  <si>
    <t xml:space="preserve">Darunter internationale Studierende </t>
  </si>
  <si>
    <t xml:space="preserve">              Ein weiterer Effekt, der die Ergebnisse in diesem Berichtsjahr beeinflusst, ist mit der ungewöhnlich starken Zuwanderung</t>
  </si>
  <si>
    <t xml:space="preserve">               durch Schutzsuchende verbunden. Zahlreiche dieser Zuwanderinnen und Zuwanderer befinden sich in der Altersgruppe der 15- bis 24-Jährigen.</t>
  </si>
  <si>
    <t xml:space="preserve">              durch Schutzsuchende verbunden. Zahlreiche dieser Zuwanderinnen und Zuwanderer befinden sich in der Altersgruppe der 15- bis 24-Jährigen.</t>
  </si>
  <si>
    <r>
      <t>Bremen</t>
    </r>
    <r>
      <rPr>
        <sz val="4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</si>
  <si>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 xml:space="preserve">Fotorechte: </t>
    </r>
    <r>
      <rPr>
        <sz val="9"/>
        <rFont val="Arial"/>
        <family val="2"/>
      </rPr>
      <t>© Fancy by Veer / Higher Education / FAN2012062</t>
    </r>
  </si>
  <si>
    <r>
      <rPr>
        <sz val="10"/>
        <color rgb="FF0000FF"/>
        <rFont val="Arial"/>
        <family val="2"/>
      </rPr>
      <t xml:space="preserve">Hinweis:   </t>
    </r>
    <r>
      <rPr>
        <sz val="10"/>
        <rFont val="Arial"/>
        <family val="2"/>
      </rPr>
      <t>Ein Effekt, der die Ergebnisse in diesem Berichtsjahr beeinflusst, ist mit der ungewöhnlich starken Zuwanderung insbesondere</t>
    </r>
  </si>
  <si>
    <r>
      <rPr>
        <sz val="10"/>
        <color rgb="FF0000FF"/>
        <rFont val="Arial"/>
        <family val="2"/>
      </rPr>
      <t xml:space="preserve">Hinweis:  </t>
    </r>
    <r>
      <rPr>
        <sz val="10"/>
        <rFont val="Arial"/>
        <family val="2"/>
      </rPr>
      <t xml:space="preserve">Ein Effekt, der die Ergebnisse in diesem Berichtsjahr beeinflusst, ist mit der ungewöhnlich starken Zuwanderung insbesondere </t>
    </r>
  </si>
  <si>
    <r>
      <rPr>
        <sz val="10"/>
        <color rgb="FF0000FF"/>
        <rFont val="Arial"/>
        <family val="2"/>
      </rPr>
      <t xml:space="preserve">Hinweis:  </t>
    </r>
    <r>
      <rPr>
        <sz val="10"/>
        <rFont val="Arial"/>
        <family val="2"/>
      </rPr>
      <t xml:space="preserve"> Im Anhang unter „Zuordnung nationaler Bildungsprogramme zur ISCED 2011“ befinden sich Erläuterungen zu den ISCED 2-Stellern.</t>
    </r>
  </si>
  <si>
    <r>
      <rPr>
        <sz val="10"/>
        <color rgb="FF0000FF"/>
        <rFont val="Arial"/>
        <family val="2"/>
      </rPr>
      <t>Hinweis:</t>
    </r>
    <r>
      <rPr>
        <sz val="10"/>
        <rFont val="Arial"/>
        <family val="2"/>
      </rPr>
      <t xml:space="preserve">  Im Anhang unter „Zuordnung nationaler Bildungsprogramme zur ISCED 2011“ befinden sich Erläuterungen zu den ISCED 2-Stellern.</t>
    </r>
  </si>
  <si>
    <r>
      <rPr>
        <sz val="10"/>
        <color rgb="FF0000FF"/>
        <rFont val="Arial"/>
        <family val="2"/>
      </rPr>
      <t xml:space="preserve">Hinweis: </t>
    </r>
    <r>
      <rPr>
        <sz val="10"/>
        <rFont val="Arial"/>
        <family val="2"/>
      </rPr>
      <t xml:space="preserve"> Die Vergleichbarkeit der Ergebnisse des Mikrozensus 2017 mit den Vorjahren ist durch methodische Effekte, die auf den</t>
    </r>
  </si>
  <si>
    <r>
      <t>Die „Hinweise für Leserinnen und Leser“ und den Anhang finden Sie in der</t>
    </r>
    <r>
      <rPr>
        <sz val="10"/>
        <color rgb="FF0000FF"/>
        <rFont val="Arial"/>
        <family val="2"/>
      </rPr>
      <t xml:space="preserve"> PDF-Version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</si>
</sst>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8">
    <numFmt numFmtId="41" formatCode="_-* #,##0_-;\-* #,##0_-;_-* &quot;-&quot;_-;_-@_-"/>
    <numFmt numFmtId="43" formatCode="_-* #,##0.00_-;\-* #,##0.00_-;_-* &quot;-&quot;??_-;_-@_-"/>
    <numFmt numFmtId="164" formatCode="#\ ###\ ##0\ ;\-#\ ###\ ##0\ ;&quot; – &quot;"/>
    <numFmt numFmtId="165" formatCode="@\ *."/>
    <numFmt numFmtId="166" formatCode="\ \ \ \ \ \ \ \ \ \ @\ *."/>
    <numFmt numFmtId="167" formatCode="\ \ \ \ \ \ \ \ \ \ \ \ @\ *."/>
    <numFmt numFmtId="168" formatCode="\ \ \ \ \ \ \ \ \ \ \ \ @"/>
    <numFmt numFmtId="169" formatCode="\ \ \ \ \ \ \ \ \ \ \ \ \ @\ *."/>
    <numFmt numFmtId="170" formatCode="\ @\ *."/>
    <numFmt numFmtId="171" formatCode="\ @"/>
    <numFmt numFmtId="172" formatCode="\ \ @\ *."/>
    <numFmt numFmtId="173" formatCode="\ \ @"/>
    <numFmt numFmtId="174" formatCode="\ \ \ @\ *."/>
    <numFmt numFmtId="175" formatCode="\ \ \ @"/>
    <numFmt numFmtId="176" formatCode="##\ ##"/>
    <numFmt numFmtId="177" formatCode="\ \ \ \ @\ *."/>
    <numFmt numFmtId="178" formatCode="\ \ \ \ @"/>
    <numFmt numFmtId="179" formatCode="##\ ##\ #"/>
    <numFmt numFmtId="180" formatCode="##\ ##\ ##"/>
    <numFmt numFmtId="181" formatCode="\ \ \ \ \ \ @\ *."/>
    <numFmt numFmtId="182" formatCode="\ \ \ \ \ \ @"/>
    <numFmt numFmtId="183" formatCode="\ \ \ \ \ \ \ @\ *."/>
    <numFmt numFmtId="184" formatCode="##\ ##\ ##\ ###"/>
    <numFmt numFmtId="185" formatCode="\ \ \ \ \ \ \ \ \ @\ *."/>
    <numFmt numFmtId="186" formatCode="\ \ \ \ \ \ \ \ \ @"/>
    <numFmt numFmtId="187" formatCode=";;;"/>
    <numFmt numFmtId="188" formatCode="\ #\ ###\ ###\ ##0\ \ ;\ \–###\ ###\ ##0\ \ ;\ * \–\ \ ;\ * @\ \ 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\ ###\ ##0"/>
    <numFmt numFmtId="192" formatCode="_-* #,##0.00\ [$€]_-;\-* #,##0.00\ [$€]_-;_-* &quot;-&quot;??\ [$€]_-;_-@_-"/>
    <numFmt numFmtId="193" formatCode="_-* #,##0.00\ [$€-1]_-;\-* #,##0.00\ [$€-1]_-;_-* &quot;-&quot;??\ [$€-1]_-"/>
    <numFmt numFmtId="194" formatCode="#\ ###\ ##0&quot; Tsd&quot;"/>
    <numFmt numFmtId="195" formatCode="0\ &quot;%&quot;"/>
    <numFmt numFmtId="196" formatCode="#\ ###\ ##0&quot; TDM&quot;"/>
    <numFmt numFmtId="197" formatCode="#\ ###\ ##0&quot; TEuro&quot;"/>
    <numFmt numFmtId="198" formatCode="#\ ##0\ ##0\ "/>
    <numFmt numFmtId="199" formatCode="##\ ###\ ##0;\-##\ ###\ ##0;\-;@"/>
    <numFmt numFmtId="200" formatCode="#\ ###\ ##0;\-#\ ###\ ##0;\-;@"/>
    <numFmt numFmtId="201" formatCode="#\ ###\ ##0;#\ ###\ ##0;\-;@"/>
    <numFmt numFmtId="202" formatCode="_(&quot;$&quot;* #,##0.00_);_(&quot;$&quot;* \(#,##0.00\);_(&quot;$&quot;* &quot;-&quot;??_);_(@_)"/>
    <numFmt numFmtId="203" formatCode="_-* #,##0.00\ &quot;DM&quot;_-;\-* #,##0.00\ &quot;DM&quot;_-;_-* &quot;-&quot;??\ &quot;DM&quot;_-;_-@_-"/>
    <numFmt numFmtId="204" formatCode="\ \ 0.00\ \ "/>
    <numFmt numFmtId="205" formatCode="\ \ 0.0\ \ "/>
    <numFmt numFmtId="206" formatCode="_ * #,##0_ ;_ * \-#,##0_ ;_ * &quot;-&quot;_ ;_ @_ "/>
    <numFmt numFmtId="207" formatCode="_ * #,##0.00_ ;_ * \-#,##0.00_ ;_ * &quot;-&quot;??_ ;_ @_ "/>
    <numFmt numFmtId="208" formatCode="_ &quot;\&quot;* #,##0_ ;_ &quot;\&quot;* \-#,##0_ ;_ &quot;\&quot;* &quot;-&quot;_ ;_ @_ "/>
    <numFmt numFmtId="209" formatCode="_ &quot;\&quot;* #,##0.00_ ;_ &quot;\&quot;* \-#,##0.00_ ;_ &quot;\&quot;* &quot;-&quot;??_ ;_ @_ "/>
    <numFmt numFmtId="210" formatCode="&quot;\&quot;#,##0;&quot;\&quot;\-#,##0"/>
    <numFmt numFmtId="211" formatCode="_(* #,##0.00_);_(* \(#,##0.00\);_(* &quot;-&quot;??_);_(@_)"/>
    <numFmt numFmtId="212" formatCode="_-* #,##0.00000_-;"/>
    <numFmt numFmtId="213" formatCode="#,##0.0"/>
    <numFmt numFmtId="214" formatCode="#\ ###\ ##0.0\ ;\-#\ ###\ ##0.0\ ;&quot; – &quot;"/>
    <numFmt numFmtId="215" formatCode="#\ ###\ ##0.0\ ;\-#\ ###\ ##0.0\ ;&quot; - &quot;"/>
    <numFmt numFmtId="216" formatCode="0.0\ \ ;@\ \ "/>
    <numFmt numFmtId="217" formatCode="0.0"/>
    <numFmt numFmtId="218" formatCode="#\ ###\ ##0\ \ \ ;\-#\ ###\ ##0\ \ ;&quot;– &quot;"/>
    <numFmt numFmtId="219" formatCode="###\ ###\ ##0.0\ ;\-###\ ###\ ##0.0\ ;&quot; – &quot;"/>
    <numFmt numFmtId="220" formatCode="0.0_ ;\-0.0\ "/>
    <numFmt numFmtId="221" formatCode="[=0]0.0\ \ ;[&lt;0.05]\ &quot;n.   &quot;;0.0\ \ \ ;@\ \ \ "/>
    <numFmt numFmtId="222" formatCode="[Red]&quot;XXXXXX Daten fehlerhaft XXXXXX&quot;\ ;[Red]&quot;XXXXXX Daten fehlerhaft XXXXXX&quot;\ ;&quot; &quot;"/>
    <numFmt numFmtId="223" formatCode="0.0000_ ;\-0.0000\ "/>
    <numFmt numFmtId="224" formatCode="###########0;\-###########0;&quot;-&quot;"/>
    <numFmt numFmtId="225" formatCode="General_)"/>
    <numFmt numFmtId="226" formatCode="[&lt;0.5]\ &quot;n  &quot;;0\ \ ;@\ \ "/>
    <numFmt numFmtId="227" formatCode="0\ \ \ ;@\ \ \ "/>
    <numFmt numFmtId="228" formatCode="@\ "/>
    <numFmt numFmtId="229" formatCode="#\ ###\ ##0\ ;\-#\ ###\ ##0\ ;&quot; - &quot;"/>
  </numFmts>
  <fonts count="18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MetaNormalLF-Roman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Letter Gothic CE"/>
      <family val="3"/>
      <charset val="238"/>
    </font>
    <font>
      <sz val="10"/>
      <color theme="1"/>
      <name val="MetaNormalLF-Roman"/>
      <family val="2"/>
    </font>
    <font>
      <sz val="11"/>
      <color indexed="30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theme="0"/>
      <name val="MetaNormalLF-Roman"/>
      <family val="2"/>
    </font>
    <font>
      <sz val="11"/>
      <color indexed="29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9"/>
      <color rgb="FF3F3F3F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MetaNormalLF-Roman"/>
      <family val="2"/>
    </font>
    <font>
      <i/>
      <sz val="11"/>
      <color indexed="23"/>
      <name val="Calibri"/>
      <family val="2"/>
    </font>
    <font>
      <i/>
      <sz val="9"/>
      <color rgb="FF7F7F7F"/>
      <name val="MetaNormalLF-Roman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sz val="9"/>
      <color rgb="FF006100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7.5"/>
      <color indexed="12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9"/>
      <color rgb="FF9C6500"/>
      <name val="MetaNormalLF-Roman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9"/>
      <color rgb="FF9C0006"/>
      <name val="MetaNormalLF-Roman"/>
      <family val="2"/>
    </font>
    <font>
      <sz val="12"/>
      <name val="MetaNormalLF-Roman"/>
      <family val="2"/>
    </font>
    <font>
      <sz val="10"/>
      <color theme="1"/>
      <name val="Bliss 2 Regular"/>
      <family val="3"/>
    </font>
    <font>
      <sz val="10"/>
      <name val="NewCenturySchlbk"/>
    </font>
    <font>
      <sz val="8"/>
      <name val="Bliss 2 Regular"/>
      <family val="3"/>
    </font>
    <font>
      <sz val="7.5"/>
      <name val="Bliss Light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9"/>
      <color rgb="FFFA7D00"/>
      <name val="MetaNormalLF-Roman"/>
      <family val="2"/>
    </font>
    <font>
      <u/>
      <sz val="9"/>
      <color indexed="12"/>
      <name val="MS Sans Serif"/>
      <family val="2"/>
    </font>
    <font>
      <sz val="11"/>
      <color indexed="10"/>
      <name val="Calibri"/>
      <family val="2"/>
    </font>
    <font>
      <sz val="9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9"/>
      <color theme="0"/>
      <name val="MetaNormalLF-Roman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4"/>
      <name val="Arial"/>
      <family val="2"/>
    </font>
    <font>
      <sz val="10"/>
      <name val="MetaNormalLF-Roman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b/>
      <sz val="14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u/>
      <sz val="10"/>
      <color indexed="12"/>
      <name val="MS Sans Serif"/>
      <family val="2"/>
    </font>
    <font>
      <sz val="10"/>
      <name val="Courier"/>
      <family val="3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b/>
      <sz val="9"/>
      <color theme="1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indexed="48"/>
      <name val="Arial"/>
      <family val="2"/>
    </font>
    <font>
      <sz val="13"/>
      <name val="Arial"/>
      <family val="2"/>
    </font>
    <font>
      <b/>
      <sz val="9.1"/>
      <name val="Arial"/>
      <family val="2"/>
    </font>
    <font>
      <sz val="9.1"/>
      <name val="Arial"/>
      <family val="2"/>
    </font>
    <font>
      <sz val="9.1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vertAlign val="superscript"/>
      <sz val="4"/>
      <name val="Arial"/>
      <family val="2"/>
    </font>
    <font>
      <b/>
      <vertAlign val="superscript"/>
      <sz val="4"/>
      <name val="Arial"/>
      <family val="2"/>
    </font>
    <font>
      <b/>
      <sz val="10"/>
      <color indexed="48"/>
      <name val="Arial"/>
      <family val="2"/>
    </font>
    <font>
      <b/>
      <sz val="12"/>
      <color indexed="12"/>
      <name val="Arial"/>
      <family val="2"/>
    </font>
    <font>
      <b/>
      <sz val="4"/>
      <name val="Arial"/>
      <family val="2"/>
    </font>
    <font>
      <b/>
      <vertAlign val="superscript"/>
      <sz val="10"/>
      <name val="Arial"/>
      <family val="2"/>
    </font>
    <font>
      <sz val="10"/>
      <color indexed="48"/>
      <name val="Arial"/>
      <family val="2"/>
    </font>
    <font>
      <sz val="10"/>
      <color rgb="FF0000CC"/>
      <name val="Arial"/>
      <family val="2"/>
    </font>
    <font>
      <sz val="8"/>
      <color indexed="13"/>
      <name val="MetaNormalLF-Roman"/>
      <family val="2"/>
    </font>
    <font>
      <sz val="10"/>
      <color rgb="FF0000FF"/>
      <name val="Arial"/>
      <family val="2"/>
    </font>
    <font>
      <sz val="9"/>
      <name val="MetaNormalLF-Roman"/>
      <family val="2"/>
    </font>
    <font>
      <sz val="8"/>
      <color rgb="FFFF0000"/>
      <name val="Arial"/>
      <family val="2"/>
    </font>
    <font>
      <sz val="9"/>
      <color indexed="12"/>
      <name val="Arial"/>
      <family val="2"/>
    </font>
    <font>
      <sz val="10"/>
      <color rgb="FF7030A0"/>
      <name val="Arial"/>
      <family val="2"/>
    </font>
    <font>
      <vertAlign val="superscript"/>
      <sz val="10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vertAlign val="superscript"/>
      <sz val="10"/>
      <name val="MetaNormalLF-Roman"/>
      <family val="2"/>
    </font>
    <font>
      <b/>
      <sz val="10"/>
      <name val="MetaNormalLF-Roman"/>
      <family val="2"/>
    </font>
    <font>
      <b/>
      <sz val="9"/>
      <color indexed="55"/>
      <name val="Arial"/>
      <family val="2"/>
    </font>
    <font>
      <sz val="10"/>
      <name val="Times New Roman"/>
      <family val="1"/>
    </font>
    <font>
      <sz val="9.5"/>
      <color indexed="12"/>
      <name val="Arial"/>
      <family val="2"/>
    </font>
    <font>
      <b/>
      <sz val="9.5"/>
      <color indexed="12"/>
      <name val="Arial"/>
      <family val="2"/>
    </font>
    <font>
      <sz val="6"/>
      <name val="MetaNormalLF-Roman"/>
      <family val="2"/>
    </font>
    <font>
      <sz val="9.5"/>
      <name val="MetaNormalLF-Roman"/>
      <family val="2"/>
    </font>
    <font>
      <b/>
      <sz val="9.5"/>
      <color indexed="9"/>
      <name val="MetaNormalLF-Roman"/>
      <family val="2"/>
    </font>
    <font>
      <sz val="9.5"/>
      <color indexed="55"/>
      <name val="MetaNormalLF-Roman"/>
      <family val="2"/>
    </font>
    <font>
      <b/>
      <sz val="9.5"/>
      <color indexed="55"/>
      <name val="MetaNormalLF-Roman"/>
      <family val="2"/>
    </font>
    <font>
      <sz val="8"/>
      <name val="MetaNormalLF-Roman"/>
      <family val="2"/>
    </font>
    <font>
      <sz val="9"/>
      <color indexed="61"/>
      <name val="Arial"/>
      <family val="2"/>
    </font>
    <font>
      <b/>
      <sz val="12"/>
      <name val="MetaNormalLF-Roman"/>
      <family val="2"/>
    </font>
    <font>
      <sz val="11"/>
      <name val="MetaNormalLF-Roman"/>
      <family val="2"/>
    </font>
    <font>
      <b/>
      <sz val="12"/>
      <color indexed="10"/>
      <name val="Arial"/>
      <family val="2"/>
    </font>
    <font>
      <b/>
      <sz val="8"/>
      <name val="ArialMT"/>
    </font>
    <font>
      <sz val="8"/>
      <name val="ArialMT"/>
    </font>
    <font>
      <sz val="8"/>
      <color indexed="8"/>
      <name val="ArialMT"/>
    </font>
    <font>
      <u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MT"/>
    </font>
    <font>
      <b/>
      <sz val="8"/>
      <color indexed="8"/>
      <name val="Arial"/>
      <family val="2"/>
    </font>
    <font>
      <sz val="12"/>
      <color rgb="FFFF0000"/>
      <name val="MetaNormalLF-Roman"/>
      <family val="2"/>
    </font>
    <font>
      <sz val="8"/>
      <name val="MS Sans Serif"/>
      <family val="2"/>
    </font>
  </fonts>
  <fills count="8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2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4"/>
      </patternFill>
    </fill>
    <fill>
      <patternFill patternType="solid">
        <fgColor indexed="1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9"/>
      </patternFill>
    </fill>
    <fill>
      <patternFill patternType="solid">
        <fgColor indexed="30"/>
      </patternFill>
    </fill>
    <fill>
      <patternFill patternType="solid">
        <fgColor indexed="21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mediumGray">
        <fgColor theme="1" tint="0.34998626667073579"/>
        <bgColor indexed="23"/>
      </patternFill>
    </fill>
    <fill>
      <patternFill patternType="mediumGray">
        <fgColor theme="0" tint="-0.34998626667073579"/>
        <bgColor indexed="9"/>
      </patternFill>
    </fill>
    <fill>
      <patternFill patternType="mediumGray">
        <fgColor theme="0" tint="-0.34998626667073579"/>
        <bgColor indexed="22"/>
      </patternFill>
    </fill>
    <fill>
      <patternFill patternType="mediumGray">
        <fgColor theme="0" tint="-0.34998626667073579"/>
        <bgColor indexed="65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indexed="55"/>
      </left>
      <right style="medium">
        <color rgb="FFC0C0C0"/>
      </right>
      <top/>
      <bottom/>
      <diagonal/>
    </border>
    <border>
      <left/>
      <right style="medium">
        <color rgb="FFC0C0C0"/>
      </right>
      <top/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rgb="FFC0C0C0"/>
      </left>
      <right style="medium">
        <color indexed="55"/>
      </right>
      <top/>
      <bottom/>
      <diagonal/>
    </border>
    <border>
      <left style="medium">
        <color rgb="FFC0C0C0"/>
      </left>
      <right/>
      <top/>
      <bottom/>
      <diagonal/>
    </border>
  </borders>
  <cellStyleXfs count="515">
    <xf numFmtId="0" fontId="0" fillId="0" borderId="0"/>
    <xf numFmtId="0" fontId="5" fillId="0" borderId="1"/>
    <xf numFmtId="0" fontId="7" fillId="2" borderId="0">
      <alignment horizontal="center"/>
    </xf>
    <xf numFmtId="0" fontId="8" fillId="2" borderId="1">
      <alignment horizontal="left"/>
    </xf>
    <xf numFmtId="0" fontId="9" fillId="2" borderId="0">
      <alignment horizontal="left"/>
    </xf>
    <xf numFmtId="0" fontId="10" fillId="3" borderId="0">
      <alignment horizontal="right" vertical="top" wrapText="1"/>
    </xf>
    <xf numFmtId="0" fontId="4" fillId="0" borderId="0" applyNumberFormat="0" applyFill="0" applyBorder="0" applyAlignment="0" applyProtection="0">
      <alignment vertical="top"/>
      <protection locked="0"/>
    </xf>
    <xf numFmtId="0" fontId="5" fillId="2" borderId="2">
      <alignment horizontal="center" wrapText="1"/>
    </xf>
    <xf numFmtId="0" fontId="5" fillId="2" borderId="1"/>
    <xf numFmtId="0" fontId="6" fillId="2" borderId="0"/>
    <xf numFmtId="0" fontId="2" fillId="0" borderId="0"/>
    <xf numFmtId="0" fontId="5" fillId="2" borderId="3">
      <alignment wrapText="1"/>
    </xf>
    <xf numFmtId="0" fontId="5" fillId="2" borderId="4"/>
    <xf numFmtId="0" fontId="5" fillId="2" borderId="5"/>
    <xf numFmtId="0" fontId="17" fillId="0" borderId="0"/>
    <xf numFmtId="0" fontId="2" fillId="0" borderId="0"/>
    <xf numFmtId="0" fontId="18" fillId="0" borderId="0"/>
    <xf numFmtId="165" fontId="5" fillId="0" borderId="0"/>
    <xf numFmtId="49" fontId="5" fillId="0" borderId="0"/>
    <xf numFmtId="166" fontId="5" fillId="0" borderId="0">
      <alignment horizontal="center"/>
    </xf>
    <xf numFmtId="166" fontId="5" fillId="0" borderId="0">
      <alignment horizontal="center"/>
    </xf>
    <xf numFmtId="0" fontId="5" fillId="0" borderId="0">
      <alignment horizontal="center"/>
    </xf>
    <xf numFmtId="167" fontId="5" fillId="0" borderId="0"/>
    <xf numFmtId="168" fontId="5" fillId="0" borderId="0"/>
    <xf numFmtId="169" fontId="5" fillId="0" borderId="0"/>
    <xf numFmtId="170" fontId="5" fillId="0" borderId="0"/>
    <xf numFmtId="171" fontId="34" fillId="0" borderId="0"/>
    <xf numFmtId="0" fontId="35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37" fillId="45" borderId="0" applyNumberFormat="0" applyBorder="0" applyAlignment="0" applyProtection="0"/>
    <xf numFmtId="0" fontId="36" fillId="39" borderId="0" applyNumberFormat="0" applyBorder="0" applyAlignment="0" applyProtection="0"/>
    <xf numFmtId="0" fontId="37" fillId="43" borderId="0" applyNumberFormat="0" applyBorder="0" applyAlignment="0" applyProtection="0"/>
    <xf numFmtId="172" fontId="38" fillId="0" borderId="0"/>
    <xf numFmtId="173" fontId="34" fillId="0" borderId="0"/>
    <xf numFmtId="174" fontId="5" fillId="0" borderId="0"/>
    <xf numFmtId="174" fontId="5" fillId="0" borderId="0"/>
    <xf numFmtId="0" fontId="5" fillId="0" borderId="0"/>
    <xf numFmtId="175" fontId="5" fillId="0" borderId="0"/>
    <xf numFmtId="176" fontId="39" fillId="0" borderId="1">
      <alignment horizontal="left"/>
    </xf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46" borderId="0" applyNumberFormat="0" applyBorder="0" applyAlignment="0" applyProtection="0"/>
    <xf numFmtId="0" fontId="37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49" borderId="0" applyNumberFormat="0" applyBorder="0" applyAlignment="0" applyProtection="0"/>
    <xf numFmtId="0" fontId="36" fillId="41" borderId="0" applyNumberFormat="0" applyBorder="0" applyAlignment="0" applyProtection="0"/>
    <xf numFmtId="0" fontId="37" fillId="50" borderId="0" applyNumberFormat="0" applyBorder="0" applyAlignment="0" applyProtection="0"/>
    <xf numFmtId="0" fontId="36" fillId="51" borderId="0" applyNumberFormat="0" applyBorder="0" applyAlignment="0" applyProtection="0"/>
    <xf numFmtId="0" fontId="37" fillId="44" borderId="0" applyNumberFormat="0" applyBorder="0" applyAlignment="0" applyProtection="0"/>
    <xf numFmtId="0" fontId="36" fillId="46" borderId="0" applyNumberFormat="0" applyBorder="0" applyAlignment="0" applyProtection="0"/>
    <xf numFmtId="0" fontId="37" fillId="47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177" fontId="5" fillId="0" borderId="0"/>
    <xf numFmtId="178" fontId="34" fillId="0" borderId="0"/>
    <xf numFmtId="179" fontId="39" fillId="0" borderId="1">
      <alignment horizontal="left"/>
    </xf>
    <xf numFmtId="180" fontId="39" fillId="0" borderId="1">
      <alignment horizontal="left"/>
    </xf>
    <xf numFmtId="0" fontId="40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0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0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0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0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0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1" fillId="50" borderId="0" applyNumberFormat="0" applyBorder="0" applyAlignment="0" applyProtection="0"/>
    <xf numFmtId="0" fontId="42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49" borderId="0" applyNumberFormat="0" applyBorder="0" applyAlignment="0" applyProtection="0"/>
    <xf numFmtId="0" fontId="41" fillId="55" borderId="0" applyNumberFormat="0" applyBorder="0" applyAlignment="0" applyProtection="0"/>
    <xf numFmtId="0" fontId="42" fillId="50" borderId="0" applyNumberFormat="0" applyBorder="0" applyAlignment="0" applyProtection="0"/>
    <xf numFmtId="0" fontId="41" fillId="42" borderId="0" applyNumberFormat="0" applyBorder="0" applyAlignment="0" applyProtection="0"/>
    <xf numFmtId="0" fontId="42" fillId="56" borderId="0" applyNumberFormat="0" applyBorder="0" applyAlignment="0" applyProtection="0"/>
    <xf numFmtId="0" fontId="41" fillId="50" borderId="0" applyNumberFormat="0" applyBorder="0" applyAlignment="0" applyProtection="0"/>
    <xf numFmtId="0" fontId="42" fillId="57" borderId="0" applyNumberFormat="0" applyBorder="0" applyAlignment="0" applyProtection="0"/>
    <xf numFmtId="0" fontId="41" fillId="48" borderId="0" applyNumberFormat="0" applyBorder="0" applyAlignment="0" applyProtection="0"/>
    <xf numFmtId="0" fontId="42" fillId="41" borderId="0" applyNumberFormat="0" applyBorder="0" applyAlignment="0" applyProtection="0"/>
    <xf numFmtId="181" fontId="5" fillId="0" borderId="0">
      <alignment horizontal="center"/>
    </xf>
    <xf numFmtId="181" fontId="5" fillId="0" borderId="0">
      <alignment horizontal="center"/>
    </xf>
    <xf numFmtId="0" fontId="5" fillId="0" borderId="0">
      <alignment horizontal="center"/>
    </xf>
    <xf numFmtId="182" fontId="5" fillId="0" borderId="0">
      <alignment horizontal="center"/>
    </xf>
    <xf numFmtId="183" fontId="5" fillId="0" borderId="0">
      <alignment horizontal="center"/>
    </xf>
    <xf numFmtId="183" fontId="5" fillId="0" borderId="0">
      <alignment horizontal="center"/>
    </xf>
    <xf numFmtId="0" fontId="5" fillId="0" borderId="0">
      <alignment horizontal="center"/>
    </xf>
    <xf numFmtId="184" fontId="39" fillId="0" borderId="1">
      <alignment horizontal="left"/>
    </xf>
    <xf numFmtId="185" fontId="5" fillId="0" borderId="0">
      <alignment horizontal="center"/>
    </xf>
    <xf numFmtId="186" fontId="5" fillId="0" borderId="0">
      <alignment horizontal="center"/>
    </xf>
    <xf numFmtId="0" fontId="42" fillId="58" borderId="0" applyNumberFormat="0" applyBorder="0" applyAlignment="0" applyProtection="0"/>
    <xf numFmtId="0" fontId="40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42" fillId="59" borderId="0" applyNumberFormat="0" applyBorder="0" applyAlignment="0" applyProtection="0"/>
    <xf numFmtId="0" fontId="4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2" fillId="55" borderId="0" applyNumberFormat="0" applyBorder="0" applyAlignment="0" applyProtection="0"/>
    <xf numFmtId="0" fontId="40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42" fillId="56" borderId="0" applyNumberFormat="0" applyBorder="0" applyAlignment="0" applyProtection="0"/>
    <xf numFmtId="0" fontId="40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2" fillId="57" borderId="0" applyNumberFormat="0" applyBorder="0" applyAlignment="0" applyProtection="0"/>
    <xf numFmtId="0" fontId="40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42" fillId="39" borderId="0" applyNumberFormat="0" applyBorder="0" applyAlignment="0" applyProtection="0"/>
    <xf numFmtId="0" fontId="40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1" fontId="43" fillId="60" borderId="0">
      <alignment horizontal="center" vertical="center"/>
    </xf>
    <xf numFmtId="0" fontId="12" fillId="0" borderId="1">
      <alignment horizontal="center" vertical="center"/>
      <protection locked="0"/>
    </xf>
    <xf numFmtId="187" fontId="44" fillId="61" borderId="15" applyFont="0" applyBorder="0" applyAlignment="0">
      <alignment horizontal="right"/>
    </xf>
    <xf numFmtId="0" fontId="45" fillId="62" borderId="16" applyNumberFormat="0" applyAlignment="0" applyProtection="0"/>
    <xf numFmtId="0" fontId="46" fillId="9" borderId="10" applyNumberFormat="0" applyAlignment="0" applyProtection="0"/>
    <xf numFmtId="0" fontId="26" fillId="9" borderId="10" applyNumberFormat="0" applyAlignment="0" applyProtection="0"/>
    <xf numFmtId="0" fontId="26" fillId="9" borderId="10" applyNumberFormat="0" applyAlignment="0" applyProtection="0"/>
    <xf numFmtId="188" fontId="38" fillId="0" borderId="0">
      <alignment horizontal="right"/>
    </xf>
    <xf numFmtId="0" fontId="47" fillId="62" borderId="17" applyNumberFormat="0" applyAlignment="0" applyProtection="0"/>
    <xf numFmtId="0" fontId="48" fillId="9" borderId="9" applyNumberFormat="0" applyAlignment="0" applyProtection="0"/>
    <xf numFmtId="0" fontId="27" fillId="9" borderId="9" applyNumberFormat="0" applyAlignment="0" applyProtection="0"/>
    <xf numFmtId="0" fontId="27" fillId="9" borderId="9" applyNumberFormat="0" applyAlignment="0" applyProtection="0"/>
    <xf numFmtId="0" fontId="5" fillId="63" borderId="18"/>
    <xf numFmtId="0" fontId="10" fillId="64" borderId="19">
      <alignment horizontal="right" vertical="top" wrapText="1"/>
    </xf>
    <xf numFmtId="0" fontId="49" fillId="2" borderId="0">
      <alignment horizontal="center"/>
    </xf>
    <xf numFmtId="0" fontId="50" fillId="2" borderId="0">
      <alignment horizontal="center" vertical="center"/>
    </xf>
    <xf numFmtId="0" fontId="2" fillId="65" borderId="0">
      <alignment horizontal="center" wrapText="1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1" fillId="4" borderId="18" applyBorder="0">
      <protection locked="0"/>
    </xf>
    <xf numFmtId="0" fontId="51" fillId="43" borderId="17" applyNumberFormat="0" applyAlignment="0" applyProtection="0"/>
    <xf numFmtId="0" fontId="52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53" fillId="61" borderId="0" applyNumberFormat="0" applyBorder="0" applyAlignment="0">
      <alignment horizontal="right"/>
    </xf>
    <xf numFmtId="191" fontId="54" fillId="2" borderId="0" applyBorder="0">
      <alignment horizontal="right" vertical="center"/>
      <protection locked="0"/>
    </xf>
    <xf numFmtId="0" fontId="55" fillId="0" borderId="20" applyNumberFormat="0" applyFill="0" applyAlignment="0" applyProtection="0"/>
    <xf numFmtId="0" fontId="56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18">
      <protection locked="0"/>
    </xf>
    <xf numFmtId="0" fontId="2" fillId="4" borderId="1"/>
    <xf numFmtId="0" fontId="2" fillId="2" borderId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8" fillId="2" borderId="0">
      <alignment horizontal="center" vertical="center"/>
      <protection hidden="1"/>
    </xf>
    <xf numFmtId="195" fontId="60" fillId="0" borderId="1">
      <alignment horizontal="center" vertical="center"/>
      <protection locked="0"/>
    </xf>
    <xf numFmtId="191" fontId="61" fillId="66" borderId="0">
      <alignment horizontal="center" vertical="center"/>
    </xf>
    <xf numFmtId="194" fontId="60" fillId="0" borderId="1">
      <alignment horizontal="center" vertical="center"/>
      <protection locked="0"/>
    </xf>
    <xf numFmtId="196" fontId="60" fillId="0" borderId="1">
      <alignment horizontal="center" vertical="center"/>
      <protection locked="0"/>
    </xf>
    <xf numFmtId="197" fontId="60" fillId="0" borderId="1">
      <alignment horizontal="center" vertical="center"/>
      <protection locked="0"/>
    </xf>
    <xf numFmtId="0" fontId="2" fillId="4" borderId="1" applyNumberFormat="0" applyFont="0" applyAlignment="0">
      <protection locked="0"/>
    </xf>
    <xf numFmtId="0" fontId="5" fillId="0" borderId="21"/>
    <xf numFmtId="0" fontId="2" fillId="67" borderId="0" applyNumberFormat="0" applyFont="0" applyBorder="0" applyAlignment="0"/>
    <xf numFmtId="0" fontId="2" fillId="68" borderId="1" applyNumberFormat="0" applyFont="0" applyBorder="0" applyAlignment="0"/>
    <xf numFmtId="1" fontId="54" fillId="2" borderId="0" applyBorder="0">
      <alignment horizontal="right" vertical="center"/>
      <protection locked="0"/>
    </xf>
    <xf numFmtId="0" fontId="62" fillId="42" borderId="0" applyNumberFormat="0" applyBorder="0" applyAlignment="0" applyProtection="0"/>
    <xf numFmtId="0" fontId="6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5" fillId="0" borderId="2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65" borderId="0">
      <alignment horizontal="center"/>
    </xf>
    <xf numFmtId="0" fontId="3" fillId="65" borderId="0">
      <alignment horizontal="center"/>
    </xf>
    <xf numFmtId="0" fontId="3" fillId="65" borderId="0">
      <alignment horizontal="center"/>
    </xf>
    <xf numFmtId="0" fontId="2" fillId="2" borderId="1">
      <alignment horizontal="centerContinuous" wrapText="1"/>
    </xf>
    <xf numFmtId="0" fontId="67" fillId="69" borderId="0">
      <alignment horizontal="center" wrapText="1"/>
    </xf>
    <xf numFmtId="49" fontId="68" fillId="36" borderId="23">
      <alignment horizontal="center" vertical="center" wrapText="1"/>
    </xf>
    <xf numFmtId="41" fontId="2" fillId="0" borderId="0" applyFont="0" applyFill="0" applyBorder="0" applyAlignment="0" applyProtection="0"/>
    <xf numFmtId="165" fontId="34" fillId="0" borderId="0"/>
    <xf numFmtId="0" fontId="69" fillId="51" borderId="0" applyNumberFormat="0" applyBorder="0" applyAlignment="0" applyProtection="0"/>
    <xf numFmtId="0" fontId="7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" fillId="0" borderId="0"/>
    <xf numFmtId="0" fontId="71" fillId="67" borderId="24" applyNumberFormat="0" applyFont="0" applyAlignment="0" applyProtection="0"/>
    <xf numFmtId="0" fontId="35" fillId="11" borderId="13" applyNumberFormat="0" applyFont="0" applyAlignment="0" applyProtection="0"/>
    <xf numFmtId="0" fontId="1" fillId="11" borderId="13" applyNumberFormat="0" applyFont="0" applyAlignment="0" applyProtection="0"/>
    <xf numFmtId="0" fontId="35" fillId="11" borderId="13" applyNumberFormat="0" applyFont="0" applyAlignment="0" applyProtection="0"/>
    <xf numFmtId="0" fontId="1" fillId="11" borderId="13" applyNumberFormat="0" applyFont="0" applyAlignment="0" applyProtection="0"/>
    <xf numFmtId="0" fontId="35" fillId="11" borderId="13" applyNumberFormat="0" applyFont="0" applyAlignment="0" applyProtection="0"/>
    <xf numFmtId="0" fontId="1" fillId="11" borderId="13" applyNumberFormat="0" applyFont="0" applyAlignment="0" applyProtection="0"/>
    <xf numFmtId="0" fontId="35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198" fontId="72" fillId="0" borderId="0"/>
    <xf numFmtId="49" fontId="34" fillId="0" borderId="0"/>
    <xf numFmtId="9" fontId="2" fillId="0" borderId="0" applyNumberFormat="0" applyFont="0" applyFill="0" applyBorder="0" applyAlignment="0" applyProtection="0"/>
    <xf numFmtId="0" fontId="50" fillId="2" borderId="0">
      <alignment horizontal="right"/>
    </xf>
    <xf numFmtId="0" fontId="73" fillId="69" borderId="0">
      <alignment horizontal="center"/>
    </xf>
    <xf numFmtId="0" fontId="74" fillId="3" borderId="1">
      <alignment horizontal="left" vertical="top" wrapText="1"/>
    </xf>
    <xf numFmtId="0" fontId="75" fillId="3" borderId="25">
      <alignment horizontal="left" vertical="top" wrapText="1"/>
    </xf>
    <xf numFmtId="0" fontId="74" fillId="3" borderId="26">
      <alignment horizontal="left" vertical="top" wrapText="1"/>
    </xf>
    <xf numFmtId="0" fontId="74" fillId="3" borderId="25">
      <alignment horizontal="left" vertical="top"/>
    </xf>
    <xf numFmtId="0" fontId="76" fillId="40" borderId="0" applyNumberFormat="0" applyBorder="0" applyAlignment="0" applyProtection="0"/>
    <xf numFmtId="0" fontId="7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78" fillId="0" borderId="0"/>
    <xf numFmtId="20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35" fillId="0" borderId="0"/>
    <xf numFmtId="0" fontId="11" fillId="0" borderId="0">
      <alignment vertical="top"/>
    </xf>
    <xf numFmtId="201" fontId="78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8" fillId="0" borderId="0"/>
    <xf numFmtId="0" fontId="1" fillId="0" borderId="0"/>
    <xf numFmtId="200" fontId="78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78" fillId="0" borderId="0"/>
    <xf numFmtId="0" fontId="81" fillId="70" borderId="0"/>
    <xf numFmtId="0" fontId="81" fillId="71" borderId="0"/>
    <xf numFmtId="49" fontId="82" fillId="36" borderId="23">
      <alignment horizontal="center" vertical="center" wrapText="1"/>
    </xf>
    <xf numFmtId="0" fontId="49" fillId="2" borderId="0">
      <alignment horizontal="center"/>
    </xf>
    <xf numFmtId="0" fontId="68" fillId="36" borderId="0">
      <alignment horizontal="left" vertical="center"/>
    </xf>
    <xf numFmtId="0" fontId="68" fillId="72" borderId="0">
      <alignment horizontal="left" vertical="center"/>
    </xf>
    <xf numFmtId="0" fontId="68" fillId="73" borderId="0">
      <alignment horizontal="left" vertical="center"/>
    </xf>
    <xf numFmtId="0" fontId="68" fillId="71" borderId="0">
      <alignment horizontal="left" vertical="center"/>
    </xf>
    <xf numFmtId="187" fontId="53" fillId="61" borderId="0" applyFont="0" applyBorder="0" applyAlignment="0">
      <alignment horizontal="right"/>
    </xf>
    <xf numFmtId="49" fontId="83" fillId="61" borderId="0" applyFont="0" applyFill="0" applyBorder="0" applyAlignment="0" applyProtection="0">
      <alignment horizontal="right"/>
    </xf>
    <xf numFmtId="0" fontId="84" fillId="0" borderId="27" applyNumberFormat="0" applyFill="0" applyAlignment="0" applyProtection="0"/>
    <xf numFmtId="0" fontId="19" fillId="0" borderId="6" applyNumberFormat="0" applyFill="0" applyAlignment="0" applyProtection="0"/>
    <xf numFmtId="0" fontId="85" fillId="0" borderId="28" applyNumberFormat="0" applyFill="0" applyAlignment="0" applyProtection="0"/>
    <xf numFmtId="0" fontId="20" fillId="0" borderId="7" applyNumberFormat="0" applyFill="0" applyAlignment="0" applyProtection="0"/>
    <xf numFmtId="0" fontId="86" fillId="0" borderId="29" applyNumberFormat="0" applyFill="0" applyAlignment="0" applyProtection="0"/>
    <xf numFmtId="0" fontId="21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0" applyNumberFormat="0" applyFill="0" applyAlignment="0" applyProtection="0"/>
    <xf numFmtId="0" fontId="89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90" fillId="0" borderId="0"/>
    <xf numFmtId="202" fontId="2" fillId="0" borderId="0" applyFont="0" applyFill="0" applyBorder="0" applyAlignment="0" applyProtection="0"/>
    <xf numFmtId="203" fontId="78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54" fillId="2" borderId="0" applyBorder="0" applyAlignment="0">
      <alignment horizontal="right"/>
      <protection locked="0"/>
    </xf>
    <xf numFmtId="49" fontId="43" fillId="60" borderId="0">
      <alignment horizontal="left" vertical="center"/>
    </xf>
    <xf numFmtId="49" fontId="60" fillId="0" borderId="1">
      <alignment horizontal="left" vertical="center"/>
      <protection locked="0"/>
    </xf>
    <xf numFmtId="204" fontId="72" fillId="0" borderId="31">
      <alignment horizontal="right"/>
    </xf>
    <xf numFmtId="205" fontId="72" fillId="0" borderId="31">
      <alignment horizontal="left"/>
    </xf>
    <xf numFmtId="0" fontId="93" fillId="74" borderId="32" applyNumberFormat="0" applyAlignment="0" applyProtection="0"/>
    <xf numFmtId="0" fontId="94" fillId="10" borderId="12" applyNumberFormat="0" applyAlignment="0" applyProtection="0"/>
    <xf numFmtId="0" fontId="29" fillId="10" borderId="12" applyNumberFormat="0" applyAlignment="0" applyProtection="0"/>
    <xf numFmtId="0" fontId="29" fillId="10" borderId="12" applyNumberFormat="0" applyAlignment="0" applyProtection="0"/>
    <xf numFmtId="4" fontId="95" fillId="0" borderId="0" applyFont="0" applyFill="0" applyBorder="0" applyAlignment="0" applyProtection="0"/>
    <xf numFmtId="3" fontId="95" fillId="0" borderId="0" applyFont="0" applyFill="0" applyBorder="0" applyAlignment="0" applyProtection="0"/>
    <xf numFmtId="206" fontId="96" fillId="0" borderId="0" applyFont="0" applyFill="0" applyBorder="0" applyAlignment="0" applyProtection="0"/>
    <xf numFmtId="207" fontId="96" fillId="0" borderId="0" applyFont="0" applyFill="0" applyBorder="0" applyAlignment="0" applyProtection="0"/>
    <xf numFmtId="208" fontId="96" fillId="0" borderId="0" applyFont="0" applyFill="0" applyBorder="0" applyAlignment="0" applyProtection="0"/>
    <xf numFmtId="209" fontId="96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5" fillId="0" borderId="0"/>
    <xf numFmtId="210" fontId="95" fillId="0" borderId="0" applyFont="0" applyFill="0" applyBorder="0" applyAlignment="0" applyProtection="0"/>
    <xf numFmtId="210" fontId="95" fillId="0" borderId="0" applyFont="0" applyFill="0" applyBorder="0" applyAlignment="0" applyProtection="0"/>
    <xf numFmtId="0" fontId="98" fillId="0" borderId="0"/>
    <xf numFmtId="0" fontId="17" fillId="0" borderId="0"/>
    <xf numFmtId="0" fontId="100" fillId="0" borderId="0"/>
    <xf numFmtId="0" fontId="1" fillId="0" borderId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47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37" borderId="0" applyNumberFormat="0" applyBorder="0" applyAlignment="0" applyProtection="0"/>
    <xf numFmtId="0" fontId="83" fillId="53" borderId="0" applyNumberFormat="0" applyBorder="0" applyAlignment="0" applyProtection="0"/>
    <xf numFmtId="0" fontId="83" fillId="49" borderId="0" applyNumberFormat="0" applyBorder="0" applyAlignment="0" applyProtection="0"/>
    <xf numFmtId="0" fontId="83" fillId="50" borderId="0" applyNumberFormat="0" applyBorder="0" applyAlignment="0" applyProtection="0"/>
    <xf numFmtId="0" fontId="83" fillId="56" borderId="0" applyNumberFormat="0" applyBorder="0" applyAlignment="0" applyProtection="0"/>
    <xf numFmtId="0" fontId="83" fillId="57" borderId="0" applyNumberFormat="0" applyBorder="0" applyAlignment="0" applyProtection="0"/>
    <xf numFmtId="0" fontId="83" fillId="41" borderId="0" applyNumberFormat="0" applyBorder="0" applyAlignment="0" applyProtection="0"/>
    <xf numFmtId="0" fontId="83" fillId="58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83" fillId="57" borderId="0" applyNumberFormat="0" applyBorder="0" applyAlignment="0" applyProtection="0"/>
    <xf numFmtId="0" fontId="83" fillId="39" borderId="0" applyNumberFormat="0" applyBorder="0" applyAlignment="0" applyProtection="0"/>
    <xf numFmtId="0" fontId="101" fillId="40" borderId="0" applyNumberFormat="0" applyBorder="0" applyAlignment="0" applyProtection="0"/>
    <xf numFmtId="0" fontId="102" fillId="62" borderId="17" applyNumberFormat="0" applyAlignment="0" applyProtection="0"/>
    <xf numFmtId="0" fontId="103" fillId="74" borderId="32" applyNumberFormat="0" applyAlignment="0" applyProtection="0"/>
    <xf numFmtId="211" fontId="2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42" borderId="0" applyNumberFormat="0" applyBorder="0" applyAlignment="0" applyProtection="0"/>
    <xf numFmtId="0" fontId="106" fillId="0" borderId="27" applyNumberFormat="0" applyFill="0" applyAlignment="0" applyProtection="0"/>
    <xf numFmtId="0" fontId="107" fillId="0" borderId="28" applyNumberFormat="0" applyFill="0" applyAlignment="0" applyProtection="0"/>
    <xf numFmtId="0" fontId="108" fillId="0" borderId="29" applyNumberFormat="0" applyFill="0" applyAlignment="0" applyProtection="0"/>
    <xf numFmtId="0" fontId="108" fillId="0" borderId="0" applyNumberFormat="0" applyFill="0" applyBorder="0" applyAlignment="0" applyProtection="0"/>
    <xf numFmtId="0" fontId="109" fillId="43" borderId="17" applyNumberFormat="0" applyAlignment="0" applyProtection="0"/>
    <xf numFmtId="0" fontId="2" fillId="2" borderId="1">
      <alignment horizontal="centerContinuous" wrapText="1"/>
    </xf>
    <xf numFmtId="212" fontId="2" fillId="0" borderId="33" applyFont="0" applyFill="0" applyBorder="0" applyAlignment="0" applyProtection="0">
      <alignment vertical="top" wrapText="1"/>
    </xf>
    <xf numFmtId="0" fontId="110" fillId="0" borderId="30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11" fillId="0" borderId="34" applyFont="0" applyBorder="0" applyAlignment="0"/>
    <xf numFmtId="0" fontId="17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67" borderId="24" applyNumberFormat="0" applyFont="0" applyAlignment="0" applyProtection="0"/>
    <xf numFmtId="0" fontId="112" fillId="62" borderId="16" applyNumberFormat="0" applyAlignment="0" applyProtection="0"/>
    <xf numFmtId="0" fontId="113" fillId="0" borderId="35"/>
    <xf numFmtId="0" fontId="114" fillId="0" borderId="0"/>
    <xf numFmtId="0" fontId="87" fillId="0" borderId="0" applyNumberFormat="0" applyFill="0" applyBorder="0" applyAlignment="0" applyProtection="0"/>
    <xf numFmtId="0" fontId="115" fillId="0" borderId="20" applyNumberFormat="0" applyFill="0" applyAlignment="0" applyProtection="0"/>
    <xf numFmtId="213" fontId="116" fillId="0" borderId="0">
      <alignment horizontal="center" vertical="center"/>
    </xf>
    <xf numFmtId="0" fontId="9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/>
    <xf numFmtId="0" fontId="2" fillId="0" borderId="0"/>
    <xf numFmtId="211" fontId="17" fillId="0" borderId="0" applyFont="0" applyFill="0" applyBorder="0" applyAlignment="0" applyProtection="0"/>
    <xf numFmtId="0" fontId="5" fillId="0" borderId="1"/>
    <xf numFmtId="0" fontId="5" fillId="0" borderId="1"/>
    <xf numFmtId="0" fontId="17" fillId="0" borderId="0"/>
    <xf numFmtId="0" fontId="117" fillId="0" borderId="0" applyNumberFormat="0" applyFill="0" applyBorder="0" applyAlignment="0" applyProtection="0"/>
    <xf numFmtId="0" fontId="18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37" fontId="18" fillId="0" borderId="0"/>
    <xf numFmtId="0" fontId="162" fillId="0" borderId="0"/>
    <xf numFmtId="0" fontId="16" fillId="0" borderId="0"/>
    <xf numFmtId="0" fontId="2" fillId="0" borderId="0"/>
    <xf numFmtId="0" fontId="2" fillId="0" borderId="0"/>
    <xf numFmtId="0" fontId="11" fillId="0" borderId="0" applyNumberFormat="0" applyFont="0" applyFill="0" applyBorder="0" applyAlignment="0" applyProtection="0"/>
    <xf numFmtId="0" fontId="162" fillId="0" borderId="0"/>
    <xf numFmtId="0" fontId="162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8" fillId="0" borderId="0"/>
    <xf numFmtId="0" fontId="18" fillId="0" borderId="0"/>
  </cellStyleXfs>
  <cellXfs count="836">
    <xf numFmtId="0" fontId="0" fillId="0" borderId="0" xfId="0"/>
    <xf numFmtId="0" fontId="2" fillId="0" borderId="0" xfId="10"/>
    <xf numFmtId="0" fontId="3" fillId="0" borderId="0" xfId="10" applyFont="1"/>
    <xf numFmtId="0" fontId="2" fillId="0" borderId="0" xfId="329" applyFont="1"/>
    <xf numFmtId="0" fontId="121" fillId="0" borderId="0" xfId="329" applyFont="1"/>
    <xf numFmtId="0" fontId="124" fillId="0" borderId="0" xfId="329" applyFont="1" applyAlignment="1">
      <alignment horizontal="left"/>
    </xf>
    <xf numFmtId="0" fontId="13" fillId="0" borderId="0" xfId="329" applyFont="1"/>
    <xf numFmtId="0" fontId="13" fillId="0" borderId="0" xfId="329" applyFont="1" applyAlignment="1">
      <alignment horizontal="left"/>
    </xf>
    <xf numFmtId="0" fontId="13" fillId="0" borderId="0" xfId="329" applyFont="1" applyAlignment="1">
      <alignment horizontal="left"/>
    </xf>
    <xf numFmtId="0" fontId="125" fillId="0" borderId="0" xfId="329" applyFont="1"/>
    <xf numFmtId="0" fontId="71" fillId="0" borderId="0" xfId="329" applyFont="1"/>
    <xf numFmtId="0" fontId="2" fillId="0" borderId="0" xfId="329" applyFont="1" applyAlignment="1"/>
    <xf numFmtId="0" fontId="126" fillId="0" borderId="0" xfId="495" applyFont="1"/>
    <xf numFmtId="0" fontId="13" fillId="0" borderId="0" xfId="329" applyFont="1" applyAlignment="1"/>
    <xf numFmtId="0" fontId="2" fillId="0" borderId="0" xfId="10" applyFill="1"/>
    <xf numFmtId="0" fontId="13" fillId="0" borderId="0" xfId="495" applyFont="1"/>
    <xf numFmtId="0" fontId="127" fillId="0" borderId="0" xfId="495" applyFont="1"/>
    <xf numFmtId="0" fontId="13" fillId="0" borderId="0" xfId="329" applyFont="1" applyAlignment="1">
      <alignment horizontal="left" vertical="center"/>
    </xf>
    <xf numFmtId="0" fontId="2" fillId="0" borderId="0" xfId="10" applyFont="1"/>
    <xf numFmtId="0" fontId="128" fillId="2" borderId="0" xfId="10" applyFont="1" applyFill="1" applyAlignment="1">
      <alignment horizontal="centerContinuous"/>
    </xf>
    <xf numFmtId="0" fontId="2" fillId="2" borderId="0" xfId="10" applyFont="1" applyFill="1" applyAlignment="1">
      <alignment horizontal="centerContinuous"/>
    </xf>
    <xf numFmtId="0" fontId="129" fillId="4" borderId="0" xfId="10" applyFont="1" applyFill="1"/>
    <xf numFmtId="0" fontId="130" fillId="0" borderId="0" xfId="10" applyFont="1" applyAlignment="1">
      <alignment vertical="top"/>
    </xf>
    <xf numFmtId="0" fontId="131" fillId="0" borderId="0" xfId="10" applyFont="1" applyAlignment="1">
      <alignment vertical="top"/>
    </xf>
    <xf numFmtId="0" fontId="132" fillId="0" borderId="0" xfId="10" applyFont="1" applyAlignment="1">
      <alignment vertical="center"/>
    </xf>
    <xf numFmtId="0" fontId="133" fillId="0" borderId="0" xfId="10" applyFont="1" applyAlignment="1">
      <alignment vertical="center"/>
    </xf>
    <xf numFmtId="0" fontId="133" fillId="0" borderId="0" xfId="10" applyFont="1" applyAlignment="1">
      <alignment vertical="top"/>
    </xf>
    <xf numFmtId="0" fontId="133" fillId="0" borderId="0" xfId="10" applyFont="1"/>
    <xf numFmtId="0" fontId="133" fillId="0" borderId="0" xfId="10" applyFont="1"/>
    <xf numFmtId="0" fontId="2" fillId="0" borderId="0" xfId="10" applyFont="1" applyAlignment="1">
      <alignment vertical="top"/>
    </xf>
    <xf numFmtId="0" fontId="132" fillId="0" borderId="0" xfId="10" applyFont="1" applyAlignment="1">
      <alignment vertical="top"/>
    </xf>
    <xf numFmtId="0" fontId="133" fillId="0" borderId="0" xfId="10" applyFont="1" applyFill="1" applyAlignment="1">
      <alignment vertical="top"/>
    </xf>
    <xf numFmtId="0" fontId="133" fillId="0" borderId="0" xfId="10" applyFont="1" applyFill="1"/>
    <xf numFmtId="0" fontId="130" fillId="0" borderId="0" xfId="10" applyFont="1"/>
    <xf numFmtId="0" fontId="131" fillId="0" borderId="0" xfId="10" applyFont="1"/>
    <xf numFmtId="165" fontId="2" fillId="0" borderId="0" xfId="10" applyNumberFormat="1" applyFont="1" applyAlignment="1">
      <alignment vertical="top"/>
    </xf>
    <xf numFmtId="0" fontId="4" fillId="0" borderId="0" xfId="6" applyFont="1" applyAlignment="1" applyProtection="1">
      <alignment vertical="top" wrapText="1"/>
    </xf>
    <xf numFmtId="0" fontId="123" fillId="0" borderId="0" xfId="6" applyFont="1" applyAlignment="1" applyProtection="1">
      <alignment horizontal="left"/>
    </xf>
    <xf numFmtId="0" fontId="134" fillId="0" borderId="0" xfId="10" applyFont="1"/>
    <xf numFmtId="49" fontId="134" fillId="0" borderId="0" xfId="10" applyNumberFormat="1" applyFont="1"/>
    <xf numFmtId="0" fontId="134" fillId="0" borderId="0" xfId="10" applyFont="1" applyFill="1"/>
    <xf numFmtId="0" fontId="134" fillId="0" borderId="0" xfId="10" applyFont="1" applyAlignment="1">
      <alignment vertical="center"/>
    </xf>
    <xf numFmtId="0" fontId="135" fillId="0" borderId="0" xfId="0" applyFont="1"/>
    <xf numFmtId="0" fontId="133" fillId="0" borderId="0" xfId="10" applyFont="1"/>
    <xf numFmtId="0" fontId="0" fillId="0" borderId="0" xfId="0" applyAlignment="1"/>
    <xf numFmtId="0" fontId="133" fillId="0" borderId="0" xfId="10" applyFont="1"/>
    <xf numFmtId="0" fontId="8" fillId="0" borderId="0" xfId="497" applyFont="1" applyFill="1" applyBorder="1"/>
    <xf numFmtId="2" fontId="8" fillId="0" borderId="0" xfId="498" applyNumberFormat="1" applyFont="1" applyFill="1" applyBorder="1"/>
    <xf numFmtId="2" fontId="9" fillId="0" borderId="0" xfId="497" applyNumberFormat="1" applyFont="1" applyFill="1" applyBorder="1" applyAlignment="1">
      <alignment horizontal="right"/>
    </xf>
    <xf numFmtId="164" fontId="9" fillId="0" borderId="0" xfId="497" applyNumberFormat="1" applyFont="1" applyFill="1" applyBorder="1" applyAlignment="1">
      <alignment horizontal="right"/>
    </xf>
    <xf numFmtId="0" fontId="2" fillId="0" borderId="0" xfId="329" applyFont="1" applyBorder="1"/>
    <xf numFmtId="0" fontId="8" fillId="0" borderId="0" xfId="497" applyFont="1" applyFill="1" applyBorder="1" applyAlignment="1">
      <alignment vertical="center"/>
    </xf>
    <xf numFmtId="216" fontId="2" fillId="0" borderId="36" xfId="499" applyNumberFormat="1" applyFont="1" applyFill="1" applyBorder="1" applyAlignment="1">
      <alignment horizontal="left" vertical="center"/>
    </xf>
    <xf numFmtId="216" fontId="2" fillId="2" borderId="36" xfId="499" applyNumberFormat="1" applyFont="1" applyFill="1" applyBorder="1" applyAlignment="1">
      <alignment horizontal="left" vertical="center"/>
    </xf>
    <xf numFmtId="0" fontId="115" fillId="0" borderId="37" xfId="497" applyFont="1" applyFill="1" applyBorder="1" applyAlignment="1">
      <alignment horizontal="centerContinuous" vertical="center"/>
    </xf>
    <xf numFmtId="0" fontId="115" fillId="0" borderId="37" xfId="497" applyFont="1" applyFill="1" applyBorder="1" applyAlignment="1">
      <alignment horizontal="centerContinuous" vertical="top"/>
    </xf>
    <xf numFmtId="2" fontId="9" fillId="0" borderId="0" xfId="498" applyNumberFormat="1" applyFont="1" applyFill="1" applyBorder="1"/>
    <xf numFmtId="0" fontId="9" fillId="0" borderId="0" xfId="497" applyFont="1" applyFill="1" applyBorder="1"/>
    <xf numFmtId="2" fontId="8" fillId="0" borderId="0" xfId="497" applyNumberFormat="1" applyFont="1" applyFill="1" applyBorder="1"/>
    <xf numFmtId="0" fontId="9" fillId="0" borderId="0" xfId="497" applyFont="1" applyFill="1" applyBorder="1" applyAlignment="1"/>
    <xf numFmtId="0" fontId="140" fillId="0" borderId="0" xfId="497" applyFont="1" applyFill="1" applyBorder="1" applyAlignment="1"/>
    <xf numFmtId="2" fontId="136" fillId="0" borderId="0" xfId="6" applyNumberFormat="1" applyFont="1" applyFill="1" applyBorder="1" applyAlignment="1" applyProtection="1">
      <alignment horizontal="right"/>
    </xf>
    <xf numFmtId="0" fontId="16" fillId="0" borderId="0" xfId="329" applyFont="1"/>
    <xf numFmtId="0" fontId="16" fillId="0" borderId="0" xfId="329" applyFont="1" applyFill="1"/>
    <xf numFmtId="0" fontId="2" fillId="0" borderId="0" xfId="329" applyFont="1" applyFill="1" applyBorder="1"/>
    <xf numFmtId="0" fontId="16" fillId="0" borderId="0" xfId="329" applyFont="1" applyFill="1" applyAlignment="1">
      <alignment vertical="top" wrapText="1"/>
    </xf>
    <xf numFmtId="0" fontId="16" fillId="0" borderId="0" xfId="329" applyFont="1" applyAlignment="1">
      <alignment horizontal="center" vertical="top" wrapText="1"/>
    </xf>
    <xf numFmtId="0" fontId="136" fillId="0" borderId="0" xfId="495" applyFont="1" applyAlignment="1" applyProtection="1">
      <alignment horizontal="right"/>
    </xf>
    <xf numFmtId="0" fontId="16" fillId="0" borderId="0" xfId="329" applyFont="1" applyFill="1" applyBorder="1"/>
    <xf numFmtId="0" fontId="16" fillId="4" borderId="0" xfId="329" applyFont="1" applyFill="1" applyBorder="1"/>
    <xf numFmtId="217" fontId="2" fillId="4" borderId="0" xfId="329" applyNumberFormat="1" applyFont="1" applyFill="1" applyBorder="1" applyAlignment="1">
      <alignment horizontal="center" wrapText="1"/>
    </xf>
    <xf numFmtId="0" fontId="2" fillId="4" borderId="0" xfId="329" applyFont="1" applyFill="1" applyBorder="1" applyAlignment="1">
      <alignment horizontal="left" wrapText="1"/>
    </xf>
    <xf numFmtId="0" fontId="143" fillId="0" borderId="0" xfId="329" applyFont="1" applyFill="1" applyBorder="1" applyAlignment="1">
      <alignment horizontal="left"/>
    </xf>
    <xf numFmtId="0" fontId="2" fillId="75" borderId="0" xfId="16" applyFont="1" applyFill="1" applyBorder="1" applyAlignment="1">
      <alignment horizontal="left" wrapText="1"/>
    </xf>
    <xf numFmtId="217" fontId="16" fillId="0" borderId="0" xfId="329" applyNumberFormat="1" applyFont="1" applyFill="1" applyBorder="1"/>
    <xf numFmtId="0" fontId="2" fillId="0" borderId="0" xfId="329" applyFont="1" applyFill="1" applyBorder="1" applyAlignment="1">
      <alignment horizontal="left"/>
    </xf>
    <xf numFmtId="0" fontId="14" fillId="0" borderId="0" xfId="329" applyFont="1" applyFill="1" applyBorder="1" applyAlignment="1"/>
    <xf numFmtId="0" fontId="2" fillId="0" borderId="0" xfId="329" applyFont="1" applyBorder="1" applyAlignment="1" applyProtection="1">
      <alignment horizontal="center"/>
      <protection locked="0"/>
    </xf>
    <xf numFmtId="0" fontId="2" fillId="0" borderId="0" xfId="329" applyFont="1" applyFill="1" applyBorder="1" applyProtection="1">
      <protection locked="0"/>
    </xf>
    <xf numFmtId="0" fontId="145" fillId="0" borderId="0" xfId="329" applyFont="1" applyFill="1" applyBorder="1"/>
    <xf numFmtId="0" fontId="16" fillId="0" borderId="0" xfId="329" applyFont="1" applyFill="1" applyBorder="1" applyProtection="1">
      <protection locked="0"/>
    </xf>
    <xf numFmtId="0" fontId="2" fillId="0" borderId="0" xfId="329" applyFont="1" applyAlignment="1">
      <alignment horizontal="left"/>
    </xf>
    <xf numFmtId="0" fontId="2" fillId="0" borderId="0" xfId="329" applyFont="1" applyAlignment="1">
      <alignment vertical="top"/>
    </xf>
    <xf numFmtId="0" fontId="135" fillId="0" borderId="0" xfId="329" applyFont="1"/>
    <xf numFmtId="214" fontId="2" fillId="0" borderId="0" xfId="329" applyNumberFormat="1" applyFont="1" applyFill="1" applyBorder="1" applyAlignment="1">
      <alignment horizontal="center" vertical="center" wrapText="1"/>
    </xf>
    <xf numFmtId="214" fontId="135" fillId="0" borderId="0" xfId="329" applyNumberFormat="1" applyFont="1" applyFill="1" applyBorder="1" applyAlignment="1">
      <alignment horizontal="center" vertical="center" wrapText="1"/>
    </xf>
    <xf numFmtId="214" fontId="2" fillId="0" borderId="0" xfId="329" applyNumberFormat="1" applyFont="1" applyFill="1" applyBorder="1" applyAlignment="1">
      <alignment horizontal="left" vertical="center"/>
    </xf>
    <xf numFmtId="214" fontId="2" fillId="0" borderId="0" xfId="329" applyNumberFormat="1" applyFont="1" applyFill="1" applyBorder="1" applyAlignment="1">
      <alignment horizontal="left" vertical="center" wrapText="1"/>
    </xf>
    <xf numFmtId="0" fontId="2" fillId="0" borderId="0" xfId="329" applyFont="1" applyFill="1" applyBorder="1" applyAlignment="1">
      <alignment vertical="top"/>
    </xf>
    <xf numFmtId="218" fontId="2" fillId="2" borderId="36" xfId="329" applyNumberFormat="1" applyFont="1" applyFill="1" applyBorder="1" applyAlignment="1">
      <alignment horizontal="right" vertical="center"/>
    </xf>
    <xf numFmtId="214" fontId="16" fillId="2" borderId="0" xfId="329" applyNumberFormat="1" applyFont="1" applyFill="1" applyBorder="1" applyAlignment="1">
      <alignment horizontal="right" vertical="center"/>
    </xf>
    <xf numFmtId="218" fontId="2" fillId="75" borderId="36" xfId="329" applyNumberFormat="1" applyFont="1" applyFill="1" applyBorder="1" applyAlignment="1">
      <alignment horizontal="right" vertical="center"/>
    </xf>
    <xf numFmtId="0" fontId="3" fillId="77" borderId="37" xfId="329" applyFont="1" applyFill="1" applyBorder="1" applyAlignment="1">
      <alignment horizontal="centerContinuous" vertical="center" wrapText="1"/>
    </xf>
    <xf numFmtId="0" fontId="2" fillId="77" borderId="37" xfId="329" applyFont="1" applyFill="1" applyBorder="1" applyAlignment="1">
      <alignment horizontal="centerContinuous" vertical="center" wrapText="1"/>
    </xf>
    <xf numFmtId="0" fontId="136" fillId="0" borderId="0" xfId="6" applyFont="1" applyFill="1" applyBorder="1" applyAlignment="1" applyProtection="1">
      <alignment horizontal="right"/>
    </xf>
    <xf numFmtId="0" fontId="2" fillId="0" borderId="0" xfId="329" applyFont="1" applyBorder="1" applyAlignment="1" applyProtection="1">
      <alignment horizontal="centerContinuous"/>
      <protection locked="0"/>
    </xf>
    <xf numFmtId="164" fontId="3" fillId="0" borderId="0" xfId="329" applyNumberFormat="1" applyFont="1" applyFill="1" applyBorder="1" applyAlignment="1">
      <alignment horizontal="right"/>
    </xf>
    <xf numFmtId="0" fontId="2" fillId="4" borderId="0" xfId="329" applyFont="1" applyFill="1" applyBorder="1"/>
    <xf numFmtId="0" fontId="2" fillId="2" borderId="0" xfId="329" applyFont="1" applyFill="1" applyBorder="1"/>
    <xf numFmtId="0" fontId="3" fillId="0" borderId="0" xfId="329" applyFont="1" applyFill="1" applyBorder="1"/>
    <xf numFmtId="0" fontId="2" fillId="0" borderId="0" xfId="329" applyFont="1" applyFill="1"/>
    <xf numFmtId="0" fontId="16" fillId="0" borderId="0" xfId="329" applyFont="1" applyBorder="1"/>
    <xf numFmtId="214" fontId="2" fillId="2" borderId="0" xfId="500" applyNumberFormat="1" applyFont="1" applyFill="1" applyBorder="1" applyAlignment="1">
      <alignment vertical="center"/>
    </xf>
    <xf numFmtId="216" fontId="2" fillId="2" borderId="0" xfId="499" applyNumberFormat="1" applyFont="1" applyFill="1" applyBorder="1" applyAlignment="1">
      <alignment horizontal="left" vertical="center"/>
    </xf>
    <xf numFmtId="0" fontId="136" fillId="0" borderId="0" xfId="6" applyFont="1" applyBorder="1" applyAlignment="1" applyProtection="1">
      <alignment horizontal="right"/>
    </xf>
    <xf numFmtId="0" fontId="8" fillId="0" borderId="0" xfId="498" applyFont="1" applyFill="1" applyBorder="1"/>
    <xf numFmtId="214" fontId="9" fillId="0" borderId="0" xfId="497" applyNumberFormat="1" applyFont="1" applyFill="1" applyBorder="1" applyAlignment="1">
      <alignment horizontal="right"/>
    </xf>
    <xf numFmtId="0" fontId="9" fillId="0" borderId="0" xfId="498" applyNumberFormat="1" applyFont="1" applyFill="1" applyBorder="1" applyAlignment="1" applyProtection="1"/>
    <xf numFmtId="0" fontId="2" fillId="0" borderId="0" xfId="329" applyFont="1" applyFill="1" applyBorder="1" applyAlignment="1"/>
    <xf numFmtId="0" fontId="9" fillId="0" borderId="0" xfId="498" applyFont="1" applyFill="1" applyBorder="1" applyAlignment="1"/>
    <xf numFmtId="0" fontId="152" fillId="0" borderId="0" xfId="497" applyFont="1" applyFill="1" applyBorder="1"/>
    <xf numFmtId="0" fontId="153" fillId="0" borderId="0" xfId="497" applyFont="1" applyFill="1" applyBorder="1"/>
    <xf numFmtId="0" fontId="154" fillId="0" borderId="0" xfId="497" applyFont="1" applyFill="1" applyBorder="1" applyAlignment="1" applyProtection="1">
      <alignment horizontal="centerContinuous" vertical="top" wrapText="1"/>
    </xf>
    <xf numFmtId="0" fontId="136" fillId="0" borderId="0" xfId="6" applyFont="1" applyAlignment="1" applyProtection="1">
      <alignment horizontal="right"/>
    </xf>
    <xf numFmtId="0" fontId="2" fillId="0" borderId="0" xfId="346" applyFont="1" applyBorder="1"/>
    <xf numFmtId="0" fontId="2" fillId="0" borderId="0" xfId="346" applyFont="1" applyFill="1" applyBorder="1" applyAlignment="1"/>
    <xf numFmtId="0" fontId="2" fillId="0" borderId="0" xfId="346" applyFont="1" applyFill="1" applyBorder="1"/>
    <xf numFmtId="0" fontId="136" fillId="0" borderId="36" xfId="497" applyFont="1" applyFill="1" applyBorder="1" applyAlignment="1">
      <alignment horizontal="left" vertical="center"/>
    </xf>
    <xf numFmtId="0" fontId="3" fillId="4" borderId="37" xfId="499" applyFont="1" applyFill="1" applyBorder="1" applyAlignment="1">
      <alignment horizontal="centerContinuous" vertical="top" wrapText="1"/>
    </xf>
    <xf numFmtId="0" fontId="3" fillId="4" borderId="0" xfId="497" applyFont="1" applyFill="1" applyBorder="1" applyAlignment="1">
      <alignment horizontal="centerContinuous" vertical="center"/>
    </xf>
    <xf numFmtId="0" fontId="3" fillId="4" borderId="0" xfId="499" applyFont="1" applyFill="1" applyBorder="1" applyAlignment="1">
      <alignment horizontal="centerContinuous" vertical="center" wrapText="1"/>
    </xf>
    <xf numFmtId="0" fontId="155" fillId="0" borderId="0" xfId="346" applyFont="1" applyBorder="1"/>
    <xf numFmtId="0" fontId="5" fillId="4" borderId="0" xfId="501" applyFont="1" applyFill="1" applyBorder="1"/>
    <xf numFmtId="0" fontId="111" fillId="4" borderId="0" xfId="499" applyFont="1" applyFill="1" applyBorder="1"/>
    <xf numFmtId="0" fontId="2" fillId="0" borderId="0" xfId="16" applyFont="1" applyFill="1" applyBorder="1" applyAlignment="1"/>
    <xf numFmtId="0" fontId="2" fillId="0" borderId="0" xfId="16" applyFont="1" applyFill="1" applyBorder="1"/>
    <xf numFmtId="0" fontId="2" fillId="4" borderId="0" xfId="501" applyFont="1" applyFill="1" applyBorder="1"/>
    <xf numFmtId="0" fontId="2" fillId="0" borderId="0" xfId="16" applyFont="1" applyBorder="1"/>
    <xf numFmtId="0" fontId="156" fillId="4" borderId="0" xfId="499" applyFont="1" applyFill="1" applyBorder="1"/>
    <xf numFmtId="0" fontId="157" fillId="4" borderId="0" xfId="499" applyFont="1" applyFill="1" applyBorder="1"/>
    <xf numFmtId="214" fontId="2" fillId="4" borderId="37" xfId="499" applyNumberFormat="1" applyFont="1" applyFill="1" applyBorder="1" applyAlignment="1">
      <alignment horizontal="right" vertical="center"/>
    </xf>
    <xf numFmtId="216" fontId="2" fillId="4" borderId="36" xfId="499" applyNumberFormat="1" applyFont="1" applyFill="1" applyBorder="1" applyAlignment="1">
      <alignment horizontal="left" vertical="center"/>
    </xf>
    <xf numFmtId="214" fontId="2" fillId="2" borderId="37" xfId="499" applyNumberFormat="1" applyFont="1" applyFill="1" applyBorder="1" applyAlignment="1">
      <alignment horizontal="right" vertical="center"/>
    </xf>
    <xf numFmtId="0" fontId="2" fillId="4" borderId="0" xfId="498" applyFont="1" applyFill="1" applyBorder="1"/>
    <xf numFmtId="0" fontId="2" fillId="4" borderId="0" xfId="497" applyFont="1" applyFill="1" applyBorder="1"/>
    <xf numFmtId="221" fontId="2" fillId="4" borderId="0" xfId="497" applyNumberFormat="1" applyFont="1" applyFill="1" applyBorder="1"/>
    <xf numFmtId="0" fontId="158" fillId="4" borderId="0" xfId="497" applyFont="1" applyFill="1" applyBorder="1" applyAlignment="1" applyProtection="1">
      <alignment horizontal="left"/>
    </xf>
    <xf numFmtId="0" fontId="5" fillId="4" borderId="0" xfId="501" applyFont="1" applyFill="1" applyBorder="1" applyAlignment="1"/>
    <xf numFmtId="0" fontId="140" fillId="4" borderId="0" xfId="502" applyFont="1" applyFill="1" applyBorder="1" applyAlignment="1" applyProtection="1">
      <alignment horizontal="left"/>
    </xf>
    <xf numFmtId="0" fontId="136" fillId="4" borderId="0" xfId="495" applyFont="1" applyFill="1" applyBorder="1" applyAlignment="1" applyProtection="1">
      <alignment horizontal="right"/>
    </xf>
    <xf numFmtId="1" fontId="16" fillId="0" borderId="0" xfId="329" applyNumberFormat="1" applyFont="1" applyFill="1"/>
    <xf numFmtId="37" fontId="2" fillId="4" borderId="0" xfId="503" applyFont="1" applyFill="1" applyBorder="1" applyAlignment="1">
      <alignment horizontal="left"/>
    </xf>
    <xf numFmtId="164" fontId="2" fillId="0" borderId="0" xfId="329" applyNumberFormat="1" applyFont="1"/>
    <xf numFmtId="0" fontId="147" fillId="0" borderId="0" xfId="329" applyFont="1"/>
    <xf numFmtId="37" fontId="13" fillId="4" borderId="0" xfId="503" applyFont="1" applyFill="1" applyBorder="1" applyAlignment="1">
      <alignment horizontal="left"/>
    </xf>
    <xf numFmtId="0" fontId="16" fillId="0" borderId="0" xfId="329" applyFont="1" applyAlignment="1">
      <alignment vertical="center"/>
    </xf>
    <xf numFmtId="0" fontId="2" fillId="0" borderId="0" xfId="329" applyFont="1" applyAlignment="1">
      <alignment horizontal="right"/>
    </xf>
    <xf numFmtId="0" fontId="160" fillId="0" borderId="0" xfId="329" applyFont="1"/>
    <xf numFmtId="0" fontId="3" fillId="0" borderId="0" xfId="329" applyFont="1"/>
    <xf numFmtId="37" fontId="161" fillId="4" borderId="0" xfId="503" applyFont="1" applyFill="1" applyBorder="1" applyAlignment="1">
      <alignment horizontal="right" wrapText="1"/>
    </xf>
    <xf numFmtId="217" fontId="2" fillId="0" borderId="0" xfId="329" applyNumberFormat="1" applyFont="1" applyFill="1" applyBorder="1" applyAlignment="1"/>
    <xf numFmtId="0" fontId="136" fillId="0" borderId="0" xfId="504" applyFont="1" applyFill="1" applyBorder="1" applyAlignment="1" applyProtection="1">
      <alignment horizontal="left" vertical="center"/>
      <protection locked="0"/>
    </xf>
    <xf numFmtId="0" fontId="2" fillId="0" borderId="0" xfId="504" applyFont="1" applyFill="1" applyBorder="1" applyAlignment="1" applyProtection="1">
      <alignment horizontal="center" vertical="top"/>
      <protection locked="0"/>
    </xf>
    <xf numFmtId="214" fontId="3" fillId="0" borderId="0" xfId="504" applyNumberFormat="1" applyFont="1" applyFill="1" applyBorder="1" applyAlignment="1" applyProtection="1">
      <alignment horizontal="center" vertical="top"/>
      <protection locked="0"/>
    </xf>
    <xf numFmtId="0" fontId="149" fillId="0" borderId="0" xfId="329" applyFont="1" applyFill="1" applyBorder="1" applyAlignment="1">
      <alignment horizontal="left"/>
    </xf>
    <xf numFmtId="223" fontId="2" fillId="2" borderId="0" xfId="500" applyNumberFormat="1" applyFont="1" applyFill="1" applyBorder="1" applyAlignment="1">
      <alignment vertical="center"/>
    </xf>
    <xf numFmtId="0" fontId="2" fillId="0" borderId="0" xfId="505" applyFont="1" applyFill="1" applyBorder="1"/>
    <xf numFmtId="0" fontId="16" fillId="0" borderId="0" xfId="346" applyFont="1" applyFill="1" applyBorder="1"/>
    <xf numFmtId="214" fontId="2" fillId="0" borderId="0" xfId="346" applyNumberFormat="1" applyFont="1" applyFill="1" applyBorder="1"/>
    <xf numFmtId="0" fontId="3" fillId="0" borderId="0" xfId="346" applyFont="1" applyFill="1" applyBorder="1"/>
    <xf numFmtId="0" fontId="3" fillId="0" borderId="0" xfId="346" applyFont="1" applyFill="1" applyBorder="1" applyAlignment="1">
      <alignment horizontal="left"/>
    </xf>
    <xf numFmtId="0" fontId="16" fillId="0" borderId="0" xfId="346" applyFont="1"/>
    <xf numFmtId="0" fontId="2" fillId="0" borderId="0" xfId="346" applyFont="1"/>
    <xf numFmtId="0" fontId="2" fillId="0" borderId="0" xfId="346" applyFont="1" applyAlignment="1">
      <alignment horizontal="center"/>
    </xf>
    <xf numFmtId="0" fontId="163" fillId="0" borderId="0" xfId="346" applyFont="1" applyFill="1" applyBorder="1" applyAlignment="1">
      <alignment horizontal="center"/>
    </xf>
    <xf numFmtId="0" fontId="2" fillId="0" borderId="0" xfId="346" applyFont="1" applyFill="1" applyBorder="1" applyAlignment="1">
      <alignment horizontal="center"/>
    </xf>
    <xf numFmtId="214" fontId="2" fillId="2" borderId="0" xfId="500" applyNumberFormat="1" applyFont="1" applyFill="1" applyBorder="1" applyAlignment="1">
      <alignment horizontal="right" vertical="center"/>
    </xf>
    <xf numFmtId="216" fontId="2" fillId="2" borderId="0" xfId="499" applyNumberFormat="1" applyFont="1" applyFill="1" applyBorder="1" applyAlignment="1">
      <alignment horizontal="center" vertical="center"/>
    </xf>
    <xf numFmtId="0" fontId="16" fillId="0" borderId="0" xfId="346" applyFont="1" applyFill="1"/>
    <xf numFmtId="0" fontId="160" fillId="0" borderId="0" xfId="346" applyFont="1"/>
    <xf numFmtId="0" fontId="3" fillId="0" borderId="0" xfId="346" applyFont="1" applyFill="1" applyBorder="1" applyAlignment="1">
      <alignment horizontal="center"/>
    </xf>
    <xf numFmtId="0" fontId="140" fillId="0" borderId="0" xfId="505" applyFont="1" applyFill="1" applyBorder="1" applyAlignment="1">
      <alignment horizontal="center"/>
    </xf>
    <xf numFmtId="214" fontId="16" fillId="0" borderId="0" xfId="346" applyNumberFormat="1" applyFont="1" applyFill="1" applyBorder="1"/>
    <xf numFmtId="0" fontId="160" fillId="0" borderId="0" xfId="346" applyFont="1" applyFill="1" applyBorder="1"/>
    <xf numFmtId="0" fontId="147" fillId="0" borderId="0" xfId="499" applyFont="1" applyFill="1" applyBorder="1"/>
    <xf numFmtId="0" fontId="13" fillId="0" borderId="0" xfId="499" applyFont="1" applyFill="1" applyBorder="1"/>
    <xf numFmtId="0" fontId="165" fillId="0" borderId="0" xfId="499" applyFont="1" applyFill="1" applyBorder="1"/>
    <xf numFmtId="214" fontId="13" fillId="0" borderId="0" xfId="499" applyNumberFormat="1" applyFont="1" applyFill="1" applyBorder="1" applyAlignment="1"/>
    <xf numFmtId="214" fontId="13" fillId="0" borderId="0" xfId="499" applyNumberFormat="1" applyFont="1" applyFill="1" applyBorder="1"/>
    <xf numFmtId="0" fontId="166" fillId="0" borderId="0" xfId="499" applyFont="1" applyFill="1" applyBorder="1"/>
    <xf numFmtId="214" fontId="2" fillId="0" borderId="0" xfId="499" applyNumberFormat="1" applyFont="1" applyFill="1" applyBorder="1" applyAlignment="1"/>
    <xf numFmtId="214" fontId="2" fillId="0" borderId="0" xfId="499" applyNumberFormat="1" applyFont="1" applyFill="1" applyBorder="1"/>
    <xf numFmtId="0" fontId="2" fillId="0" borderId="0" xfId="499" applyFont="1" applyFill="1" applyBorder="1"/>
    <xf numFmtId="0" fontId="167" fillId="0" borderId="0" xfId="499" applyFont="1" applyFill="1" applyBorder="1"/>
    <xf numFmtId="214" fontId="2" fillId="75" borderId="36" xfId="499" applyNumberFormat="1" applyFont="1" applyFill="1" applyBorder="1" applyAlignment="1">
      <alignment horizontal="right" vertical="center"/>
    </xf>
    <xf numFmtId="0" fontId="167" fillId="0" borderId="0" xfId="499" applyFont="1" applyFill="1" applyBorder="1" applyAlignment="1"/>
    <xf numFmtId="0" fontId="168" fillId="0" borderId="0" xfId="499" applyFont="1" applyFill="1" applyBorder="1"/>
    <xf numFmtId="214" fontId="2" fillId="4" borderId="36" xfId="499" applyNumberFormat="1" applyFont="1" applyFill="1" applyBorder="1" applyAlignment="1">
      <alignment horizontal="right" vertical="center"/>
    </xf>
    <xf numFmtId="214" fontId="2" fillId="2" borderId="36" xfId="499" applyNumberFormat="1" applyFont="1" applyFill="1" applyBorder="1" applyAlignment="1">
      <alignment horizontal="right" vertical="center"/>
    </xf>
    <xf numFmtId="0" fontId="169" fillId="0" borderId="0" xfId="499" applyFont="1" applyFill="1" applyBorder="1"/>
    <xf numFmtId="0" fontId="2" fillId="0" borderId="36" xfId="499" applyFont="1" applyFill="1" applyBorder="1" applyAlignment="1">
      <alignment horizontal="centerContinuous" vertical="center" wrapText="1"/>
    </xf>
    <xf numFmtId="0" fontId="136" fillId="0" borderId="36" xfId="499" applyFont="1" applyFill="1" applyBorder="1" applyAlignment="1">
      <alignment horizontal="left"/>
    </xf>
    <xf numFmtId="0" fontId="139" fillId="0" borderId="36" xfId="499" applyFont="1" applyFill="1" applyBorder="1" applyAlignment="1">
      <alignment horizontal="left" indent="1"/>
    </xf>
    <xf numFmtId="0" fontId="2" fillId="0" borderId="37" xfId="499" applyFont="1" applyFill="1" applyBorder="1" applyAlignment="1">
      <alignment horizontal="centerContinuous" vertical="top" wrapText="1"/>
    </xf>
    <xf numFmtId="0" fontId="3" fillId="0" borderId="37" xfId="499" applyFont="1" applyFill="1" applyBorder="1" applyAlignment="1">
      <alignment horizontal="centerContinuous" vertical="center" wrapText="1"/>
    </xf>
    <xf numFmtId="0" fontId="3" fillId="0" borderId="37" xfId="499" applyFont="1" applyFill="1" applyBorder="1" applyAlignment="1">
      <alignment horizontal="centerContinuous" vertical="top" wrapText="1"/>
    </xf>
    <xf numFmtId="0" fontId="16" fillId="0" borderId="0" xfId="499" applyFont="1" applyFill="1" applyBorder="1"/>
    <xf numFmtId="0" fontId="12" fillId="0" borderId="0" xfId="506" applyFont="1" applyFill="1" applyBorder="1" applyAlignment="1" applyProtection="1">
      <alignment horizontal="left"/>
    </xf>
    <xf numFmtId="0" fontId="12" fillId="0" borderId="0" xfId="506" applyFont="1" applyFill="1" applyBorder="1" applyAlignment="1" applyProtection="1">
      <alignment horizontal="left" wrapText="1"/>
    </xf>
    <xf numFmtId="0" fontId="78" fillId="0" borderId="0" xfId="499" applyFont="1" applyFill="1" applyBorder="1"/>
    <xf numFmtId="0" fontId="15" fillId="0" borderId="0" xfId="506" applyFont="1" applyFill="1" applyBorder="1" applyAlignment="1" applyProtection="1">
      <alignment horizontal="left"/>
    </xf>
    <xf numFmtId="0" fontId="155" fillId="0" borderId="0" xfId="499" applyFont="1" applyFill="1" applyBorder="1"/>
    <xf numFmtId="0" fontId="140" fillId="0" borderId="0" xfId="506" applyFont="1" applyFill="1" applyBorder="1" applyAlignment="1" applyProtection="1">
      <alignment horizontal="left"/>
    </xf>
    <xf numFmtId="0" fontId="136" fillId="0" borderId="0" xfId="495" applyFont="1" applyFill="1" applyBorder="1" applyAlignment="1" applyProtection="1">
      <alignment horizontal="right"/>
    </xf>
    <xf numFmtId="0" fontId="16" fillId="0" borderId="0" xfId="507" applyNumberFormat="1" applyFont="1" applyFill="1" applyBorder="1" applyAlignment="1" applyProtection="1"/>
    <xf numFmtId="0" fontId="2" fillId="0" borderId="0" xfId="507" applyNumberFormat="1" applyFont="1" applyFill="1" applyBorder="1" applyAlignment="1" applyProtection="1"/>
    <xf numFmtId="225" fontId="170" fillId="0" borderId="0" xfId="508" applyNumberFormat="1" applyFont="1" applyFill="1" applyBorder="1"/>
    <xf numFmtId="226" fontId="2" fillId="0" borderId="0" xfId="507" applyNumberFormat="1" applyFont="1" applyFill="1" applyBorder="1" applyAlignment="1" applyProtection="1">
      <alignment horizontal="right"/>
    </xf>
    <xf numFmtId="227" fontId="2" fillId="0" borderId="0" xfId="509" applyNumberFormat="1" applyFont="1" applyFill="1" applyBorder="1" applyAlignment="1">
      <alignment horizontal="right"/>
    </xf>
    <xf numFmtId="1" fontId="14" fillId="0" borderId="0" xfId="510" applyNumberFormat="1" applyFont="1" applyFill="1" applyBorder="1" applyAlignment="1">
      <alignment horizontal="left"/>
    </xf>
    <xf numFmtId="225" fontId="99" fillId="0" borderId="0" xfId="511" applyNumberFormat="1" applyFont="1" applyFill="1" applyBorder="1"/>
    <xf numFmtId="0" fontId="170" fillId="0" borderId="0" xfId="507" applyNumberFormat="1" applyFont="1" applyFill="1" applyBorder="1" applyAlignment="1" applyProtection="1"/>
    <xf numFmtId="164" fontId="2" fillId="0" borderId="37" xfId="507" applyNumberFormat="1" applyFont="1" applyFill="1" applyBorder="1" applyAlignment="1" applyProtection="1">
      <alignment horizontal="right"/>
    </xf>
    <xf numFmtId="164" fontId="2" fillId="2" borderId="37" xfId="507" applyNumberFormat="1" applyFont="1" applyFill="1" applyBorder="1" applyAlignment="1" applyProtection="1">
      <alignment horizontal="right"/>
    </xf>
    <xf numFmtId="0" fontId="136" fillId="0" borderId="36" xfId="507" applyNumberFormat="1" applyFont="1" applyFill="1" applyBorder="1" applyAlignment="1" applyProtection="1">
      <alignment horizontal="left"/>
    </xf>
    <xf numFmtId="164" fontId="3" fillId="0" borderId="37" xfId="507" applyNumberFormat="1" applyFont="1" applyFill="1" applyBorder="1" applyAlignment="1" applyProtection="1">
      <alignment horizontal="centerContinuous" vertical="top" wrapText="1"/>
    </xf>
    <xf numFmtId="164" fontId="2" fillId="0" borderId="37" xfId="507" applyNumberFormat="1" applyFont="1" applyFill="1" applyBorder="1" applyAlignment="1" applyProtection="1">
      <alignment horizontal="centerContinuous" vertical="top" wrapText="1"/>
    </xf>
    <xf numFmtId="0" fontId="2" fillId="0" borderId="0" xfId="507" applyFont="1" applyFill="1" applyBorder="1"/>
    <xf numFmtId="0" fontId="15" fillId="0" borderId="0" xfId="507" applyNumberFormat="1" applyFont="1" applyFill="1" applyBorder="1" applyAlignment="1" applyProtection="1"/>
    <xf numFmtId="0" fontId="5" fillId="0" borderId="0" xfId="507" applyNumberFormat="1" applyFont="1" applyFill="1" applyBorder="1" applyAlignment="1" applyProtection="1"/>
    <xf numFmtId="225" fontId="140" fillId="0" borderId="0" xfId="512" applyNumberFormat="1" applyFont="1" applyFill="1" applyBorder="1" applyAlignment="1" applyProtection="1">
      <alignment horizontal="left"/>
    </xf>
    <xf numFmtId="0" fontId="136" fillId="0" borderId="0" xfId="488" applyNumberFormat="1" applyFont="1" applyFill="1" applyBorder="1" applyAlignment="1" applyProtection="1">
      <alignment horizontal="right"/>
    </xf>
    <xf numFmtId="0" fontId="5" fillId="0" borderId="0" xfId="329" applyFont="1" applyFill="1" applyBorder="1"/>
    <xf numFmtId="164" fontId="5" fillId="0" borderId="0" xfId="329" applyNumberFormat="1" applyFont="1" applyFill="1" applyBorder="1"/>
    <xf numFmtId="0" fontId="13" fillId="0" borderId="0" xfId="329" applyFont="1" applyFill="1" applyBorder="1"/>
    <xf numFmtId="164" fontId="2" fillId="0" borderId="0" xfId="509" applyNumberFormat="1" applyFont="1" applyFill="1" applyBorder="1" applyAlignment="1">
      <alignment horizontal="right"/>
    </xf>
    <xf numFmtId="164" fontId="2" fillId="0" borderId="0" xfId="507" applyNumberFormat="1" applyFont="1" applyFill="1" applyBorder="1" applyAlignment="1" applyProtection="1">
      <alignment horizontal="right"/>
    </xf>
    <xf numFmtId="0" fontId="2" fillId="0" borderId="0" xfId="510" applyFont="1" applyBorder="1"/>
    <xf numFmtId="164" fontId="2" fillId="0" borderId="0" xfId="507" applyNumberFormat="1" applyFont="1" applyFill="1" applyBorder="1" applyAlignment="1" applyProtection="1"/>
    <xf numFmtId="164" fontId="2" fillId="0" borderId="37" xfId="507" applyNumberFormat="1" applyFont="1" applyFill="1" applyBorder="1" applyAlignment="1" applyProtection="1">
      <alignment horizontal="centerContinuous" wrapText="1"/>
    </xf>
    <xf numFmtId="164" fontId="3" fillId="0" borderId="37" xfId="507" applyNumberFormat="1" applyFont="1" applyFill="1" applyBorder="1" applyAlignment="1" applyProtection="1">
      <alignment horizontal="centerContinuous" wrapText="1"/>
    </xf>
    <xf numFmtId="164" fontId="15" fillId="0" borderId="0" xfId="507" applyNumberFormat="1" applyFont="1" applyFill="1" applyBorder="1" applyAlignment="1" applyProtection="1"/>
    <xf numFmtId="0" fontId="16" fillId="0" borderId="0" xfId="16" applyFont="1" applyBorder="1"/>
    <xf numFmtId="0" fontId="2" fillId="0" borderId="0" xfId="513" applyFont="1" applyBorder="1"/>
    <xf numFmtId="0" fontId="13" fillId="0" borderId="0" xfId="16" applyFont="1" applyBorder="1"/>
    <xf numFmtId="214" fontId="2" fillId="0" borderId="0" xfId="16" applyNumberFormat="1" applyFont="1" applyBorder="1"/>
    <xf numFmtId="0" fontId="2" fillId="75" borderId="0" xfId="10" applyFont="1" applyFill="1" applyBorder="1" applyAlignment="1">
      <alignment horizontal="left" wrapText="1"/>
    </xf>
    <xf numFmtId="0" fontId="157" fillId="0" borderId="37" xfId="514" applyFont="1" applyFill="1" applyBorder="1" applyAlignment="1">
      <alignment horizontal="centerContinuous" vertical="top" wrapText="1"/>
    </xf>
    <xf numFmtId="0" fontId="156" fillId="0" borderId="37" xfId="514" applyFont="1" applyFill="1" applyBorder="1" applyAlignment="1">
      <alignment horizontal="centerContinuous" vertical="top" wrapText="1"/>
    </xf>
    <xf numFmtId="0" fontId="140" fillId="0" borderId="0" xfId="513" applyFont="1" applyBorder="1"/>
    <xf numFmtId="0" fontId="136" fillId="0" borderId="0" xfId="495" applyFont="1" applyBorder="1" applyAlignment="1" applyProtection="1">
      <alignment horizontal="right"/>
    </xf>
    <xf numFmtId="214" fontId="3" fillId="0" borderId="0" xfId="329" applyNumberFormat="1" applyFont="1" applyFill="1" applyBorder="1" applyAlignment="1">
      <alignment horizontal="right"/>
    </xf>
    <xf numFmtId="0" fontId="173" fillId="0" borderId="0" xfId="329" applyFont="1" applyAlignment="1">
      <alignment vertical="top"/>
    </xf>
    <xf numFmtId="0" fontId="136" fillId="4" borderId="0" xfId="6" applyFont="1" applyFill="1" applyAlignment="1" applyProtection="1">
      <alignment horizontal="right"/>
    </xf>
    <xf numFmtId="0" fontId="2" fillId="0" borderId="0" xfId="329" applyFont="1" applyFill="1" applyBorder="1" applyAlignment="1">
      <alignment horizontal="center"/>
    </xf>
    <xf numFmtId="229" fontId="2" fillId="0" borderId="0" xfId="329" applyNumberFormat="1" applyFont="1" applyFill="1" applyBorder="1" applyAlignment="1">
      <alignment horizontal="center"/>
    </xf>
    <xf numFmtId="0" fontId="2" fillId="0" borderId="0" xfId="329" applyFont="1" applyFill="1" applyBorder="1" applyAlignment="1" applyProtection="1">
      <alignment horizontal="left" indent="2"/>
      <protection locked="0"/>
    </xf>
    <xf numFmtId="214" fontId="2" fillId="0" borderId="0" xfId="329" applyNumberFormat="1" applyFont="1" applyFill="1" applyBorder="1" applyAlignment="1">
      <alignment horizontal="right"/>
    </xf>
    <xf numFmtId="0" fontId="2" fillId="0" borderId="0" xfId="329" applyFont="1" applyFill="1" applyBorder="1" applyAlignment="1" applyProtection="1">
      <protection locked="0"/>
    </xf>
    <xf numFmtId="0" fontId="136" fillId="0" borderId="0" xfId="6" applyFont="1" applyAlignment="1" applyProtection="1">
      <alignment horizontal="right" vertical="top"/>
      <protection locked="0"/>
    </xf>
    <xf numFmtId="0" fontId="16" fillId="0" borderId="0" xfId="329" applyFont="1" applyAlignment="1" applyProtection="1">
      <alignment vertical="top"/>
      <protection locked="0"/>
    </xf>
    <xf numFmtId="0" fontId="2" fillId="0" borderId="0" xfId="329" applyFont="1" applyAlignment="1" applyProtection="1">
      <alignment vertical="top"/>
      <protection locked="0"/>
    </xf>
    <xf numFmtId="0" fontId="16" fillId="0" borderId="0" xfId="329" applyFont="1" applyProtection="1">
      <protection locked="0"/>
    </xf>
    <xf numFmtId="0" fontId="2" fillId="0" borderId="0" xfId="329" applyFont="1" applyProtection="1">
      <protection locked="0"/>
    </xf>
    <xf numFmtId="0" fontId="149" fillId="0" borderId="0" xfId="329" applyFont="1" applyFill="1" applyBorder="1"/>
    <xf numFmtId="220" fontId="2" fillId="0" borderId="0" xfId="329" applyNumberFormat="1" applyFont="1" applyBorder="1" applyAlignment="1" applyProtection="1">
      <alignment horizontal="center"/>
      <protection locked="0"/>
    </xf>
    <xf numFmtId="0" fontId="16" fillId="0" borderId="0" xfId="329" applyFont="1" applyAlignment="1" applyProtection="1">
      <protection locked="0"/>
    </xf>
    <xf numFmtId="214" fontId="2" fillId="2" borderId="36" xfId="329" applyNumberFormat="1" applyFont="1" applyFill="1" applyBorder="1" applyAlignment="1">
      <alignment horizontal="right"/>
    </xf>
    <xf numFmtId="217" fontId="16" fillId="0" borderId="0" xfId="329" applyNumberFormat="1" applyFont="1" applyFill="1"/>
    <xf numFmtId="0" fontId="136" fillId="0" borderId="0" xfId="6" applyFont="1" applyFill="1" applyAlignment="1" applyProtection="1">
      <alignment horizontal="right" vertical="top"/>
      <protection locked="0"/>
    </xf>
    <xf numFmtId="229" fontId="3" fillId="0" borderId="0" xfId="329" applyNumberFormat="1" applyFont="1" applyFill="1" applyAlignment="1">
      <alignment horizontal="center"/>
    </xf>
    <xf numFmtId="214" fontId="2" fillId="0" borderId="0" xfId="329" applyNumberFormat="1" applyFont="1"/>
    <xf numFmtId="214" fontId="2" fillId="0" borderId="0" xfId="329" applyNumberFormat="1" applyFont="1" applyFill="1" applyBorder="1" applyAlignment="1">
      <alignment horizontal="center"/>
    </xf>
    <xf numFmtId="0" fontId="99" fillId="0" borderId="0" xfId="329" applyFont="1" applyFill="1"/>
    <xf numFmtId="0" fontId="136" fillId="0" borderId="0" xfId="6" applyFont="1" applyFill="1" applyAlignment="1" applyProtection="1">
      <alignment horizontal="right"/>
    </xf>
    <xf numFmtId="1" fontId="2" fillId="4" borderId="0" xfId="329" applyNumberFormat="1" applyFont="1" applyFill="1"/>
    <xf numFmtId="1" fontId="2" fillId="0" borderId="0" xfId="329" applyNumberFormat="1" applyFont="1"/>
    <xf numFmtId="0" fontId="136" fillId="0" borderId="0" xfId="6" applyFont="1" applyAlignment="1" applyProtection="1">
      <alignment horizontal="right" wrapText="1"/>
    </xf>
    <xf numFmtId="0" fontId="3" fillId="0" borderId="0" xfId="329" applyFont="1" applyAlignment="1">
      <alignment horizontal="right"/>
    </xf>
    <xf numFmtId="164" fontId="3" fillId="0" borderId="0" xfId="329" applyNumberFormat="1" applyFont="1" applyAlignment="1">
      <alignment horizontal="right"/>
    </xf>
    <xf numFmtId="0" fontId="16" fillId="0" borderId="0" xfId="329" applyFont="1" applyAlignment="1">
      <alignment vertical="top"/>
    </xf>
    <xf numFmtId="0" fontId="78" fillId="0" borderId="0" xfId="329" applyFont="1" applyAlignment="1">
      <alignment vertical="top"/>
    </xf>
    <xf numFmtId="0" fontId="3" fillId="0" borderId="0" xfId="329" applyFont="1" applyAlignment="1" applyProtection="1">
      <protection locked="0"/>
    </xf>
    <xf numFmtId="0" fontId="2" fillId="0" borderId="0" xfId="329" applyFont="1" applyAlignment="1" applyProtection="1">
      <protection locked="0"/>
    </xf>
    <xf numFmtId="0" fontId="14" fillId="0" borderId="0" xfId="329" applyFont="1" applyBorder="1"/>
    <xf numFmtId="0" fontId="2" fillId="0" borderId="0" xfId="329" applyFont="1" applyFill="1" applyBorder="1" applyAlignment="1">
      <alignment vertical="top" wrapText="1"/>
    </xf>
    <xf numFmtId="0" fontId="2" fillId="0" borderId="0" xfId="329" applyFont="1" applyBorder="1" applyAlignment="1">
      <alignment horizontal="center" vertical="top" wrapText="1"/>
    </xf>
    <xf numFmtId="0" fontId="15" fillId="0" borderId="0" xfId="10" applyFont="1"/>
    <xf numFmtId="0" fontId="4" fillId="0" borderId="0" xfId="10" applyNumberFormat="1" applyFont="1" applyFill="1"/>
    <xf numFmtId="0" fontId="2" fillId="0" borderId="0" xfId="10" applyFont="1" applyFill="1"/>
    <xf numFmtId="0" fontId="3" fillId="0" borderId="0" xfId="10" applyFont="1" applyAlignment="1"/>
    <xf numFmtId="0" fontId="2" fillId="0" borderId="0" xfId="10" applyFont="1" applyAlignment="1"/>
    <xf numFmtId="0" fontId="2" fillId="0" borderId="0" xfId="10" applyFont="1" applyAlignment="1">
      <alignment vertical="center"/>
    </xf>
    <xf numFmtId="0" fontId="12" fillId="0" borderId="0" xfId="10" applyFont="1"/>
    <xf numFmtId="0" fontId="175" fillId="0" borderId="0" xfId="10" applyFont="1"/>
    <xf numFmtId="0" fontId="6" fillId="0" borderId="0" xfId="10" applyFont="1"/>
    <xf numFmtId="0" fontId="5" fillId="0" borderId="0" xfId="10" applyFont="1"/>
    <xf numFmtId="0" fontId="176" fillId="0" borderId="0" xfId="10" applyFont="1"/>
    <xf numFmtId="0" fontId="177" fillId="0" borderId="0" xfId="10" applyFont="1"/>
    <xf numFmtId="0" fontId="8" fillId="0" borderId="0" xfId="10" applyFont="1"/>
    <xf numFmtId="0" fontId="178" fillId="0" borderId="0" xfId="10" applyNumberFormat="1" applyFont="1" applyFill="1"/>
    <xf numFmtId="0" fontId="9" fillId="0" borderId="0" xfId="10" applyFont="1" applyFill="1"/>
    <xf numFmtId="0" fontId="115" fillId="0" borderId="0" xfId="10" applyFont="1" applyAlignment="1"/>
    <xf numFmtId="0" fontId="179" fillId="0" borderId="0" xfId="10" applyFont="1" applyAlignment="1"/>
    <xf numFmtId="0" fontId="179" fillId="0" borderId="0" xfId="10" applyFont="1"/>
    <xf numFmtId="0" fontId="9" fillId="0" borderId="0" xfId="10" applyFont="1"/>
    <xf numFmtId="0" fontId="9" fillId="0" borderId="0" xfId="10" applyFont="1" applyAlignment="1">
      <alignment vertical="center"/>
    </xf>
    <xf numFmtId="0" fontId="60" fillId="0" borderId="0" xfId="10" applyFont="1"/>
    <xf numFmtId="0" fontId="180" fillId="0" borderId="0" xfId="10" applyFont="1"/>
    <xf numFmtId="0" fontId="181" fillId="0" borderId="0" xfId="10" applyFont="1"/>
    <xf numFmtId="0" fontId="74" fillId="0" borderId="0" xfId="10" applyFont="1"/>
    <xf numFmtId="0" fontId="5" fillId="0" borderId="0" xfId="6" applyFont="1" applyAlignment="1" applyProtection="1"/>
    <xf numFmtId="0" fontId="177" fillId="0" borderId="0" xfId="10" applyFont="1" applyAlignment="1">
      <alignment vertical="center"/>
    </xf>
    <xf numFmtId="0" fontId="123" fillId="4" borderId="0" xfId="6" applyFont="1" applyFill="1" applyAlignment="1" applyProtection="1"/>
    <xf numFmtId="0" fontId="182" fillId="0" borderId="0" xfId="499" applyFont="1" applyFill="1" applyBorder="1"/>
    <xf numFmtId="214" fontId="2" fillId="0" borderId="0" xfId="0" applyNumberFormat="1" applyFont="1"/>
    <xf numFmtId="214" fontId="13" fillId="0" borderId="0" xfId="0" applyNumberFormat="1" applyFont="1" applyFill="1"/>
    <xf numFmtId="0" fontId="2" fillId="0" borderId="0" xfId="6" applyFont="1" applyFill="1" applyAlignment="1" applyProtection="1"/>
    <xf numFmtId="0" fontId="135" fillId="0" borderId="0" xfId="10" applyFont="1"/>
    <xf numFmtId="0" fontId="13" fillId="0" borderId="0" xfId="329" applyFont="1" applyAlignment="1">
      <alignment horizontal="left"/>
    </xf>
    <xf numFmtId="0" fontId="0" fillId="0" borderId="0" xfId="0" applyAlignment="1"/>
    <xf numFmtId="0" fontId="2" fillId="0" borderId="37" xfId="499" applyFont="1" applyFill="1" applyBorder="1" applyAlignment="1">
      <alignment horizontal="center" vertical="top" wrapText="1"/>
    </xf>
    <xf numFmtId="0" fontId="2" fillId="75" borderId="38" xfId="329" applyFont="1" applyFill="1" applyBorder="1" applyAlignment="1">
      <alignment horizontal="center" vertical="top" wrapText="1"/>
    </xf>
    <xf numFmtId="0" fontId="2" fillId="75" borderId="36" xfId="329" applyFont="1" applyFill="1" applyBorder="1" applyAlignment="1">
      <alignment horizontal="center" vertical="top" wrapText="1"/>
    </xf>
    <xf numFmtId="0" fontId="140" fillId="4" borderId="0" xfId="0" applyFont="1" applyFill="1"/>
    <xf numFmtId="0" fontId="2" fillId="4" borderId="0" xfId="0" applyFont="1" applyFill="1"/>
    <xf numFmtId="0" fontId="2" fillId="0" borderId="0" xfId="0" applyFont="1" applyAlignment="1" applyProtection="1">
      <alignment vertical="top"/>
      <protection locked="0"/>
    </xf>
    <xf numFmtId="0" fontId="15" fillId="4" borderId="0" xfId="0" applyFont="1" applyFill="1"/>
    <xf numFmtId="0" fontId="12" fillId="4" borderId="0" xfId="0" applyFont="1" applyFill="1"/>
    <xf numFmtId="0" fontId="3" fillId="4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Continuous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Continuous" vertical="top" wrapText="1"/>
    </xf>
    <xf numFmtId="0" fontId="136" fillId="4" borderId="36" xfId="0" applyFont="1" applyFill="1" applyBorder="1" applyAlignment="1">
      <alignment horizontal="left" wrapText="1"/>
    </xf>
    <xf numFmtId="0" fontId="2" fillId="75" borderId="38" xfId="0" applyFont="1" applyFill="1" applyBorder="1" applyAlignment="1">
      <alignment horizontal="center" vertical="top" wrapText="1"/>
    </xf>
    <xf numFmtId="0" fontId="2" fillId="75" borderId="39" xfId="0" applyFont="1" applyFill="1" applyBorder="1" applyAlignment="1">
      <alignment horizontal="center" vertical="top" wrapText="1"/>
    </xf>
    <xf numFmtId="0" fontId="2" fillId="75" borderId="36" xfId="0" applyFont="1" applyFill="1" applyBorder="1" applyAlignment="1">
      <alignment horizontal="center" vertical="top" wrapText="1"/>
    </xf>
    <xf numFmtId="0" fontId="2" fillId="2" borderId="36" xfId="0" applyFont="1" applyFill="1" applyBorder="1"/>
    <xf numFmtId="164" fontId="2" fillId="2" borderId="37" xfId="0" applyNumberFormat="1" applyFont="1" applyFill="1" applyBorder="1" applyAlignment="1">
      <alignment horizontal="right"/>
    </xf>
    <xf numFmtId="0" fontId="2" fillId="4" borderId="36" xfId="0" applyFont="1" applyFill="1" applyBorder="1"/>
    <xf numFmtId="164" fontId="2" fillId="4" borderId="37" xfId="0" applyNumberFormat="1" applyFont="1" applyFill="1" applyBorder="1" applyAlignment="1">
      <alignment horizontal="right"/>
    </xf>
    <xf numFmtId="214" fontId="2" fillId="2" borderId="37" xfId="0" applyNumberFormat="1" applyFont="1" applyFill="1" applyBorder="1" applyAlignment="1">
      <alignment horizontal="right"/>
    </xf>
    <xf numFmtId="214" fontId="2" fillId="4" borderId="37" xfId="0" applyNumberFormat="1" applyFont="1" applyFill="1" applyBorder="1" applyAlignment="1">
      <alignment horizontal="right"/>
    </xf>
    <xf numFmtId="164" fontId="2" fillId="4" borderId="36" xfId="0" applyNumberFormat="1" applyFont="1" applyFill="1" applyBorder="1" applyAlignment="1">
      <alignment horizontal="right"/>
    </xf>
    <xf numFmtId="0" fontId="2" fillId="75" borderId="0" xfId="0" applyFont="1" applyFill="1" applyBorder="1"/>
    <xf numFmtId="164" fontId="2" fillId="75" borderId="39" xfId="0" applyNumberFormat="1" applyFont="1" applyFill="1" applyBorder="1" applyAlignment="1">
      <alignment horizontal="right"/>
    </xf>
    <xf numFmtId="164" fontId="2" fillId="75" borderId="36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/>
    <xf numFmtId="0" fontId="13" fillId="0" borderId="0" xfId="0" applyFont="1" applyFill="1"/>
    <xf numFmtId="0" fontId="140" fillId="0" borderId="0" xfId="0" applyFont="1" applyBorder="1"/>
    <xf numFmtId="0" fontId="2" fillId="0" borderId="0" xfId="0" applyFont="1" applyBorder="1"/>
    <xf numFmtId="0" fontId="15" fillId="0" borderId="0" xfId="0" applyFont="1" applyBorder="1"/>
    <xf numFmtId="0" fontId="2" fillId="4" borderId="37" xfId="0" applyFont="1" applyFill="1" applyBorder="1" applyAlignment="1">
      <alignment horizontal="center" vertical="top" wrapText="1"/>
    </xf>
    <xf numFmtId="0" fontId="136" fillId="4" borderId="37" xfId="0" applyFont="1" applyFill="1" applyBorder="1" applyAlignment="1">
      <alignment horizontal="left" wrapText="1"/>
    </xf>
    <xf numFmtId="0" fontId="2" fillId="2" borderId="37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164" fontId="2" fillId="0" borderId="37" xfId="0" applyNumberFormat="1" applyFont="1" applyFill="1" applyBorder="1" applyAlignment="1">
      <alignment horizontal="right"/>
    </xf>
    <xf numFmtId="0" fontId="2" fillId="75" borderId="39" xfId="0" applyFont="1" applyFill="1" applyBorder="1" applyAlignment="1">
      <alignment horizontal="left"/>
    </xf>
    <xf numFmtId="214" fontId="2" fillId="0" borderId="0" xfId="0" applyNumberFormat="1" applyFont="1" applyFill="1" applyBorder="1"/>
    <xf numFmtId="2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0" fontId="149" fillId="0" borderId="0" xfId="0" applyFont="1"/>
    <xf numFmtId="0" fontId="13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140" fillId="0" borderId="0" xfId="0" applyFont="1"/>
    <xf numFmtId="0" fontId="15" fillId="0" borderId="0" xfId="0" applyFont="1"/>
    <xf numFmtId="0" fontId="3" fillId="0" borderId="38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/>
    </xf>
    <xf numFmtId="0" fontId="3" fillId="0" borderId="37" xfId="0" applyFont="1" applyFill="1" applyBorder="1" applyAlignment="1">
      <alignment horizontal="centerContinuous"/>
    </xf>
    <xf numFmtId="0" fontId="136" fillId="0" borderId="36" xfId="0" applyFont="1" applyFill="1" applyBorder="1" applyAlignment="1">
      <alignment horizontal="left" wrapText="1"/>
    </xf>
    <xf numFmtId="164" fontId="2" fillId="78" borderId="40" xfId="0" applyNumberFormat="1" applyFont="1" applyFill="1" applyBorder="1" applyAlignment="1">
      <alignment horizontal="center"/>
    </xf>
    <xf numFmtId="0" fontId="2" fillId="75" borderId="41" xfId="0" applyFont="1" applyFill="1" applyBorder="1" applyAlignment="1">
      <alignment horizontal="center"/>
    </xf>
    <xf numFmtId="0" fontId="2" fillId="75" borderId="39" xfId="0" applyFont="1" applyFill="1" applyBorder="1" applyAlignment="1">
      <alignment horizontal="center"/>
    </xf>
    <xf numFmtId="164" fontId="2" fillId="78" borderId="36" xfId="0" applyNumberFormat="1" applyFont="1" applyFill="1" applyBorder="1" applyAlignment="1">
      <alignment horizontal="centerContinuous"/>
    </xf>
    <xf numFmtId="164" fontId="2" fillId="78" borderId="37" xfId="0" applyNumberFormat="1" applyFont="1" applyFill="1" applyBorder="1" applyAlignment="1">
      <alignment horizontal="centerContinuous"/>
    </xf>
    <xf numFmtId="0" fontId="2" fillId="2" borderId="0" xfId="0" applyFont="1" applyFill="1" applyBorder="1"/>
    <xf numFmtId="164" fontId="2" fillId="80" borderId="37" xfId="0" applyNumberFormat="1" applyFont="1" applyFill="1" applyBorder="1" applyAlignment="1">
      <alignment horizontal="right"/>
    </xf>
    <xf numFmtId="0" fontId="2" fillId="4" borderId="0" xfId="0" applyFont="1" applyFill="1" applyBorder="1"/>
    <xf numFmtId="164" fontId="2" fillId="79" borderId="37" xfId="0" applyNumberFormat="1" applyFont="1" applyFill="1" applyBorder="1" applyAlignment="1">
      <alignment horizontal="right"/>
    </xf>
    <xf numFmtId="164" fontId="2" fillId="78" borderId="39" xfId="0" applyNumberFormat="1" applyFont="1" applyFill="1" applyBorder="1" applyAlignment="1">
      <alignment horizontal="right"/>
    </xf>
    <xf numFmtId="164" fontId="2" fillId="78" borderId="36" xfId="0" applyNumberFormat="1" applyFont="1" applyFill="1" applyBorder="1" applyAlignment="1">
      <alignment horizontal="right"/>
    </xf>
    <xf numFmtId="164" fontId="2" fillId="75" borderId="39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0" fontId="140" fillId="0" borderId="0" xfId="0" applyFont="1" applyFill="1"/>
    <xf numFmtId="0" fontId="15" fillId="0" borderId="0" xfId="0" applyFont="1" applyFill="1"/>
    <xf numFmtId="0" fontId="2" fillId="0" borderId="0" xfId="0" applyFont="1" applyFill="1" applyBorder="1"/>
    <xf numFmtId="0" fontId="2" fillId="0" borderId="37" xfId="0" applyFont="1" applyFill="1" applyBorder="1"/>
    <xf numFmtId="0" fontId="136" fillId="0" borderId="0" xfId="0" applyFont="1" applyFill="1" applyBorder="1" applyAlignment="1">
      <alignment horizontal="left" wrapText="1"/>
    </xf>
    <xf numFmtId="0" fontId="136" fillId="0" borderId="37" xfId="0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left"/>
    </xf>
    <xf numFmtId="164" fontId="2" fillId="4" borderId="37" xfId="0" applyNumberFormat="1" applyFont="1" applyFill="1" applyBorder="1" applyAlignment="1">
      <alignment horizontal="left"/>
    </xf>
    <xf numFmtId="164" fontId="2" fillId="81" borderId="37" xfId="0" applyNumberFormat="1" applyFont="1" applyFill="1" applyBorder="1" applyAlignment="1">
      <alignment horizontal="right"/>
    </xf>
    <xf numFmtId="164" fontId="2" fillId="75" borderId="39" xfId="0" applyNumberFormat="1" applyFont="1" applyFill="1" applyBorder="1" applyAlignment="1">
      <alignment horizontal="left"/>
    </xf>
    <xf numFmtId="0" fontId="174" fillId="4" borderId="0" xfId="0" applyFont="1" applyFill="1"/>
    <xf numFmtId="0" fontId="155" fillId="4" borderId="0" xfId="0" applyFont="1" applyFill="1"/>
    <xf numFmtId="0" fontId="155" fillId="0" borderId="0" xfId="0" applyFont="1" applyAlignment="1">
      <alignment vertical="top"/>
    </xf>
    <xf numFmtId="0" fontId="136" fillId="4" borderId="0" xfId="0" applyFont="1" applyFill="1"/>
    <xf numFmtId="0" fontId="2" fillId="75" borderId="36" xfId="0" applyFont="1" applyFill="1" applyBorder="1" applyAlignment="1">
      <alignment horizontal="centerContinuous" vertical="top" wrapText="1"/>
    </xf>
    <xf numFmtId="214" fontId="2" fillId="75" borderId="39" xfId="0" applyNumberFormat="1" applyFont="1" applyFill="1" applyBorder="1" applyAlignment="1">
      <alignment vertical="center"/>
    </xf>
    <xf numFmtId="214" fontId="2" fillId="75" borderId="41" xfId="0" applyNumberFormat="1" applyFont="1" applyFill="1" applyBorder="1" applyAlignment="1">
      <alignment vertical="center"/>
    </xf>
    <xf numFmtId="214" fontId="2" fillId="75" borderId="36" xfId="0" applyNumberFormat="1" applyFont="1" applyFill="1" applyBorder="1" applyAlignment="1">
      <alignment vertical="center"/>
    </xf>
    <xf numFmtId="0" fontId="2" fillId="0" borderId="0" xfId="0" applyFont="1" applyFill="1" applyBorder="1" applyProtection="1">
      <protection locked="0"/>
    </xf>
    <xf numFmtId="21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140" fillId="4" borderId="0" xfId="0" applyFont="1" applyFill="1" applyBorder="1"/>
    <xf numFmtId="0" fontId="1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6" fillId="4" borderId="36" xfId="0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224" fontId="3" fillId="0" borderId="37" xfId="0" applyNumberFormat="1" applyFont="1" applyFill="1" applyBorder="1" applyAlignment="1">
      <alignment horizontal="center" wrapText="1"/>
    </xf>
    <xf numFmtId="0" fontId="2" fillId="75" borderId="39" xfId="0" applyFont="1" applyFill="1" applyBorder="1"/>
    <xf numFmtId="164" fontId="2" fillId="82" borderId="36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Fill="1" applyBorder="1"/>
    <xf numFmtId="0" fontId="2" fillId="0" borderId="0" xfId="0" applyFont="1" applyAlignment="1">
      <alignment vertical="top"/>
    </xf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horizontal="left" wrapText="1"/>
    </xf>
    <xf numFmtId="0" fontId="136" fillId="4" borderId="0" xfId="0" applyFont="1" applyFill="1" applyBorder="1"/>
    <xf numFmtId="0" fontId="2" fillId="75" borderId="39" xfId="0" applyFont="1" applyFill="1" applyBorder="1" applyAlignment="1">
      <alignment horizontal="centerContinuous" vertical="top" wrapText="1"/>
    </xf>
    <xf numFmtId="0" fontId="2" fillId="75" borderId="41" xfId="0" applyFont="1" applyFill="1" applyBorder="1"/>
    <xf numFmtId="0" fontId="15" fillId="0" borderId="0" xfId="0" applyFont="1" applyAlignment="1"/>
    <xf numFmtId="0" fontId="15" fillId="0" borderId="0" xfId="0" applyFont="1" applyAlignment="1">
      <alignment wrapText="1"/>
    </xf>
    <xf numFmtId="0" fontId="2" fillId="0" borderId="0" xfId="0" applyFont="1" applyAlignment="1">
      <alignment horizontal="centerContinuous"/>
    </xf>
    <xf numFmtId="0" fontId="2" fillId="0" borderId="36" xfId="0" applyFont="1" applyFill="1" applyBorder="1"/>
    <xf numFmtId="0" fontId="2" fillId="75" borderId="36" xfId="0" applyFont="1" applyFill="1" applyBorder="1" applyAlignment="1">
      <alignment horizontal="center"/>
    </xf>
    <xf numFmtId="0" fontId="2" fillId="82" borderId="0" xfId="0" applyFont="1" applyFill="1" applyBorder="1"/>
    <xf numFmtId="0" fontId="2" fillId="82" borderId="0" xfId="0" applyFont="1" applyFill="1" applyBorder="1" applyAlignment="1">
      <alignment horizontal="left"/>
    </xf>
    <xf numFmtId="164" fontId="2" fillId="82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 vertical="center" wrapText="1"/>
    </xf>
    <xf numFmtId="0" fontId="136" fillId="0" borderId="0" xfId="0" applyFont="1" applyFill="1" applyBorder="1" applyAlignment="1">
      <alignment horizontal="center" vertical="center"/>
    </xf>
    <xf numFmtId="0" fontId="136" fillId="0" borderId="37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Continuous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77" borderId="38" xfId="329" applyFont="1" applyFill="1" applyBorder="1" applyAlignment="1">
      <alignment horizontal="centerContinuous" vertical="center" wrapText="1"/>
    </xf>
    <xf numFmtId="0" fontId="2" fillId="75" borderId="39" xfId="329" applyFont="1" applyFill="1" applyBorder="1" applyAlignment="1">
      <alignment horizontal="center" vertical="top" wrapText="1"/>
    </xf>
    <xf numFmtId="0" fontId="2" fillId="77" borderId="36" xfId="329" applyFont="1" applyFill="1" applyBorder="1" applyAlignment="1">
      <alignment horizontal="centerContinuous" vertical="center" wrapText="1"/>
    </xf>
    <xf numFmtId="0" fontId="3" fillId="77" borderId="40" xfId="329" applyFont="1" applyFill="1" applyBorder="1" applyAlignment="1">
      <alignment horizontal="centerContinuous" vertical="center" wrapText="1"/>
    </xf>
    <xf numFmtId="0" fontId="136" fillId="0" borderId="0" xfId="0" applyFont="1" applyBorder="1" applyAlignment="1">
      <alignment horizontal="left"/>
    </xf>
    <xf numFmtId="0" fontId="136" fillId="0" borderId="37" xfId="0" applyFont="1" applyBorder="1" applyAlignment="1">
      <alignment horizontal="center" wrapText="1"/>
    </xf>
    <xf numFmtId="0" fontId="3" fillId="0" borderId="37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left" vertical="center"/>
    </xf>
    <xf numFmtId="214" fontId="2" fillId="2" borderId="37" xfId="0" applyNumberFormat="1" applyFont="1" applyFill="1" applyBorder="1" applyAlignment="1">
      <alignment horizontal="right" vertical="center"/>
    </xf>
    <xf numFmtId="214" fontId="2" fillId="2" borderId="36" xfId="0" applyNumberFormat="1" applyFont="1" applyFill="1" applyBorder="1" applyAlignment="1">
      <alignment horizontal="right" vertical="center"/>
    </xf>
    <xf numFmtId="218" fontId="2" fillId="2" borderId="36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/>
    </xf>
    <xf numFmtId="214" fontId="2" fillId="0" borderId="37" xfId="0" applyNumberFormat="1" applyFont="1" applyFill="1" applyBorder="1" applyAlignment="1">
      <alignment horizontal="right" vertical="center"/>
    </xf>
    <xf numFmtId="214" fontId="2" fillId="0" borderId="36" xfId="0" applyNumberFormat="1" applyFont="1" applyFill="1" applyBorder="1" applyAlignment="1">
      <alignment horizontal="right" vertical="center"/>
    </xf>
    <xf numFmtId="218" fontId="2" fillId="0" borderId="36" xfId="0" applyNumberFormat="1" applyFont="1" applyFill="1" applyBorder="1" applyAlignment="1">
      <alignment horizontal="right" vertical="center"/>
    </xf>
    <xf numFmtId="0" fontId="2" fillId="75" borderId="39" xfId="329" applyFont="1" applyFill="1" applyBorder="1" applyAlignment="1">
      <alignment horizontal="left" vertical="center"/>
    </xf>
    <xf numFmtId="215" fontId="2" fillId="75" borderId="39" xfId="329" applyNumberFormat="1" applyFont="1" applyFill="1" applyBorder="1" applyAlignment="1">
      <alignment horizontal="right" vertical="center"/>
    </xf>
    <xf numFmtId="217" fontId="2" fillId="82" borderId="0" xfId="0" applyNumberFormat="1" applyFont="1" applyFill="1" applyBorder="1" applyAlignment="1">
      <alignment horizontal="left" vertical="center" wrapText="1"/>
    </xf>
    <xf numFmtId="214" fontId="2" fillId="82" borderId="0" xfId="0" applyNumberFormat="1" applyFont="1" applyFill="1" applyBorder="1" applyAlignment="1">
      <alignment vertical="center"/>
    </xf>
    <xf numFmtId="214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48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top" wrapText="1"/>
    </xf>
    <xf numFmtId="0" fontId="6" fillId="0" borderId="0" xfId="0" applyFont="1" applyFill="1" applyBorder="1" applyAlignment="1">
      <alignment horizontal="centerContinuous" vertical="top" wrapText="1"/>
    </xf>
    <xf numFmtId="0" fontId="148" fillId="0" borderId="0" xfId="0" applyFont="1" applyFill="1" applyBorder="1" applyAlignment="1">
      <alignment horizontal="centerContinuous" vertical="top" wrapText="1"/>
    </xf>
    <xf numFmtId="0" fontId="15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136" fillId="0" borderId="0" xfId="0" applyFont="1" applyFill="1" applyBorder="1" applyAlignment="1">
      <alignment horizontal="center" vertical="top"/>
    </xf>
    <xf numFmtId="0" fontId="136" fillId="0" borderId="37" xfId="0" applyFont="1" applyBorder="1" applyAlignment="1">
      <alignment horizontal="left" vertical="center"/>
    </xf>
    <xf numFmtId="0" fontId="136" fillId="0" borderId="37" xfId="0" applyFont="1" applyBorder="1" applyAlignment="1">
      <alignment horizontal="left" wrapText="1"/>
    </xf>
    <xf numFmtId="0" fontId="2" fillId="75" borderId="39" xfId="0" applyFont="1" applyFill="1" applyBorder="1" applyAlignment="1">
      <alignment horizontal="left" vertical="center"/>
    </xf>
    <xf numFmtId="215" fontId="2" fillId="75" borderId="39" xfId="0" applyNumberFormat="1" applyFont="1" applyFill="1" applyBorder="1" applyAlignment="1">
      <alignment horizontal="right" vertical="center"/>
    </xf>
    <xf numFmtId="215" fontId="2" fillId="75" borderId="36" xfId="0" applyNumberFormat="1" applyFont="1" applyFill="1" applyBorder="1" applyAlignment="1">
      <alignment horizontal="right" vertical="center"/>
    </xf>
    <xf numFmtId="0" fontId="2" fillId="82" borderId="0" xfId="0" applyFont="1" applyFill="1" applyBorder="1" applyAlignment="1">
      <alignment horizontal="left" vertical="top"/>
    </xf>
    <xf numFmtId="0" fontId="2" fillId="82" borderId="0" xfId="0" applyFont="1" applyFill="1" applyBorder="1" applyAlignment="1">
      <alignment horizontal="left" vertical="center"/>
    </xf>
    <xf numFmtId="215" fontId="2" fillId="82" borderId="0" xfId="0" applyNumberFormat="1" applyFont="1" applyFill="1" applyBorder="1" applyAlignment="1">
      <alignment horizontal="right" vertical="center"/>
    </xf>
    <xf numFmtId="215" fontId="2" fillId="82" borderId="36" xfId="0" applyNumberFormat="1" applyFont="1" applyFill="1" applyBorder="1" applyAlignment="1">
      <alignment horizontal="right" vertical="center"/>
    </xf>
    <xf numFmtId="214" fontId="2" fillId="75" borderId="39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Continuous" vertical="center" wrapText="1"/>
    </xf>
    <xf numFmtId="0" fontId="3" fillId="75" borderId="38" xfId="0" applyFont="1" applyFill="1" applyBorder="1" applyAlignment="1">
      <alignment horizontal="centerContinuous" vertical="center" wrapText="1"/>
    </xf>
    <xf numFmtId="0" fontId="3" fillId="75" borderId="39" xfId="0" applyFont="1" applyFill="1" applyBorder="1" applyAlignment="1">
      <alignment horizontal="center" vertical="center" wrapText="1"/>
    </xf>
    <xf numFmtId="0" fontId="3" fillId="75" borderId="39" xfId="0" applyFont="1" applyFill="1" applyBorder="1" applyAlignment="1">
      <alignment horizontal="centerContinuous" vertical="center" wrapText="1"/>
    </xf>
    <xf numFmtId="0" fontId="3" fillId="75" borderId="0" xfId="0" applyFont="1" applyFill="1" applyBorder="1" applyAlignment="1">
      <alignment horizontal="centerContinuous" vertical="center" wrapText="1"/>
    </xf>
    <xf numFmtId="0" fontId="2" fillId="75" borderId="39" xfId="0" applyFont="1" applyFill="1" applyBorder="1" applyAlignment="1">
      <alignment horizontal="centerContinuous" vertical="center" wrapText="1"/>
    </xf>
    <xf numFmtId="0" fontId="3" fillId="75" borderId="37" xfId="0" applyFont="1" applyFill="1" applyBorder="1" applyAlignment="1">
      <alignment horizontal="centerContinuous" vertical="center" wrapText="1"/>
    </xf>
    <xf numFmtId="0" fontId="2" fillId="75" borderId="38" xfId="0" applyFont="1" applyFill="1" applyBorder="1" applyAlignment="1">
      <alignment horizontal="centerContinuous" vertical="top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36" xfId="0" applyFont="1" applyFill="1" applyBorder="1" applyAlignment="1">
      <alignment horizontal="centerContinuous" vertical="center" wrapText="1"/>
    </xf>
    <xf numFmtId="214" fontId="2" fillId="0" borderId="37" xfId="0" applyNumberFormat="1" applyFont="1" applyFill="1" applyBorder="1" applyAlignment="1">
      <alignment horizontal="right"/>
    </xf>
    <xf numFmtId="214" fontId="2" fillId="75" borderId="36" xfId="0" applyNumberFormat="1" applyFont="1" applyFill="1" applyBorder="1" applyAlignment="1">
      <alignment horizontal="right"/>
    </xf>
    <xf numFmtId="0" fontId="16" fillId="0" borderId="0" xfId="0" applyFont="1"/>
    <xf numFmtId="0" fontId="145" fillId="0" borderId="0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6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centerContinuous" vertical="top" wrapText="1" shrinkToFit="1"/>
    </xf>
    <xf numFmtId="0" fontId="2" fillId="75" borderId="38" xfId="0" applyFont="1" applyFill="1" applyBorder="1" applyAlignment="1">
      <alignment horizontal="center" vertical="top" wrapText="1" shrinkToFit="1"/>
    </xf>
    <xf numFmtId="0" fontId="2" fillId="75" borderId="39" xfId="0" applyFont="1" applyFill="1" applyBorder="1" applyAlignment="1">
      <alignment horizontal="center" vertical="top" wrapText="1" shrinkToFit="1"/>
    </xf>
    <xf numFmtId="0" fontId="2" fillId="75" borderId="36" xfId="0" applyFont="1" applyFill="1" applyBorder="1" applyAlignment="1">
      <alignment horizontal="center" vertical="top" wrapText="1" shrinkToFit="1"/>
    </xf>
    <xf numFmtId="0" fontId="2" fillId="2" borderId="36" xfId="0" applyFont="1" applyFill="1" applyBorder="1" applyAlignment="1">
      <alignment horizontal="left"/>
    </xf>
    <xf numFmtId="214" fontId="2" fillId="2" borderId="37" xfId="0" applyNumberFormat="1" applyFont="1" applyFill="1" applyBorder="1" applyAlignment="1"/>
    <xf numFmtId="0" fontId="2" fillId="0" borderId="36" xfId="0" applyFont="1" applyFill="1" applyBorder="1" applyAlignment="1">
      <alignment horizontal="left"/>
    </xf>
    <xf numFmtId="214" fontId="2" fillId="0" borderId="37" xfId="0" applyNumberFormat="1" applyFont="1" applyFill="1" applyBorder="1" applyAlignment="1"/>
    <xf numFmtId="0" fontId="2" fillId="75" borderId="0" xfId="0" applyFont="1" applyFill="1" applyBorder="1" applyAlignment="1">
      <alignment horizontal="left"/>
    </xf>
    <xf numFmtId="214" fontId="2" fillId="75" borderId="39" xfId="0" applyNumberFormat="1" applyFont="1" applyFill="1" applyBorder="1" applyAlignment="1"/>
    <xf numFmtId="214" fontId="2" fillId="75" borderId="36" xfId="0" applyNumberFormat="1" applyFont="1" applyFill="1" applyBorder="1" applyAlignment="1"/>
    <xf numFmtId="0" fontId="140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centerContinuous" vertical="top"/>
      <protection locked="0"/>
    </xf>
    <xf numFmtId="0" fontId="15" fillId="0" borderId="0" xfId="0" applyFont="1" applyFill="1" applyBorder="1" applyAlignment="1">
      <alignment vertical="top"/>
    </xf>
    <xf numFmtId="0" fontId="3" fillId="0" borderId="38" xfId="0" applyFont="1" applyFill="1" applyBorder="1" applyAlignment="1">
      <alignment horizontal="centerContinuous" vertical="top" wrapText="1"/>
    </xf>
    <xf numFmtId="0" fontId="3" fillId="0" borderId="36" xfId="0" applyFont="1" applyFill="1" applyBorder="1" applyAlignment="1">
      <alignment horizontal="centerContinuous" vertical="top" wrapText="1"/>
    </xf>
    <xf numFmtId="0" fontId="3" fillId="0" borderId="37" xfId="0" applyNumberFormat="1" applyFont="1" applyFill="1" applyBorder="1" applyAlignment="1">
      <alignment horizontal="centerContinuous" vertical="center" wrapText="1"/>
    </xf>
    <xf numFmtId="0" fontId="2" fillId="0" borderId="37" xfId="0" applyNumberFormat="1" applyFont="1" applyFill="1" applyBorder="1" applyAlignment="1">
      <alignment horizontal="center" vertical="top" wrapText="1"/>
    </xf>
    <xf numFmtId="1" fontId="136" fillId="0" borderId="36" xfId="0" applyNumberFormat="1" applyFont="1" applyFill="1" applyBorder="1" applyAlignment="1">
      <alignment horizontal="left"/>
    </xf>
    <xf numFmtId="214" fontId="2" fillId="75" borderId="36" xfId="329" applyNumberFormat="1" applyFont="1" applyFill="1" applyBorder="1" applyAlignment="1">
      <alignment horizontal="center" vertical="top" wrapText="1"/>
    </xf>
    <xf numFmtId="0" fontId="2" fillId="2" borderId="36" xfId="0" applyFont="1" applyFill="1" applyBorder="1" applyAlignment="1" applyProtection="1">
      <protection locked="0"/>
    </xf>
    <xf numFmtId="0" fontId="2" fillId="0" borderId="36" xfId="0" applyFont="1" applyFill="1" applyBorder="1" applyAlignment="1" applyProtection="1">
      <protection locked="0"/>
    </xf>
    <xf numFmtId="0" fontId="2" fillId="75" borderId="0" xfId="0" applyFont="1" applyFill="1" applyBorder="1" applyAlignment="1" applyProtection="1">
      <protection locked="0"/>
    </xf>
    <xf numFmtId="0" fontId="140" fillId="0" borderId="0" xfId="0" applyFont="1" applyFill="1" applyAlignment="1">
      <alignment horizontal="left"/>
    </xf>
    <xf numFmtId="0" fontId="155" fillId="0" borderId="0" xfId="0" applyFont="1" applyFill="1" applyBorder="1"/>
    <xf numFmtId="1" fontId="2" fillId="0" borderId="36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left"/>
    </xf>
    <xf numFmtId="1" fontId="136" fillId="0" borderId="37" xfId="0" applyNumberFormat="1" applyFont="1" applyFill="1" applyBorder="1" applyAlignment="1">
      <alignment horizontal="left"/>
    </xf>
    <xf numFmtId="0" fontId="2" fillId="2" borderId="36" xfId="0" applyNumberFormat="1" applyFont="1" applyFill="1" applyBorder="1" applyAlignment="1" applyProtection="1">
      <alignment horizontal="left"/>
      <protection locked="0"/>
    </xf>
    <xf numFmtId="0" fontId="2" fillId="2" borderId="36" xfId="0" applyFont="1" applyFill="1" applyBorder="1" applyAlignment="1">
      <alignment horizontal="left" indent="2"/>
    </xf>
    <xf numFmtId="0" fontId="2" fillId="0" borderId="37" xfId="0" applyFont="1" applyFill="1" applyBorder="1" applyAlignment="1">
      <alignment horizontal="left"/>
    </xf>
    <xf numFmtId="0" fontId="2" fillId="0" borderId="36" xfId="0" applyFont="1" applyFill="1" applyBorder="1" applyAlignment="1" applyProtection="1">
      <alignment horizontal="left" indent="2"/>
      <protection locked="0"/>
    </xf>
    <xf numFmtId="0" fontId="2" fillId="2" borderId="36" xfId="0" applyFont="1" applyFill="1" applyBorder="1" applyAlignment="1" applyProtection="1">
      <alignment horizontal="left"/>
      <protection locked="0"/>
    </xf>
    <xf numFmtId="214" fontId="2" fillId="2" borderId="0" xfId="329" applyNumberFormat="1" applyFont="1" applyFill="1" applyBorder="1" applyAlignment="1">
      <alignment horizontal="right"/>
    </xf>
    <xf numFmtId="0" fontId="2" fillId="0" borderId="0" xfId="0" applyFont="1" applyFill="1" applyAlignment="1" applyProtection="1">
      <alignment horizontal="centerContinuous" vertical="top"/>
      <protection locked="0"/>
    </xf>
    <xf numFmtId="0" fontId="2" fillId="0" borderId="0" xfId="0" applyFont="1" applyFill="1" applyBorder="1" applyAlignment="1">
      <alignment horizontal="center"/>
    </xf>
    <xf numFmtId="214" fontId="2" fillId="75" borderId="36" xfId="0" applyNumberFormat="1" applyFont="1" applyFill="1" applyBorder="1" applyAlignment="1">
      <alignment horizontal="center" vertical="top" wrapText="1"/>
    </xf>
    <xf numFmtId="217" fontId="2" fillId="2" borderId="37" xfId="0" applyNumberFormat="1" applyFont="1" applyFill="1" applyBorder="1" applyAlignment="1">
      <alignment horizontal="left"/>
    </xf>
    <xf numFmtId="217" fontId="2" fillId="0" borderId="37" xfId="0" applyNumberFormat="1" applyFont="1" applyFill="1" applyBorder="1" applyAlignment="1">
      <alignment horizontal="left"/>
    </xf>
    <xf numFmtId="217" fontId="2" fillId="75" borderId="39" xfId="0" applyNumberFormat="1" applyFont="1" applyFill="1" applyBorder="1" applyAlignment="1">
      <alignment horizontal="left"/>
    </xf>
    <xf numFmtId="217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vertical="center"/>
    </xf>
    <xf numFmtId="214" fontId="2" fillId="82" borderId="36" xfId="0" applyNumberFormat="1" applyFont="1" applyFill="1" applyBorder="1" applyAlignment="1">
      <alignment horizontal="right"/>
    </xf>
    <xf numFmtId="0" fontId="136" fillId="0" borderId="37" xfId="0" applyFont="1" applyFill="1" applyBorder="1" applyAlignment="1">
      <alignment horizontal="center" wrapText="1"/>
    </xf>
    <xf numFmtId="214" fontId="2" fillId="2" borderId="36" xfId="0" applyNumberFormat="1" applyFont="1" applyFill="1" applyBorder="1" applyAlignment="1">
      <alignment horizontal="right"/>
    </xf>
    <xf numFmtId="214" fontId="2" fillId="75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" vertical="top"/>
    </xf>
    <xf numFmtId="222" fontId="3" fillId="0" borderId="3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36" xfId="0" applyBorder="1" applyAlignment="1">
      <alignment horizontal="centerContinuous" wrapText="1"/>
    </xf>
    <xf numFmtId="0" fontId="3" fillId="0" borderId="0" xfId="0" applyNumberFormat="1" applyFont="1" applyFill="1" applyBorder="1" applyAlignment="1">
      <alignment horizontal="centerContinuous" vertical="center" wrapText="1"/>
    </xf>
    <xf numFmtId="0" fontId="2" fillId="0" borderId="37" xfId="0" applyNumberFormat="1" applyFont="1" applyFill="1" applyBorder="1" applyAlignment="1">
      <alignment horizontal="centerContinuous" vertical="center" wrapText="1"/>
    </xf>
    <xf numFmtId="222" fontId="2" fillId="0" borderId="37" xfId="0" applyNumberFormat="1" applyFont="1" applyFill="1" applyBorder="1" applyAlignment="1">
      <alignment horizontal="centerContinuous" vertical="center" wrapText="1"/>
    </xf>
    <xf numFmtId="222" fontId="2" fillId="0" borderId="37" xfId="0" applyNumberFormat="1" applyFont="1" applyFill="1" applyBorder="1" applyAlignment="1">
      <alignment horizontal="centerContinuous" vertical="top" wrapText="1"/>
    </xf>
    <xf numFmtId="0" fontId="2" fillId="75" borderId="38" xfId="0" applyFont="1" applyFill="1" applyBorder="1" applyAlignment="1">
      <alignment horizontal="center" vertical="center" wrapText="1"/>
    </xf>
    <xf numFmtId="0" fontId="2" fillId="75" borderId="39" xfId="0" applyFont="1" applyFill="1" applyBorder="1" applyAlignment="1">
      <alignment horizontal="center" vertical="center" wrapText="1"/>
    </xf>
    <xf numFmtId="0" fontId="2" fillId="75" borderId="36" xfId="0" applyFont="1" applyFill="1" applyBorder="1" applyAlignment="1">
      <alignment horizontal="center" vertical="center" wrapText="1"/>
    </xf>
    <xf numFmtId="0" fontId="121" fillId="0" borderId="0" xfId="0" applyFont="1" applyAlignment="1">
      <alignment vertical="top"/>
    </xf>
    <xf numFmtId="0" fontId="15" fillId="4" borderId="0" xfId="0" applyFont="1" applyFill="1" applyAlignment="1">
      <alignment horizontal="left" vertical="top"/>
    </xf>
    <xf numFmtId="0" fontId="172" fillId="4" borderId="0" xfId="0" applyFont="1" applyFill="1" applyAlignment="1">
      <alignment horizontal="left" vertical="top"/>
    </xf>
    <xf numFmtId="0" fontId="136" fillId="4" borderId="0" xfId="0" applyFont="1" applyFill="1" applyAlignment="1">
      <alignment horizontal="left" vertical="center"/>
    </xf>
    <xf numFmtId="0" fontId="2" fillId="75" borderId="36" xfId="0" applyFont="1" applyFill="1" applyBorder="1" applyAlignment="1">
      <alignment horizontal="centerContinuous" vertical="center" wrapText="1"/>
    </xf>
    <xf numFmtId="0" fontId="2" fillId="2" borderId="36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214" fontId="2" fillId="4" borderId="37" xfId="0" applyNumberFormat="1" applyFont="1" applyFill="1" applyBorder="1" applyAlignment="1">
      <alignment horizontal="right" vertical="center"/>
    </xf>
    <xf numFmtId="0" fontId="2" fillId="75" borderId="0" xfId="0" applyFont="1" applyFill="1" applyBorder="1" applyAlignment="1">
      <alignment horizontal="left" vertical="center"/>
    </xf>
    <xf numFmtId="214" fontId="2" fillId="75" borderId="39" xfId="0" applyNumberFormat="1" applyFont="1" applyFill="1" applyBorder="1" applyAlignment="1">
      <alignment horizontal="right" vertical="center"/>
    </xf>
    <xf numFmtId="214" fontId="2" fillId="75" borderId="36" xfId="0" applyNumberFormat="1" applyFont="1" applyFill="1" applyBorder="1" applyAlignment="1">
      <alignment horizontal="right" vertical="center"/>
    </xf>
    <xf numFmtId="0" fontId="156" fillId="0" borderId="37" xfId="0" applyFont="1" applyFill="1" applyBorder="1" applyAlignment="1">
      <alignment horizontal="centerContinuous" vertical="top" wrapText="1"/>
    </xf>
    <xf numFmtId="0" fontId="157" fillId="0" borderId="37" xfId="0" applyFont="1" applyFill="1" applyBorder="1" applyAlignment="1">
      <alignment horizontal="centerContinuous" vertical="top" wrapText="1"/>
    </xf>
    <xf numFmtId="0" fontId="157" fillId="75" borderId="38" xfId="514" applyFont="1" applyFill="1" applyBorder="1" applyAlignment="1">
      <alignment horizontal="center" vertical="top" wrapText="1"/>
    </xf>
    <xf numFmtId="0" fontId="157" fillId="75" borderId="39" xfId="514" applyFont="1" applyFill="1" applyBorder="1" applyAlignment="1">
      <alignment horizontal="center" vertical="top" wrapText="1"/>
    </xf>
    <xf numFmtId="0" fontId="157" fillId="75" borderId="36" xfId="514" applyFont="1" applyFill="1" applyBorder="1" applyAlignment="1">
      <alignment horizontal="center" vertical="top" wrapText="1"/>
    </xf>
    <xf numFmtId="164" fontId="2" fillId="2" borderId="37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214" fontId="2" fillId="0" borderId="37" xfId="0" applyNumberFormat="1" applyFont="1" applyBorder="1" applyAlignment="1">
      <alignment horizontal="right" vertical="center"/>
    </xf>
    <xf numFmtId="164" fontId="2" fillId="75" borderId="39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/>
    </xf>
    <xf numFmtId="228" fontId="2" fillId="2" borderId="0" xfId="0" applyNumberFormat="1" applyFont="1" applyFill="1" applyBorder="1" applyAlignment="1">
      <alignment horizontal="right" vertical="center"/>
    </xf>
    <xf numFmtId="214" fontId="146" fillId="2" borderId="0" xfId="0" applyNumberFormat="1" applyFont="1" applyFill="1" applyBorder="1" applyAlignment="1">
      <alignment horizontal="right" vertical="center"/>
    </xf>
    <xf numFmtId="214" fontId="146" fillId="2" borderId="36" xfId="0" applyNumberFormat="1" applyFont="1" applyFill="1" applyBorder="1" applyAlignment="1">
      <alignment horizontal="right" vertical="center"/>
    </xf>
    <xf numFmtId="0" fontId="2" fillId="75" borderId="0" xfId="0" applyFont="1" applyFill="1" applyBorder="1" applyAlignment="1">
      <alignment horizontal="left" vertical="center" wrapText="1"/>
    </xf>
    <xf numFmtId="217" fontId="2" fillId="75" borderId="39" xfId="0" applyNumberFormat="1" applyFont="1" applyFill="1" applyBorder="1" applyAlignment="1">
      <alignment horizontal="right" vertical="center" wrapText="1"/>
    </xf>
    <xf numFmtId="228" fontId="2" fillId="75" borderId="39" xfId="0" applyNumberFormat="1" applyFont="1" applyFill="1" applyBorder="1" applyAlignment="1">
      <alignment horizontal="right" vertical="center" wrapText="1"/>
    </xf>
    <xf numFmtId="214" fontId="146" fillId="75" borderId="39" xfId="0" applyNumberFormat="1" applyFont="1" applyFill="1" applyBorder="1" applyAlignment="1">
      <alignment horizontal="right" vertical="center"/>
    </xf>
    <xf numFmtId="214" fontId="146" fillId="75" borderId="36" xfId="0" applyNumberFormat="1" applyFont="1" applyFill="1" applyBorder="1" applyAlignment="1">
      <alignment horizontal="right" vertical="center"/>
    </xf>
    <xf numFmtId="228" fontId="2" fillId="75" borderId="39" xfId="0" applyNumberFormat="1" applyFont="1" applyFill="1" applyBorder="1" applyAlignment="1">
      <alignment horizontal="right"/>
    </xf>
    <xf numFmtId="0" fontId="171" fillId="0" borderId="0" xfId="0" applyFont="1" applyFill="1" applyBorder="1" applyAlignment="1"/>
    <xf numFmtId="0" fontId="13" fillId="0" borderId="0" xfId="0" applyFont="1" applyBorder="1"/>
    <xf numFmtId="214" fontId="2" fillId="0" borderId="0" xfId="0" applyNumberFormat="1" applyFont="1" applyBorder="1"/>
    <xf numFmtId="217" fontId="2" fillId="75" borderId="38" xfId="507" applyNumberFormat="1" applyFont="1" applyFill="1" applyBorder="1" applyAlignment="1" applyProtection="1">
      <alignment horizontal="center" textRotation="90" wrapText="1"/>
    </xf>
    <xf numFmtId="217" fontId="2" fillId="75" borderId="39" xfId="507" applyNumberFormat="1" applyFont="1" applyFill="1" applyBorder="1" applyAlignment="1" applyProtection="1">
      <alignment horizontal="center" textRotation="90" wrapText="1"/>
    </xf>
    <xf numFmtId="164" fontId="2" fillId="75" borderId="39" xfId="507" applyNumberFormat="1" applyFont="1" applyFill="1" applyBorder="1" applyAlignment="1" applyProtection="1">
      <alignment horizontal="center" textRotation="90" wrapText="1"/>
    </xf>
    <xf numFmtId="217" fontId="2" fillId="75" borderId="36" xfId="507" applyNumberFormat="1" applyFont="1" applyFill="1" applyBorder="1" applyAlignment="1" applyProtection="1">
      <alignment horizontal="center" textRotation="90" wrapText="1"/>
    </xf>
    <xf numFmtId="164" fontId="2" fillId="75" borderId="39" xfId="507" applyNumberFormat="1" applyFont="1" applyFill="1" applyBorder="1" applyAlignment="1" applyProtection="1">
      <alignment horizontal="right"/>
    </xf>
    <xf numFmtId="164" fontId="2" fillId="75" borderId="36" xfId="507" applyNumberFormat="1" applyFont="1" applyFill="1" applyBorder="1" applyAlignment="1" applyProtection="1">
      <alignment horizontal="right"/>
    </xf>
    <xf numFmtId="164" fontId="16" fillId="75" borderId="39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</xf>
    <xf numFmtId="0" fontId="15" fillId="0" borderId="0" xfId="0" applyFont="1" applyFill="1" applyBorder="1"/>
    <xf numFmtId="0" fontId="2" fillId="75" borderId="40" xfId="0" applyFont="1" applyFill="1" applyBorder="1" applyAlignment="1">
      <alignment horizontal="center" wrapText="1"/>
    </xf>
    <xf numFmtId="0" fontId="2" fillId="75" borderId="39" xfId="0" applyFont="1" applyFill="1" applyBorder="1" applyAlignment="1">
      <alignment horizontal="center" wrapText="1"/>
    </xf>
    <xf numFmtId="0" fontId="2" fillId="75" borderId="42" xfId="0" applyFont="1" applyFill="1" applyBorder="1" applyAlignment="1">
      <alignment horizontal="center" wrapText="1"/>
    </xf>
    <xf numFmtId="214" fontId="2" fillId="75" borderId="0" xfId="0" applyNumberFormat="1" applyFont="1" applyFill="1" applyBorder="1" applyAlignment="1">
      <alignment horizontal="left" vertical="center"/>
    </xf>
    <xf numFmtId="214" fontId="16" fillId="75" borderId="39" xfId="0" applyNumberFormat="1" applyFont="1" applyFill="1" applyBorder="1" applyAlignment="1">
      <alignment horizontal="right"/>
    </xf>
    <xf numFmtId="217" fontId="2" fillId="75" borderId="38" xfId="507" applyNumberFormat="1" applyFont="1" applyFill="1" applyBorder="1" applyAlignment="1" applyProtection="1">
      <alignment horizontal="center" wrapText="1"/>
    </xf>
    <xf numFmtId="217" fontId="2" fillId="75" borderId="39" xfId="507" applyNumberFormat="1" applyFont="1" applyFill="1" applyBorder="1" applyAlignment="1" applyProtection="1">
      <alignment horizontal="center" wrapText="1"/>
    </xf>
    <xf numFmtId="217" fontId="2" fillId="75" borderId="36" xfId="507" applyNumberFormat="1" applyFont="1" applyFill="1" applyBorder="1" applyAlignment="1" applyProtection="1">
      <alignment horizontal="center" wrapText="1"/>
    </xf>
    <xf numFmtId="216" fontId="2" fillId="75" borderId="0" xfId="499" applyNumberFormat="1" applyFont="1" applyFill="1" applyBorder="1" applyAlignment="1">
      <alignment horizontal="left" vertical="center"/>
    </xf>
    <xf numFmtId="214" fontId="2" fillId="75" borderId="39" xfId="499" applyNumberFormat="1" applyFont="1" applyFill="1" applyBorder="1" applyAlignment="1">
      <alignment horizontal="right" vertical="center"/>
    </xf>
    <xf numFmtId="14" fontId="15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37" xfId="0" applyFont="1" applyBorder="1" applyAlignment="1">
      <alignment horizontal="centerContinuous" vertical="top" wrapText="1"/>
    </xf>
    <xf numFmtId="0" fontId="136" fillId="0" borderId="36" xfId="0" applyFont="1" applyFill="1" applyBorder="1" applyAlignment="1">
      <alignment horizontal="centerContinuous" vertical="center"/>
    </xf>
    <xf numFmtId="0" fontId="2" fillId="0" borderId="37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Continuous" vertical="top" wrapText="1"/>
    </xf>
    <xf numFmtId="0" fontId="14" fillId="0" borderId="36" xfId="0" applyFont="1" applyFill="1" applyBorder="1" applyAlignment="1">
      <alignment horizontal="centerContinuous" vertical="center"/>
    </xf>
    <xf numFmtId="0" fontId="2" fillId="75" borderId="38" xfId="0" applyFont="1" applyFill="1" applyBorder="1" applyAlignment="1">
      <alignment horizontal="centerContinuous" vertical="center"/>
    </xf>
    <xf numFmtId="0" fontId="2" fillId="75" borderId="39" xfId="0" applyFont="1" applyFill="1" applyBorder="1" applyAlignment="1">
      <alignment horizontal="centerContinuous" vertical="center"/>
    </xf>
    <xf numFmtId="0" fontId="2" fillId="75" borderId="36" xfId="0" applyFont="1" applyFill="1" applyBorder="1" applyAlignment="1">
      <alignment horizontal="centerContinuous" vertical="center"/>
    </xf>
    <xf numFmtId="0" fontId="164" fillId="0" borderId="36" xfId="0" applyFont="1" applyFill="1" applyBorder="1" applyAlignment="1">
      <alignment horizontal="left"/>
    </xf>
    <xf numFmtId="214" fontId="2" fillId="2" borderId="37" xfId="0" applyNumberFormat="1" applyFont="1" applyFill="1" applyBorder="1" applyAlignment="1">
      <alignment vertical="center"/>
    </xf>
    <xf numFmtId="214" fontId="2" fillId="4" borderId="37" xfId="0" applyNumberFormat="1" applyFont="1" applyFill="1" applyBorder="1" applyAlignment="1">
      <alignment vertical="center"/>
    </xf>
    <xf numFmtId="214" fontId="2" fillId="2" borderId="36" xfId="0" applyNumberFormat="1" applyFont="1" applyFill="1" applyBorder="1" applyAlignment="1">
      <alignment vertical="center"/>
    </xf>
    <xf numFmtId="223" fontId="2" fillId="75" borderId="39" xfId="0" applyNumberFormat="1" applyFont="1" applyFill="1" applyBorder="1" applyAlignment="1">
      <alignment vertical="center"/>
    </xf>
    <xf numFmtId="164" fontId="2" fillId="75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top" wrapText="1"/>
    </xf>
    <xf numFmtId="0" fontId="136" fillId="0" borderId="37" xfId="0" applyFont="1" applyFill="1" applyBorder="1" applyAlignment="1">
      <alignment horizontal="center" vertical="center"/>
    </xf>
    <xf numFmtId="0" fontId="136" fillId="0" borderId="36" xfId="0" applyFont="1" applyFill="1" applyBorder="1" applyAlignment="1">
      <alignment horizontal="center" vertical="center"/>
    </xf>
    <xf numFmtId="0" fontId="164" fillId="0" borderId="36" xfId="0" applyFont="1" applyFill="1" applyBorder="1" applyAlignment="1">
      <alignment horizontal="center"/>
    </xf>
    <xf numFmtId="0" fontId="164" fillId="0" borderId="36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214" fontId="2" fillId="4" borderId="36" xfId="0" applyNumberFormat="1" applyFont="1" applyFill="1" applyBorder="1" applyAlignment="1">
      <alignment vertical="center"/>
    </xf>
    <xf numFmtId="214" fontId="2" fillId="4" borderId="36" xfId="0" applyNumberFormat="1" applyFont="1" applyFill="1" applyBorder="1" applyAlignment="1">
      <alignment horizontal="right" vertical="center"/>
    </xf>
    <xf numFmtId="224" fontId="2" fillId="75" borderId="39" xfId="0" applyNumberFormat="1" applyFont="1" applyFill="1" applyBorder="1" applyAlignment="1">
      <alignment horizontal="center" vertical="center"/>
    </xf>
    <xf numFmtId="164" fontId="2" fillId="75" borderId="0" xfId="0" applyNumberFormat="1" applyFont="1" applyFill="1" applyBorder="1" applyAlignment="1">
      <alignment horizontal="left" vertical="center" wrapText="1"/>
    </xf>
    <xf numFmtId="224" fontId="2" fillId="75" borderId="39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36" fillId="0" borderId="36" xfId="0" applyFont="1" applyFill="1" applyBorder="1" applyAlignment="1">
      <alignment wrapText="1"/>
    </xf>
    <xf numFmtId="217" fontId="2" fillId="2" borderId="36" xfId="0" applyNumberFormat="1" applyFont="1" applyFill="1" applyBorder="1" applyAlignment="1">
      <alignment horizontal="left" vertical="center" wrapText="1"/>
    </xf>
    <xf numFmtId="164" fontId="2" fillId="2" borderId="37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164" fontId="2" fillId="0" borderId="37" xfId="0" applyNumberFormat="1" applyFont="1" applyFill="1" applyBorder="1" applyAlignment="1">
      <alignment vertical="center"/>
    </xf>
    <xf numFmtId="214" fontId="2" fillId="0" borderId="37" xfId="0" applyNumberFormat="1" applyFont="1" applyFill="1" applyBorder="1" applyAlignment="1">
      <alignment vertical="center"/>
    </xf>
    <xf numFmtId="214" fontId="2" fillId="76" borderId="39" xfId="0" applyNumberFormat="1" applyFont="1" applyFill="1" applyBorder="1" applyAlignment="1">
      <alignment vertical="center"/>
    </xf>
    <xf numFmtId="214" fontId="2" fillId="76" borderId="36" xfId="0" applyNumberFormat="1" applyFont="1" applyFill="1" applyBorder="1" applyAlignment="1">
      <alignment vertical="center"/>
    </xf>
    <xf numFmtId="214" fontId="2" fillId="76" borderId="39" xfId="0" applyNumberFormat="1" applyFont="1" applyFill="1" applyBorder="1" applyAlignment="1"/>
    <xf numFmtId="214" fontId="2" fillId="76" borderId="36" xfId="0" applyNumberFormat="1" applyFont="1" applyFill="1" applyBorder="1" applyAlignment="1"/>
    <xf numFmtId="0" fontId="2" fillId="0" borderId="0" xfId="0" applyFont="1" applyFill="1" applyBorder="1" applyAlignment="1">
      <alignment horizontal="left" wrapText="1"/>
    </xf>
    <xf numFmtId="217" fontId="2" fillId="0" borderId="0" xfId="0" applyNumberFormat="1" applyFont="1" applyFill="1" applyBorder="1" applyAlignment="1">
      <alignment horizontal="center" wrapText="1"/>
    </xf>
    <xf numFmtId="0" fontId="143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217" fontId="2" fillId="4" borderId="0" xfId="0" applyNumberFormat="1" applyFont="1" applyFill="1" applyBorder="1" applyAlignment="1">
      <alignment horizontal="center" wrapText="1"/>
    </xf>
    <xf numFmtId="214" fontId="2" fillId="82" borderId="36" xfId="0" applyNumberFormat="1" applyFont="1" applyFill="1" applyBorder="1" applyAlignment="1">
      <alignment vertical="center"/>
    </xf>
    <xf numFmtId="0" fontId="2" fillId="75" borderId="39" xfId="0" applyFont="1" applyFill="1" applyBorder="1" applyAlignment="1">
      <alignment horizontal="left" vertical="center" wrapText="1"/>
    </xf>
    <xf numFmtId="0" fontId="140" fillId="0" borderId="0" xfId="0" applyFont="1" applyFill="1" applyBorder="1"/>
    <xf numFmtId="218" fontId="2" fillId="2" borderId="37" xfId="0" applyNumberFormat="1" applyFont="1" applyFill="1" applyBorder="1" applyAlignment="1">
      <alignment vertical="center"/>
    </xf>
    <xf numFmtId="218" fontId="2" fillId="0" borderId="37" xfId="0" applyNumberFormat="1" applyFont="1" applyFill="1" applyBorder="1" applyAlignment="1">
      <alignment vertical="center"/>
    </xf>
    <xf numFmtId="218" fontId="2" fillId="75" borderId="39" xfId="0" applyNumberFormat="1" applyFont="1" applyFill="1" applyBorder="1" applyAlignment="1">
      <alignment vertical="center"/>
    </xf>
    <xf numFmtId="0" fontId="2" fillId="7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214" fontId="2" fillId="0" borderId="37" xfId="0" applyNumberFormat="1" applyFont="1" applyFill="1" applyBorder="1" applyAlignment="1">
      <alignment horizontal="centerContinuous" vertical="top" wrapText="1"/>
    </xf>
    <xf numFmtId="0" fontId="2" fillId="2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3" fillId="0" borderId="38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vertical="top" wrapText="1"/>
    </xf>
    <xf numFmtId="0" fontId="3" fillId="0" borderId="36" xfId="0" applyFont="1" applyBorder="1" applyAlignment="1">
      <alignment horizontal="centerContinuous" vertical="top" wrapText="1"/>
    </xf>
    <xf numFmtId="0" fontId="2" fillId="75" borderId="39" xfId="0" applyFont="1" applyFill="1" applyBorder="1" applyAlignment="1">
      <alignment vertical="center"/>
    </xf>
    <xf numFmtId="0" fontId="2" fillId="75" borderId="39" xfId="346" applyFont="1" applyFill="1" applyBorder="1" applyAlignment="1">
      <alignment horizontal="center" vertical="top" wrapText="1"/>
    </xf>
    <xf numFmtId="0" fontId="2" fillId="75" borderId="36" xfId="346" applyFont="1" applyFill="1" applyBorder="1" applyAlignment="1">
      <alignment horizontal="center" vertical="top" wrapText="1"/>
    </xf>
    <xf numFmtId="0" fontId="3" fillId="0" borderId="0" xfId="0" applyFont="1" applyBorder="1"/>
    <xf numFmtId="0" fontId="150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Continuous" wrapText="1"/>
    </xf>
    <xf numFmtId="0" fontId="3" fillId="0" borderId="37" xfId="0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2" fillId="75" borderId="0" xfId="0" applyFont="1" applyFill="1" applyBorder="1" applyAlignment="1">
      <alignment horizontal="center" vertical="top" wrapText="1"/>
    </xf>
    <xf numFmtId="0" fontId="136" fillId="0" borderId="0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164" fontId="2" fillId="0" borderId="37" xfId="0" applyNumberFormat="1" applyFont="1" applyFill="1" applyBorder="1" applyAlignment="1">
      <alignment horizontal="right" vertical="center"/>
    </xf>
    <xf numFmtId="220" fontId="2" fillId="2" borderId="37" xfId="0" applyNumberFormat="1" applyFont="1" applyFill="1" applyBorder="1" applyAlignment="1">
      <alignment horizontal="right" vertical="center"/>
    </xf>
    <xf numFmtId="220" fontId="2" fillId="0" borderId="37" xfId="0" applyNumberFormat="1" applyFont="1" applyFill="1" applyBorder="1" applyAlignment="1">
      <alignment horizontal="right" vertical="center"/>
    </xf>
    <xf numFmtId="219" fontId="2" fillId="75" borderId="39" xfId="0" applyNumberFormat="1" applyFont="1" applyFill="1" applyBorder="1" applyAlignment="1">
      <alignment horizontal="right" vertical="center"/>
    </xf>
    <xf numFmtId="164" fontId="2" fillId="75" borderId="39" xfId="0" applyNumberFormat="1" applyFont="1" applyFill="1" applyBorder="1" applyAlignment="1"/>
    <xf numFmtId="214" fontId="2" fillId="0" borderId="0" xfId="0" applyNumberFormat="1" applyFont="1" applyFill="1" applyBorder="1" applyAlignment="1"/>
    <xf numFmtId="0" fontId="140" fillId="0" borderId="0" xfId="0" applyFont="1" applyBorder="1" applyAlignment="1"/>
    <xf numFmtId="0" fontId="3" fillId="0" borderId="0" xfId="0" applyFont="1" applyFill="1" applyBorder="1" applyAlignment="1"/>
    <xf numFmtId="222" fontId="3" fillId="75" borderId="43" xfId="0" applyNumberFormat="1" applyFont="1" applyFill="1" applyBorder="1" applyAlignment="1">
      <alignment horizontal="centerContinuous" vertical="top"/>
    </xf>
    <xf numFmtId="222" fontId="3" fillId="75" borderId="37" xfId="0" applyNumberFormat="1" applyFont="1" applyFill="1" applyBorder="1" applyAlignment="1">
      <alignment horizontal="centerContinuous" vertical="top"/>
    </xf>
    <xf numFmtId="222" fontId="3" fillId="75" borderId="37" xfId="0" applyNumberFormat="1" applyFont="1" applyFill="1" applyBorder="1" applyAlignment="1">
      <alignment horizontal="centerContinuous" vertical="top" wrapText="1"/>
    </xf>
    <xf numFmtId="0" fontId="2" fillId="75" borderId="37" xfId="0" applyFont="1" applyFill="1" applyBorder="1" applyAlignment="1">
      <alignment horizontal="centerContinuous" vertical="center" wrapText="1"/>
    </xf>
    <xf numFmtId="0" fontId="2" fillId="75" borderId="0" xfId="0" applyFont="1" applyFill="1" applyBorder="1" applyAlignment="1">
      <alignment horizontal="centerContinuous" vertical="center"/>
    </xf>
    <xf numFmtId="217" fontId="2" fillId="75" borderId="36" xfId="0" applyNumberFormat="1" applyFont="1" applyFill="1" applyBorder="1" applyAlignment="1">
      <alignment horizontal="centerContinuous" vertical="center"/>
    </xf>
    <xf numFmtId="0" fontId="2" fillId="2" borderId="36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75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214" fontId="2" fillId="0" borderId="0" xfId="0" applyNumberFormat="1" applyFont="1" applyFill="1" applyBorder="1" applyAlignment="1">
      <alignment vertical="center"/>
    </xf>
    <xf numFmtId="214" fontId="2" fillId="75" borderId="0" xfId="0" applyNumberFormat="1" applyFont="1" applyFill="1" applyBorder="1" applyAlignment="1">
      <alignment vertical="center"/>
    </xf>
    <xf numFmtId="217" fontId="2" fillId="0" borderId="0" xfId="0" applyNumberFormat="1" applyFont="1" applyFill="1" applyBorder="1" applyAlignment="1">
      <alignment horizontal="left" vertical="center"/>
    </xf>
    <xf numFmtId="217" fontId="2" fillId="0" borderId="0" xfId="0" applyNumberFormat="1" applyFont="1" applyFill="1" applyBorder="1" applyAlignment="1">
      <alignment vertical="center"/>
    </xf>
    <xf numFmtId="218" fontId="2" fillId="75" borderId="39" xfId="0" applyNumberFormat="1" applyFont="1" applyFill="1" applyBorder="1" applyAlignment="1">
      <alignment horizontal="right"/>
    </xf>
    <xf numFmtId="218" fontId="2" fillId="75" borderId="36" xfId="0" applyNumberFormat="1" applyFont="1" applyFill="1" applyBorder="1" applyAlignment="1">
      <alignment horizontal="right"/>
    </xf>
    <xf numFmtId="217" fontId="2" fillId="0" borderId="0" xfId="0" applyNumberFormat="1" applyFont="1" applyFill="1" applyBorder="1" applyAlignment="1"/>
    <xf numFmtId="0" fontId="14" fillId="0" borderId="36" xfId="0" applyFont="1" applyFill="1" applyBorder="1" applyAlignment="1"/>
    <xf numFmtId="0" fontId="140" fillId="4" borderId="0" xfId="0" applyFont="1" applyFill="1" applyBorder="1" applyAlignment="1">
      <alignment horizontal="left" wrapText="1"/>
    </xf>
    <xf numFmtId="0" fontId="139" fillId="4" borderId="36" xfId="0" applyFont="1" applyFill="1" applyBorder="1" applyAlignment="1">
      <alignment horizontal="left" vertical="center" wrapText="1"/>
    </xf>
    <xf numFmtId="0" fontId="136" fillId="4" borderId="36" xfId="0" applyFont="1" applyFill="1" applyBorder="1" applyAlignment="1">
      <alignment horizontal="left" vertical="center" wrapText="1"/>
    </xf>
    <xf numFmtId="218" fontId="3" fillId="0" borderId="38" xfId="0" applyNumberFormat="1" applyFont="1" applyFill="1" applyBorder="1" applyAlignment="1">
      <alignment horizontal="centerContinuous" vertical="center"/>
    </xf>
    <xf numFmtId="0" fontId="136" fillId="0" borderId="0" xfId="0" applyFont="1" applyFill="1" applyBorder="1" applyAlignment="1">
      <alignment horizontal="centerContinuous" vertical="center" wrapText="1"/>
    </xf>
    <xf numFmtId="0" fontId="136" fillId="0" borderId="36" xfId="0" applyFont="1" applyFill="1" applyBorder="1" applyAlignment="1">
      <alignment horizontal="left" vertical="center" wrapText="1"/>
    </xf>
    <xf numFmtId="164" fontId="2" fillId="4" borderId="37" xfId="0" applyNumberFormat="1" applyFont="1" applyFill="1" applyBorder="1" applyAlignment="1">
      <alignment horizontal="right" vertical="center"/>
    </xf>
    <xf numFmtId="164" fontId="2" fillId="75" borderId="36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218" fontId="3" fillId="2" borderId="38" xfId="0" applyNumberFormat="1" applyFont="1" applyFill="1" applyBorder="1" applyAlignment="1">
      <alignment horizontal="centerContinuous" vertical="center"/>
    </xf>
    <xf numFmtId="218" fontId="2" fillId="2" borderId="0" xfId="0" applyNumberFormat="1" applyFont="1" applyFill="1" applyBorder="1" applyAlignment="1">
      <alignment horizontal="centerContinuous" vertical="center" wrapText="1"/>
    </xf>
    <xf numFmtId="218" fontId="3" fillId="2" borderId="0" xfId="0" applyNumberFormat="1" applyFont="1" applyFill="1" applyBorder="1" applyAlignment="1">
      <alignment horizontal="centerContinuous" vertical="center"/>
    </xf>
    <xf numFmtId="218" fontId="2" fillId="2" borderId="36" xfId="0" applyNumberFormat="1" applyFont="1" applyFill="1" applyBorder="1" applyAlignment="1">
      <alignment horizontal="centerContinuous" vertical="center" wrapText="1"/>
    </xf>
    <xf numFmtId="214" fontId="2" fillId="75" borderId="41" xfId="0" applyNumberFormat="1" applyFont="1" applyFill="1" applyBorder="1" applyAlignment="1">
      <alignment horizontal="right" vertical="center"/>
    </xf>
    <xf numFmtId="217" fontId="2" fillId="0" borderId="0" xfId="0" applyNumberFormat="1" applyFont="1"/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 wrapText="1"/>
    </xf>
    <xf numFmtId="164" fontId="2" fillId="2" borderId="36" xfId="0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 applyProtection="1">
      <alignment horizontal="left"/>
    </xf>
    <xf numFmtId="0" fontId="2" fillId="75" borderId="38" xfId="499" applyFont="1" applyFill="1" applyBorder="1" applyAlignment="1">
      <alignment horizontal="center" vertical="center" wrapText="1"/>
    </xf>
    <xf numFmtId="0" fontId="2" fillId="75" borderId="39" xfId="499" applyFont="1" applyFill="1" applyBorder="1" applyAlignment="1">
      <alignment horizontal="center" vertical="center" wrapText="1"/>
    </xf>
    <xf numFmtId="0" fontId="2" fillId="75" borderId="36" xfId="499" applyFont="1" applyFill="1" applyBorder="1" applyAlignment="1">
      <alignment horizontal="center" vertical="center" wrapText="1"/>
    </xf>
    <xf numFmtId="0" fontId="2" fillId="0" borderId="0" xfId="501" applyFont="1" applyFill="1" applyBorder="1"/>
    <xf numFmtId="0" fontId="155" fillId="0" borderId="0" xfId="0" applyFont="1" applyBorder="1"/>
    <xf numFmtId="0" fontId="2" fillId="75" borderId="39" xfId="499" applyFont="1" applyFill="1" applyBorder="1" applyAlignment="1">
      <alignment horizontal="center" vertical="top" wrapText="1"/>
    </xf>
    <xf numFmtId="217" fontId="136" fillId="0" borderId="36" xfId="0" applyNumberFormat="1" applyFont="1" applyFill="1" applyBorder="1" applyAlignment="1">
      <alignment horizontal="left"/>
    </xf>
    <xf numFmtId="214" fontId="2" fillId="0" borderId="37" xfId="0" applyNumberFormat="1" applyFont="1" applyBorder="1" applyAlignment="1">
      <alignment horizontal="right"/>
    </xf>
    <xf numFmtId="214" fontId="2" fillId="0" borderId="37" xfId="0" applyNumberFormat="1" applyFont="1" applyBorder="1" applyAlignment="1">
      <alignment vertical="center"/>
    </xf>
    <xf numFmtId="0" fontId="15" fillId="0" borderId="0" xfId="0" applyFont="1" applyFill="1" applyBorder="1" applyAlignment="1"/>
    <xf numFmtId="2" fontId="15" fillId="0" borderId="0" xfId="0" applyNumberFormat="1" applyFont="1" applyFill="1" applyBorder="1" applyAlignment="1"/>
    <xf numFmtId="0" fontId="139" fillId="0" borderId="36" xfId="0" applyFont="1" applyFill="1" applyBorder="1" applyAlignment="1">
      <alignment horizontal="centerContinuous"/>
    </xf>
    <xf numFmtId="0" fontId="2" fillId="0" borderId="36" xfId="0" applyFont="1" applyFill="1" applyBorder="1" applyAlignment="1">
      <alignment horizontal="center" vertical="top" wrapText="1"/>
    </xf>
    <xf numFmtId="0" fontId="2" fillId="75" borderId="38" xfId="0" applyFont="1" applyFill="1" applyBorder="1" applyAlignment="1">
      <alignment horizontal="centerContinuous" vertical="center" wrapText="1"/>
    </xf>
    <xf numFmtId="2" fontId="2" fillId="75" borderId="36" xfId="0" applyNumberFormat="1" applyFont="1" applyFill="1" applyBorder="1" applyAlignment="1">
      <alignment horizontal="center" vertical="center" wrapText="1"/>
    </xf>
    <xf numFmtId="215" fontId="2" fillId="2" borderId="37" xfId="0" applyNumberFormat="1" applyFont="1" applyFill="1" applyBorder="1" applyAlignment="1">
      <alignment horizontal="right" vertical="center"/>
    </xf>
    <xf numFmtId="215" fontId="2" fillId="0" borderId="37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36" fillId="0" borderId="36" xfId="0" applyFont="1" applyFill="1" applyBorder="1" applyAlignment="1">
      <alignment horizontal="left" vertical="center"/>
    </xf>
    <xf numFmtId="0" fontId="2" fillId="75" borderId="37" xfId="0" applyFont="1" applyFill="1" applyBorder="1" applyAlignment="1">
      <alignment horizontal="centerContinuous" vertical="top"/>
    </xf>
    <xf numFmtId="0" fontId="2" fillId="75" borderId="38" xfId="0" applyFont="1" applyFill="1" applyBorder="1" applyAlignment="1">
      <alignment horizontal="centerContinuous" vertical="top"/>
    </xf>
    <xf numFmtId="0" fontId="2" fillId="75" borderId="39" xfId="0" applyFont="1" applyFill="1" applyBorder="1" applyAlignment="1">
      <alignment horizontal="centerContinuous" vertical="top"/>
    </xf>
    <xf numFmtId="218" fontId="2" fillId="76" borderId="39" xfId="0" applyNumberFormat="1" applyFont="1" applyFill="1" applyBorder="1" applyAlignment="1">
      <alignment vertical="center"/>
    </xf>
    <xf numFmtId="218" fontId="2" fillId="2" borderId="37" xfId="0" applyNumberFormat="1" applyFont="1" applyFill="1" applyBorder="1" applyAlignment="1">
      <alignment horizontal="right"/>
    </xf>
    <xf numFmtId="0" fontId="2" fillId="4" borderId="37" xfId="0" applyFont="1" applyFill="1" applyBorder="1" applyAlignment="1">
      <alignment horizontal="left" vertical="center"/>
    </xf>
    <xf numFmtId="218" fontId="2" fillId="2" borderId="0" xfId="0" applyNumberFormat="1" applyFont="1" applyFill="1" applyBorder="1" applyAlignment="1">
      <alignment vertical="center"/>
    </xf>
    <xf numFmtId="218" fontId="2" fillId="76" borderId="39" xfId="0" applyNumberFormat="1" applyFont="1" applyFill="1" applyBorder="1" applyAlignment="1"/>
    <xf numFmtId="0" fontId="2" fillId="0" borderId="0" xfId="0" applyFont="1" applyBorder="1" applyAlignment="1" applyProtection="1">
      <alignment horizontal="center"/>
      <protection locked="0"/>
    </xf>
    <xf numFmtId="220" fontId="2" fillId="0" borderId="0" xfId="0" applyNumberFormat="1" applyFont="1" applyBorder="1" applyAlignment="1" applyProtection="1">
      <alignment horizontal="center"/>
      <protection locked="0"/>
    </xf>
    <xf numFmtId="0" fontId="149" fillId="0" borderId="0" xfId="0" applyFont="1" applyFill="1" applyBorder="1"/>
    <xf numFmtId="0" fontId="15" fillId="4" borderId="0" xfId="0" applyFont="1" applyFill="1" applyAlignment="1">
      <alignment horizontal="left" wrapText="1"/>
    </xf>
    <xf numFmtId="0" fontId="14" fillId="4" borderId="0" xfId="0" applyFont="1" applyFill="1"/>
    <xf numFmtId="0" fontId="0" fillId="0" borderId="0" xfId="0" applyAlignment="1"/>
    <xf numFmtId="0" fontId="15" fillId="0" borderId="0" xfId="0" applyFont="1" applyBorder="1" applyAlignment="1"/>
    <xf numFmtId="0" fontId="3" fillId="0" borderId="37" xfId="0" applyFont="1" applyFill="1" applyBorder="1" applyAlignment="1">
      <alignment horizontal="center" vertical="top" wrapText="1"/>
    </xf>
    <xf numFmtId="0" fontId="140" fillId="0" borderId="0" xfId="497" applyFont="1" applyFill="1" applyBorder="1" applyAlignment="1" applyProtection="1"/>
    <xf numFmtId="0" fontId="15" fillId="0" borderId="0" xfId="497" applyFont="1" applyFill="1" applyBorder="1" applyAlignment="1" applyProtection="1"/>
    <xf numFmtId="0" fontId="15" fillId="4" borderId="0" xfId="0" applyFont="1" applyFill="1" applyBorder="1" applyAlignment="1" applyProtection="1"/>
    <xf numFmtId="0" fontId="140" fillId="4" borderId="0" xfId="0" applyFont="1" applyFill="1" applyBorder="1" applyAlignment="1"/>
    <xf numFmtId="0" fontId="140" fillId="0" borderId="0" xfId="0" applyFont="1" applyFill="1" applyAlignment="1"/>
    <xf numFmtId="0" fontId="15" fillId="0" borderId="0" xfId="0" applyFont="1" applyFill="1" applyAlignment="1"/>
    <xf numFmtId="0" fontId="140" fillId="0" borderId="0" xfId="505" applyFont="1" applyFill="1" applyBorder="1" applyAlignment="1"/>
    <xf numFmtId="0" fontId="140" fillId="0" borderId="0" xfId="506" applyFont="1" applyFill="1" applyBorder="1" applyAlignment="1" applyProtection="1"/>
    <xf numFmtId="0" fontId="15" fillId="0" borderId="0" xfId="506" applyFont="1" applyFill="1" applyBorder="1" applyAlignment="1" applyProtection="1"/>
    <xf numFmtId="225" fontId="140" fillId="0" borderId="0" xfId="512" applyNumberFormat="1" applyFont="1" applyFill="1" applyBorder="1" applyAlignment="1" applyProtection="1"/>
    <xf numFmtId="0" fontId="140" fillId="0" borderId="0" xfId="0" applyFont="1" applyFill="1" applyBorder="1" applyAlignment="1" applyProtection="1"/>
    <xf numFmtId="0" fontId="15" fillId="4" borderId="0" xfId="0" applyFont="1" applyFill="1" applyAlignment="1"/>
    <xf numFmtId="0" fontId="140" fillId="0" borderId="0" xfId="0" applyFont="1" applyFill="1" applyBorder="1" applyAlignment="1"/>
    <xf numFmtId="0" fontId="140" fillId="4" borderId="0" xfId="0" applyFont="1" applyFill="1" applyAlignment="1"/>
    <xf numFmtId="0" fontId="3" fillId="4" borderId="0" xfId="499" applyFont="1" applyFill="1" applyBorder="1" applyAlignment="1">
      <alignment horizontal="centerContinuous" vertical="top" wrapText="1"/>
    </xf>
    <xf numFmtId="0" fontId="3" fillId="4" borderId="36" xfId="499" applyFont="1" applyFill="1" applyBorder="1" applyAlignment="1">
      <alignment horizontal="centerContinuous"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Continuous" vertical="top"/>
    </xf>
    <xf numFmtId="0" fontId="3" fillId="0" borderId="36" xfId="0" applyFont="1" applyFill="1" applyBorder="1" applyAlignment="1">
      <alignment horizontal="centerContinuous" vertical="top"/>
    </xf>
    <xf numFmtId="0" fontId="3" fillId="0" borderId="38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centerContinuous" vertical="center"/>
    </xf>
    <xf numFmtId="0" fontId="2" fillId="75" borderId="44" xfId="329" applyFont="1" applyFill="1" applyBorder="1" applyAlignment="1">
      <alignment horizontal="centerContinuous" vertical="top"/>
    </xf>
    <xf numFmtId="0" fontId="2" fillId="75" borderId="36" xfId="329" applyFont="1" applyFill="1" applyBorder="1" applyAlignment="1">
      <alignment horizontal="centerContinuous" vertical="top"/>
    </xf>
    <xf numFmtId="217" fontId="2" fillId="0" borderId="0" xfId="329" applyNumberFormat="1" applyFont="1" applyFill="1" applyBorder="1" applyAlignment="1">
      <alignment horizontal="center" wrapText="1"/>
    </xf>
    <xf numFmtId="164" fontId="2" fillId="0" borderId="0" xfId="10" applyNumberFormat="1" applyFont="1" applyAlignment="1" applyProtection="1">
      <alignment vertical="center"/>
      <protection hidden="1"/>
    </xf>
    <xf numFmtId="0" fontId="3" fillId="0" borderId="0" xfId="10" applyFont="1" applyAlignment="1">
      <alignment vertical="top"/>
    </xf>
    <xf numFmtId="0" fontId="2" fillId="0" borderId="0" xfId="6" applyFont="1" applyAlignment="1" applyProtection="1">
      <alignment vertical="top" wrapText="1"/>
    </xf>
    <xf numFmtId="0" fontId="2" fillId="0" borderId="0" xfId="10" applyFont="1" applyAlignment="1">
      <alignment vertical="top" wrapText="1"/>
    </xf>
    <xf numFmtId="0" fontId="2" fillId="4" borderId="36" xfId="0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14" fontId="2" fillId="2" borderId="36" xfId="0" applyNumberFormat="1" applyFont="1" applyFill="1" applyBorder="1" applyAlignment="1">
      <alignment horizontal="left"/>
    </xf>
    <xf numFmtId="214" fontId="2" fillId="0" borderId="36" xfId="0" applyNumberFormat="1" applyFont="1" applyFill="1" applyBorder="1" applyAlignment="1">
      <alignment horizontal="left"/>
    </xf>
    <xf numFmtId="214" fontId="2" fillId="75" borderId="0" xfId="0" applyNumberFormat="1" applyFont="1" applyFill="1" applyBorder="1" applyAlignment="1">
      <alignment horizontal="left"/>
    </xf>
    <xf numFmtId="0" fontId="5" fillId="0" borderId="0" xfId="6" applyFont="1" applyAlignment="1" applyProtection="1"/>
    <xf numFmtId="0" fontId="183" fillId="0" borderId="0" xfId="10" applyFont="1"/>
    <xf numFmtId="0" fontId="176" fillId="0" borderId="0" xfId="10" applyFont="1" applyAlignment="1">
      <alignment vertical="center"/>
    </xf>
    <xf numFmtId="0" fontId="2" fillId="0" borderId="0" xfId="0" applyFont="1" applyBorder="1" applyAlignment="1"/>
    <xf numFmtId="0" fontId="2" fillId="0" borderId="0" xfId="6" applyFont="1" applyAlignment="1" applyProtection="1"/>
    <xf numFmtId="0" fontId="122" fillId="0" borderId="0" xfId="6" applyFont="1" applyAlignment="1" applyProtection="1">
      <alignment horizontal="left"/>
    </xf>
    <xf numFmtId="0" fontId="122" fillId="0" borderId="0" xfId="6" applyFont="1" applyAlignment="1" applyProtection="1">
      <alignment horizontal="right"/>
    </xf>
    <xf numFmtId="0" fontId="14" fillId="0" borderId="0" xfId="6" applyFont="1" applyAlignment="1" applyProtection="1">
      <alignment horizontal="left"/>
    </xf>
    <xf numFmtId="0" fontId="14" fillId="0" borderId="0" xfId="6" applyFont="1" applyAlignment="1" applyProtection="1"/>
    <xf numFmtId="0" fontId="13" fillId="0" borderId="0" xfId="329" applyFont="1" applyAlignment="1">
      <alignment horizontal="left"/>
    </xf>
    <xf numFmtId="0" fontId="71" fillId="0" borderId="0" xfId="329" applyFont="1" applyAlignment="1"/>
    <xf numFmtId="0" fontId="123" fillId="4" borderId="0" xfId="6" applyFont="1" applyFill="1" applyAlignment="1" applyProtection="1">
      <alignment horizontal="left"/>
    </xf>
    <xf numFmtId="0" fontId="0" fillId="0" borderId="0" xfId="0" applyAlignment="1"/>
    <xf numFmtId="0" fontId="15" fillId="0" borderId="0" xfId="329" applyFont="1" applyAlignment="1">
      <alignment horizontal="left"/>
    </xf>
    <xf numFmtId="165" fontId="2" fillId="0" borderId="0" xfId="6" applyNumberFormat="1" applyFont="1" applyFill="1" applyAlignment="1" applyProtection="1">
      <alignment vertical="top"/>
    </xf>
    <xf numFmtId="0" fontId="2" fillId="0" borderId="0" xfId="10" applyFont="1"/>
    <xf numFmtId="165" fontId="2" fillId="0" borderId="0" xfId="10" applyNumberFormat="1" applyFont="1"/>
    <xf numFmtId="165" fontId="2" fillId="0" borderId="0" xfId="6" applyNumberFormat="1" applyFont="1" applyAlignment="1" applyProtection="1"/>
    <xf numFmtId="0" fontId="2" fillId="0" borderId="0" xfId="6" applyFont="1" applyAlignment="1" applyProtection="1"/>
    <xf numFmtId="0" fontId="3" fillId="0" borderId="37" xfId="0" applyFont="1" applyFill="1" applyBorder="1" applyAlignment="1">
      <alignment horizontal="center" vertical="top" wrapText="1"/>
    </xf>
    <xf numFmtId="0" fontId="3" fillId="0" borderId="37" xfId="0" applyNumberFormat="1" applyFont="1" applyFill="1" applyBorder="1" applyAlignment="1">
      <alignment horizontal="center" vertical="top" wrapText="1"/>
    </xf>
    <xf numFmtId="0" fontId="2" fillId="75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36" xfId="0" applyFont="1" applyFill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157" fillId="0" borderId="37" xfId="0" applyFont="1" applyFill="1" applyBorder="1" applyAlignment="1">
      <alignment horizontal="center" vertical="top" wrapText="1"/>
    </xf>
    <xf numFmtId="0" fontId="2" fillId="0" borderId="37" xfId="499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214" fontId="2" fillId="0" borderId="37" xfId="0" applyNumberFormat="1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2" fontId="3" fillId="0" borderId="37" xfId="0" applyNumberFormat="1" applyFont="1" applyFill="1" applyBorder="1" applyAlignment="1">
      <alignment horizontal="center" vertical="top" wrapText="1"/>
    </xf>
    <xf numFmtId="0" fontId="8" fillId="0" borderId="0" xfId="10" applyFont="1" applyAlignment="1"/>
    <xf numFmtId="0" fontId="2" fillId="0" borderId="0" xfId="10" applyAlignment="1"/>
    <xf numFmtId="0" fontId="5" fillId="0" borderId="0" xfId="6" applyFont="1" applyAlignment="1" applyProtection="1">
      <alignment horizontal="left"/>
    </xf>
    <xf numFmtId="0" fontId="8" fillId="0" borderId="0" xfId="10" applyFont="1" applyAlignment="1">
      <alignment horizontal="left"/>
    </xf>
    <xf numFmtId="0" fontId="5" fillId="0" borderId="0" xfId="6" applyFont="1" applyAlignment="1" applyProtection="1"/>
    <xf numFmtId="0" fontId="177" fillId="0" borderId="0" xfId="10" applyFont="1" applyAlignment="1">
      <alignment horizontal="left"/>
    </xf>
  </cellXfs>
  <cellStyles count="515">
    <cellStyle name="0mitP" xfId="17"/>
    <cellStyle name="0ohneP" xfId="18"/>
    <cellStyle name="10mitP" xfId="19"/>
    <cellStyle name="10mitP 2" xfId="20"/>
    <cellStyle name="10mitP 3" xfId="21"/>
    <cellStyle name="12mitP" xfId="22"/>
    <cellStyle name="12ohneP" xfId="23"/>
    <cellStyle name="13mitP" xfId="24"/>
    <cellStyle name="1mitP" xfId="25"/>
    <cellStyle name="1ohneP" xfId="26"/>
    <cellStyle name="20 % - Akzent1 2" xfId="27"/>
    <cellStyle name="20 % - Akzent1 2 2" xfId="28"/>
    <cellStyle name="20 % - Akzent1 3" xfId="29"/>
    <cellStyle name="20 % - Akzent1 3 2" xfId="30"/>
    <cellStyle name="20 % - Akzent1 4" xfId="31"/>
    <cellStyle name="20 % - Akzent1 4 2" xfId="32"/>
    <cellStyle name="20 % - Akzent1 5" xfId="33"/>
    <cellStyle name="20 % - Akzent1 6" xfId="34"/>
    <cellStyle name="20 % - Akzent2 2" xfId="35"/>
    <cellStyle name="20 % - Akzent2 2 2" xfId="36"/>
    <cellStyle name="20 % - Akzent2 3" xfId="37"/>
    <cellStyle name="20 % - Akzent2 3 2" xfId="38"/>
    <cellStyle name="20 % - Akzent2 4" xfId="39"/>
    <cellStyle name="20 % - Akzent2 4 2" xfId="40"/>
    <cellStyle name="20 % - Akzent2 5" xfId="41"/>
    <cellStyle name="20 % - Akzent2 6" xfId="42"/>
    <cellStyle name="20 % - Akzent3 2" xfId="43"/>
    <cellStyle name="20 % - Akzent3 2 2" xfId="44"/>
    <cellStyle name="20 % - Akzent3 3" xfId="45"/>
    <cellStyle name="20 % - Akzent3 3 2" xfId="46"/>
    <cellStyle name="20 % - Akzent3 4" xfId="47"/>
    <cellStyle name="20 % - Akzent3 4 2" xfId="48"/>
    <cellStyle name="20 % - Akzent3 5" xfId="49"/>
    <cellStyle name="20 % - Akzent3 6" xfId="50"/>
    <cellStyle name="20 % - Akzent4 2" xfId="51"/>
    <cellStyle name="20 % - Akzent4 2 2" xfId="52"/>
    <cellStyle name="20 % - Akzent4 3" xfId="53"/>
    <cellStyle name="20 % - Akzent4 3 2" xfId="54"/>
    <cellStyle name="20 % - Akzent4 4" xfId="55"/>
    <cellStyle name="20 % - Akzent4 4 2" xfId="56"/>
    <cellStyle name="20 % - Akzent4 5" xfId="57"/>
    <cellStyle name="20 % - Akzent4 6" xfId="58"/>
    <cellStyle name="20 % - Akzent5 2" xfId="59"/>
    <cellStyle name="20 % - Akzent5 2 2" xfId="60"/>
    <cellStyle name="20 % - Akzent5 3" xfId="61"/>
    <cellStyle name="20 % - Akzent5 3 2" xfId="62"/>
    <cellStyle name="20 % - Akzent5 4" xfId="63"/>
    <cellStyle name="20 % - Akzent5 4 2" xfId="64"/>
    <cellStyle name="20 % - Akzent5 5" xfId="65"/>
    <cellStyle name="20 % - Akzent5 6" xfId="66"/>
    <cellStyle name="20 % - Akzent6 2" xfId="67"/>
    <cellStyle name="20 % - Akzent6 2 2" xfId="68"/>
    <cellStyle name="20 % - Akzent6 3" xfId="69"/>
    <cellStyle name="20 % - Akzent6 3 2" xfId="70"/>
    <cellStyle name="20 % - Akzent6 4" xfId="71"/>
    <cellStyle name="20 % - Akzent6 4 2" xfId="72"/>
    <cellStyle name="20 % - Akzent6 5" xfId="73"/>
    <cellStyle name="20 % - Akzent6 6" xfId="74"/>
    <cellStyle name="20% - Accent1" xfId="430"/>
    <cellStyle name="20% - Accent2" xfId="431"/>
    <cellStyle name="20% - Accent3" xfId="432"/>
    <cellStyle name="20% - Accent4" xfId="433"/>
    <cellStyle name="20% - Accent5" xfId="434"/>
    <cellStyle name="20% - Accent6" xfId="435"/>
    <cellStyle name="20% - Akzent1" xfId="75"/>
    <cellStyle name="20% - Akzent1 2" xfId="76"/>
    <cellStyle name="20% - Akzent2" xfId="77"/>
    <cellStyle name="20% - Akzent2 2" xfId="78"/>
    <cellStyle name="20% - Akzent3" xfId="79"/>
    <cellStyle name="20% - Akzent3 2" xfId="80"/>
    <cellStyle name="20% - Akzent4" xfId="81"/>
    <cellStyle name="20% - Akzent4 2" xfId="82"/>
    <cellStyle name="20% - Akzent5" xfId="83"/>
    <cellStyle name="20% - Akzent5 2" xfId="84"/>
    <cellStyle name="20% - Akzent6" xfId="85"/>
    <cellStyle name="20% - Akzent6 2" xfId="86"/>
    <cellStyle name="2mitP" xfId="87"/>
    <cellStyle name="2ohneP" xfId="88"/>
    <cellStyle name="3mitP" xfId="89"/>
    <cellStyle name="3mitP 2" xfId="90"/>
    <cellStyle name="3mitP 3" xfId="91"/>
    <cellStyle name="3ohneP" xfId="92"/>
    <cellStyle name="4" xfId="93"/>
    <cellStyle name="40 % - Akzent1 2" xfId="94"/>
    <cellStyle name="40 % - Akzent1 2 2" xfId="95"/>
    <cellStyle name="40 % - Akzent1 3" xfId="96"/>
    <cellStyle name="40 % - Akzent1 3 2" xfId="97"/>
    <cellStyle name="40 % - Akzent1 4" xfId="98"/>
    <cellStyle name="40 % - Akzent1 4 2" xfId="99"/>
    <cellStyle name="40 % - Akzent1 5" xfId="100"/>
    <cellStyle name="40 % - Akzent1 6" xfId="101"/>
    <cellStyle name="40 % - Akzent2 2" xfId="102"/>
    <cellStyle name="40 % - Akzent2 2 2" xfId="103"/>
    <cellStyle name="40 % - Akzent2 3" xfId="104"/>
    <cellStyle name="40 % - Akzent2 3 2" xfId="105"/>
    <cellStyle name="40 % - Akzent2 4" xfId="106"/>
    <cellStyle name="40 % - Akzent2 4 2" xfId="107"/>
    <cellStyle name="40 % - Akzent2 5" xfId="108"/>
    <cellStyle name="40 % - Akzent2 6" xfId="109"/>
    <cellStyle name="40 % - Akzent3 2" xfId="110"/>
    <cellStyle name="40 % - Akzent3 2 2" xfId="111"/>
    <cellStyle name="40 % - Akzent3 3" xfId="112"/>
    <cellStyle name="40 % - Akzent3 3 2" xfId="113"/>
    <cellStyle name="40 % - Akzent3 4" xfId="114"/>
    <cellStyle name="40 % - Akzent3 4 2" xfId="115"/>
    <cellStyle name="40 % - Akzent3 5" xfId="116"/>
    <cellStyle name="40 % - Akzent3 6" xfId="117"/>
    <cellStyle name="40 % - Akzent4 2" xfId="118"/>
    <cellStyle name="40 % - Akzent4 2 2" xfId="119"/>
    <cellStyle name="40 % - Akzent4 3" xfId="120"/>
    <cellStyle name="40 % - Akzent4 3 2" xfId="121"/>
    <cellStyle name="40 % - Akzent4 4" xfId="122"/>
    <cellStyle name="40 % - Akzent4 4 2" xfId="123"/>
    <cellStyle name="40 % - Akzent4 5" xfId="124"/>
    <cellStyle name="40 % - Akzent4 6" xfId="125"/>
    <cellStyle name="40 % - Akzent5 2" xfId="126"/>
    <cellStyle name="40 % - Akzent5 2 2" xfId="127"/>
    <cellStyle name="40 % - Akzent5 3" xfId="128"/>
    <cellStyle name="40 % - Akzent5 3 2" xfId="129"/>
    <cellStyle name="40 % - Akzent5 4" xfId="130"/>
    <cellStyle name="40 % - Akzent5 4 2" xfId="131"/>
    <cellStyle name="40 % - Akzent5 5" xfId="132"/>
    <cellStyle name="40 % - Akzent5 6" xfId="133"/>
    <cellStyle name="40 % - Akzent6 2" xfId="134"/>
    <cellStyle name="40 % - Akzent6 2 2" xfId="135"/>
    <cellStyle name="40 % - Akzent6 3" xfId="136"/>
    <cellStyle name="40 % - Akzent6 3 2" xfId="137"/>
    <cellStyle name="40 % - Akzent6 4" xfId="138"/>
    <cellStyle name="40 % - Akzent6 4 2" xfId="139"/>
    <cellStyle name="40 % - Akzent6 5" xfId="140"/>
    <cellStyle name="40 % - Akzent6 6" xfId="141"/>
    <cellStyle name="40% - Accent1" xfId="436"/>
    <cellStyle name="40% - Accent2" xfId="437"/>
    <cellStyle name="40% - Accent3" xfId="438"/>
    <cellStyle name="40% - Accent4" xfId="439"/>
    <cellStyle name="40% - Accent5" xfId="440"/>
    <cellStyle name="40% - Accent6" xfId="441"/>
    <cellStyle name="40% - Akzent1" xfId="142"/>
    <cellStyle name="40% - Akzent1 2" xfId="143"/>
    <cellStyle name="40% - Akzent2" xfId="144"/>
    <cellStyle name="40% - Akzent2 2" xfId="145"/>
    <cellStyle name="40% - Akzent3" xfId="146"/>
    <cellStyle name="40% - Akzent3 2" xfId="147"/>
    <cellStyle name="40% - Akzent4" xfId="148"/>
    <cellStyle name="40% - Akzent4 2" xfId="149"/>
    <cellStyle name="40% - Akzent5" xfId="150"/>
    <cellStyle name="40% - Akzent5 2" xfId="151"/>
    <cellStyle name="40% - Akzent6" xfId="152"/>
    <cellStyle name="40% - Akzent6 2" xfId="153"/>
    <cellStyle name="4mitP" xfId="154"/>
    <cellStyle name="4ohneP" xfId="155"/>
    <cellStyle name="5" xfId="156"/>
    <cellStyle name="6" xfId="157"/>
    <cellStyle name="60 % - Akzent1 2" xfId="158"/>
    <cellStyle name="60 % - Akzent1 2 2" xfId="159"/>
    <cellStyle name="60 % - Akzent1 3" xfId="160"/>
    <cellStyle name="60 % - Akzent2 2" xfId="161"/>
    <cellStyle name="60 % - Akzent2 2 2" xfId="162"/>
    <cellStyle name="60 % - Akzent2 3" xfId="163"/>
    <cellStyle name="60 % - Akzent3 2" xfId="164"/>
    <cellStyle name="60 % - Akzent3 2 2" xfId="165"/>
    <cellStyle name="60 % - Akzent3 3" xfId="166"/>
    <cellStyle name="60 % - Akzent4 2" xfId="167"/>
    <cellStyle name="60 % - Akzent4 2 2" xfId="168"/>
    <cellStyle name="60 % - Akzent4 3" xfId="169"/>
    <cellStyle name="60 % - Akzent5 2" xfId="170"/>
    <cellStyle name="60 % - Akzent5 2 2" xfId="171"/>
    <cellStyle name="60 % - Akzent5 3" xfId="172"/>
    <cellStyle name="60 % - Akzent6 2" xfId="173"/>
    <cellStyle name="60 % - Akzent6 2 2" xfId="174"/>
    <cellStyle name="60 % - Akzent6 3" xfId="175"/>
    <cellStyle name="60% - Accent1" xfId="442"/>
    <cellStyle name="60% - Accent2" xfId="443"/>
    <cellStyle name="60% - Accent3" xfId="444"/>
    <cellStyle name="60% - Accent4" xfId="445"/>
    <cellStyle name="60% - Accent5" xfId="446"/>
    <cellStyle name="60% - Accent6" xfId="447"/>
    <cellStyle name="60% - Akzent1" xfId="176"/>
    <cellStyle name="60% - Akzent1 2" xfId="177"/>
    <cellStyle name="60% - Akzent2" xfId="178"/>
    <cellStyle name="60% - Akzent2 2" xfId="179"/>
    <cellStyle name="60% - Akzent3" xfId="180"/>
    <cellStyle name="60% - Akzent3 2" xfId="181"/>
    <cellStyle name="60% - Akzent4" xfId="182"/>
    <cellStyle name="60% - Akzent4 2" xfId="183"/>
    <cellStyle name="60% - Akzent5" xfId="184"/>
    <cellStyle name="60% - Akzent5 2" xfId="185"/>
    <cellStyle name="60% - Akzent6" xfId="186"/>
    <cellStyle name="60% - Akzent6 2" xfId="187"/>
    <cellStyle name="6mitP" xfId="188"/>
    <cellStyle name="6mitP 2" xfId="189"/>
    <cellStyle name="6mitP 3" xfId="190"/>
    <cellStyle name="6ohneP" xfId="191"/>
    <cellStyle name="7mitP" xfId="192"/>
    <cellStyle name="7mitP 2" xfId="193"/>
    <cellStyle name="7mitP 3" xfId="194"/>
    <cellStyle name="9" xfId="195"/>
    <cellStyle name="9mitP" xfId="196"/>
    <cellStyle name="9ohneP" xfId="197"/>
    <cellStyle name="Accent1" xfId="448"/>
    <cellStyle name="Accent2" xfId="449"/>
    <cellStyle name="Accent3" xfId="450"/>
    <cellStyle name="Accent4" xfId="451"/>
    <cellStyle name="Accent5" xfId="452"/>
    <cellStyle name="Accent6" xfId="453"/>
    <cellStyle name="Akzent1 2" xfId="198"/>
    <cellStyle name="Akzent1 2 2" xfId="199"/>
    <cellStyle name="Akzent1 2 3" xfId="200"/>
    <cellStyle name="Akzent1 3" xfId="201"/>
    <cellStyle name="Akzent2 2" xfId="202"/>
    <cellStyle name="Akzent2 2 2" xfId="203"/>
    <cellStyle name="Akzent2 2 3" xfId="204"/>
    <cellStyle name="Akzent2 3" xfId="205"/>
    <cellStyle name="Akzent3 2" xfId="206"/>
    <cellStyle name="Akzent3 2 2" xfId="207"/>
    <cellStyle name="Akzent3 2 3" xfId="208"/>
    <cellStyle name="Akzent3 3" xfId="209"/>
    <cellStyle name="Akzent4 2" xfId="210"/>
    <cellStyle name="Akzent4 2 2" xfId="211"/>
    <cellStyle name="Akzent4 2 3" xfId="212"/>
    <cellStyle name="Akzent4 3" xfId="213"/>
    <cellStyle name="Akzent5 2" xfId="214"/>
    <cellStyle name="Akzent5 2 2" xfId="215"/>
    <cellStyle name="Akzent5 2 3" xfId="216"/>
    <cellStyle name="Akzent5 3" xfId="217"/>
    <cellStyle name="Akzent6 2" xfId="218"/>
    <cellStyle name="Akzent6 2 2" xfId="219"/>
    <cellStyle name="Akzent6 2 3" xfId="220"/>
    <cellStyle name="Akzent6 3" xfId="221"/>
    <cellStyle name="AllgAus" xfId="222"/>
    <cellStyle name="AllgEin" xfId="223"/>
    <cellStyle name="Aus" xfId="224"/>
    <cellStyle name="Ausgabe 2" xfId="225"/>
    <cellStyle name="Ausgabe 2 2" xfId="226"/>
    <cellStyle name="Ausgabe 2 3" xfId="227"/>
    <cellStyle name="Ausgabe 3" xfId="228"/>
    <cellStyle name="Bad" xfId="454"/>
    <cellStyle name="BasisOhneNK" xfId="229"/>
    <cellStyle name="Berechnung 2" xfId="230"/>
    <cellStyle name="Berechnung 2 2" xfId="231"/>
    <cellStyle name="Berechnung 2 3" xfId="232"/>
    <cellStyle name="Berechnung 3" xfId="233"/>
    <cellStyle name="bin" xfId="234"/>
    <cellStyle name="blue" xfId="235"/>
    <cellStyle name="Calculation" xfId="455"/>
    <cellStyle name="cell" xfId="1"/>
    <cellStyle name="cell 3 2 2" xfId="492"/>
    <cellStyle name="cell 3 2 2 2 10" xfId="493"/>
    <cellStyle name="Check Cell" xfId="456"/>
    <cellStyle name="Col&amp;RowHeadings" xfId="236"/>
    <cellStyle name="ColCodes" xfId="237"/>
    <cellStyle name="ColTitles" xfId="238"/>
    <cellStyle name="column" xfId="2"/>
    <cellStyle name="Comma" xfId="491"/>
    <cellStyle name="Comma [0]_00grad" xfId="239"/>
    <cellStyle name="Comma 2" xfId="457"/>
    <cellStyle name="Comma_00grad" xfId="240"/>
    <cellStyle name="Currency [0]_00grad" xfId="241"/>
    <cellStyle name="Currency_00grad" xfId="242"/>
    <cellStyle name="DataEntryCells" xfId="243"/>
    <cellStyle name="Eingabe 2" xfId="244"/>
    <cellStyle name="Eingabe 2 2" xfId="245"/>
    <cellStyle name="Eingabe 2 3" xfId="246"/>
    <cellStyle name="Eingabe 3" xfId="247"/>
    <cellStyle name="ErfAus" xfId="248"/>
    <cellStyle name="ErfEin" xfId="249"/>
    <cellStyle name="Ergebnis 2" xfId="250"/>
    <cellStyle name="Ergebnis 2 2" xfId="251"/>
    <cellStyle name="Ergebnis 2 3" xfId="252"/>
    <cellStyle name="Ergebnis 3" xfId="253"/>
    <cellStyle name="Erklärender Text 2" xfId="254"/>
    <cellStyle name="Erklärender Text 2 2" xfId="255"/>
    <cellStyle name="Erklärender Text 2 3" xfId="256"/>
    <cellStyle name="Erklärender Text 3" xfId="257"/>
    <cellStyle name="ErrRpt_DataEntryCells" xfId="258"/>
    <cellStyle name="ErrRpt-DataEntryCells" xfId="259"/>
    <cellStyle name="ErrRpt-GreyBackground" xfId="260"/>
    <cellStyle name="Euro" xfId="261"/>
    <cellStyle name="Euro 2" xfId="262"/>
    <cellStyle name="Euro 3" xfId="263"/>
    <cellStyle name="Explanatory Text" xfId="458"/>
    <cellStyle name="Finz2Ein" xfId="264"/>
    <cellStyle name="Finz3Ein" xfId="265"/>
    <cellStyle name="FinzAus" xfId="266"/>
    <cellStyle name="FinzEin" xfId="267"/>
    <cellStyle name="FordDM" xfId="268"/>
    <cellStyle name="FordEU" xfId="269"/>
    <cellStyle name="formula" xfId="3"/>
    <cellStyle name="FreiWeiß" xfId="270"/>
    <cellStyle name="Fuss" xfId="271"/>
    <cellStyle name="gap" xfId="4"/>
    <cellStyle name="GesperrtGelb" xfId="272"/>
    <cellStyle name="GesperrtSchraffiert" xfId="273"/>
    <cellStyle name="GJhrEin" xfId="274"/>
    <cellStyle name="Good" xfId="459"/>
    <cellStyle name="GreyBackground" xfId="5"/>
    <cellStyle name="Gut 2" xfId="275"/>
    <cellStyle name="Gut 2 2" xfId="276"/>
    <cellStyle name="Gut 2 3" xfId="277"/>
    <cellStyle name="Gut 3" xfId="278"/>
    <cellStyle name="Header1" xfId="279"/>
    <cellStyle name="Header2" xfId="280"/>
    <cellStyle name="Heading 1" xfId="460"/>
    <cellStyle name="Heading 2" xfId="461"/>
    <cellStyle name="Heading 3" xfId="462"/>
    <cellStyle name="Heading 4" xfId="463"/>
    <cellStyle name="Hyperlink 2" xfId="281"/>
    <cellStyle name="Hyperlink 2 2" xfId="282"/>
    <cellStyle name="Hyperlink 2 3" xfId="495"/>
    <cellStyle name="Hyperlink 3" xfId="283"/>
    <cellStyle name="Hyperlink 3 2" xfId="284"/>
    <cellStyle name="Hyperlink 4" xfId="285"/>
    <cellStyle name="Hyperlink 4 2" xfId="286"/>
    <cellStyle name="Hyperlink 4 3" xfId="287"/>
    <cellStyle name="Hyperlink 5" xfId="288"/>
    <cellStyle name="Hyperlink 6" xfId="289"/>
    <cellStyle name="Hyperlink 6 2" xfId="290"/>
    <cellStyle name="Hyperlink 7" xfId="486"/>
    <cellStyle name="Hyperlink 8" xfId="488"/>
    <cellStyle name="Input" xfId="464"/>
    <cellStyle name="ISC" xfId="291"/>
    <cellStyle name="ISC 2" xfId="292"/>
    <cellStyle name="ISC 2 2" xfId="293"/>
    <cellStyle name="isced" xfId="294"/>
    <cellStyle name="ISCED Titles" xfId="295"/>
    <cellStyle name="isced_05enrl_REVISED_2" xfId="465"/>
    <cellStyle name="Königstein" xfId="466"/>
    <cellStyle name="Kopf" xfId="296"/>
    <cellStyle name="level1a" xfId="11"/>
    <cellStyle name="level2" xfId="12"/>
    <cellStyle name="level2a" xfId="13"/>
    <cellStyle name="level3" xfId="7"/>
    <cellStyle name="Link" xfId="6" builtinId="8"/>
    <cellStyle name="Linked Cell" xfId="467"/>
    <cellStyle name="Migliaia (0)_conti99" xfId="297"/>
    <cellStyle name="Milliers [0]_8GRAD" xfId="468"/>
    <cellStyle name="Milliers_8GRAD" xfId="469"/>
    <cellStyle name="mitP" xfId="298"/>
    <cellStyle name="Monétaire [0]_8GRAD" xfId="470"/>
    <cellStyle name="Monétaire_8GRAD" xfId="471"/>
    <cellStyle name="Neutral 2" xfId="299"/>
    <cellStyle name="Neutral 2 2" xfId="300"/>
    <cellStyle name="Neutral 2 3" xfId="301"/>
    <cellStyle name="Neutral 3" xfId="302"/>
    <cellStyle name="nf2" xfId="472"/>
    <cellStyle name="Normal" xfId="14"/>
    <cellStyle name="Normal 10" xfId="429"/>
    <cellStyle name="Normal 10 2" xfId="427"/>
    <cellStyle name="Normal 11" xfId="428"/>
    <cellStyle name="Normal 11 2" xfId="473"/>
    <cellStyle name="Normal 12" xfId="494"/>
    <cellStyle name="Normal 2" xfId="474"/>
    <cellStyle name="Normal 2 2" xfId="475"/>
    <cellStyle name="Normal 2_TC_B1_WP" xfId="476"/>
    <cellStyle name="Normal 3" xfId="477"/>
    <cellStyle name="Normal 3 2 2 2 2" xfId="490"/>
    <cellStyle name="Normal_00enrl" xfId="303"/>
    <cellStyle name="Normal_B1.1b" xfId="497"/>
    <cellStyle name="Normal_B1.1c" xfId="498"/>
    <cellStyle name="Normal_C1.1a" xfId="500"/>
    <cellStyle name="Normal_C2.2" xfId="507"/>
    <cellStyle name="Normal_C3" xfId="499"/>
    <cellStyle name="Normal_G1.1" xfId="509"/>
    <cellStyle name="Normal_G1.1_1" xfId="508"/>
    <cellStyle name="Normal_G1.2" xfId="512"/>
    <cellStyle name="Normal_G4.1" xfId="511"/>
    <cellStyle name="Note" xfId="478"/>
    <cellStyle name="Notiz 2" xfId="304"/>
    <cellStyle name="Notiz 2 2" xfId="305"/>
    <cellStyle name="Notiz 2 3" xfId="306"/>
    <cellStyle name="Notiz 3" xfId="307"/>
    <cellStyle name="Notiz 3 2" xfId="308"/>
    <cellStyle name="Notiz 4" xfId="309"/>
    <cellStyle name="Notiz 4 2" xfId="310"/>
    <cellStyle name="Notiz 5" xfId="311"/>
    <cellStyle name="Notiz 5 2" xfId="312"/>
    <cellStyle name="Notiz 6" xfId="313"/>
    <cellStyle name="Notiz 7" xfId="314"/>
    <cellStyle name="o.Tausender" xfId="315"/>
    <cellStyle name="ohneP" xfId="316"/>
    <cellStyle name="Output" xfId="479"/>
    <cellStyle name="Percent_1 SubOverv.USd" xfId="317"/>
    <cellStyle name="row" xfId="8"/>
    <cellStyle name="RowCodes" xfId="318"/>
    <cellStyle name="Row-Col Headings" xfId="319"/>
    <cellStyle name="RowTitles" xfId="320"/>
    <cellStyle name="RowTitles1-Detail" xfId="321"/>
    <cellStyle name="RowTitles-Col2" xfId="322"/>
    <cellStyle name="RowTitles-Detail" xfId="323"/>
    <cellStyle name="Schlecht 2" xfId="324"/>
    <cellStyle name="Schlecht 2 2" xfId="325"/>
    <cellStyle name="Schlecht 2 3" xfId="326"/>
    <cellStyle name="Schlecht 3" xfId="327"/>
    <cellStyle name="Standard" xfId="0" builtinId="0"/>
    <cellStyle name="Standard 10" xfId="328"/>
    <cellStyle name="Standard 11" xfId="329"/>
    <cellStyle name="Standard 11 2" xfId="330"/>
    <cellStyle name="Standard 12" xfId="331"/>
    <cellStyle name="Standard 12 2" xfId="332"/>
    <cellStyle name="Standard 13" xfId="333"/>
    <cellStyle name="Standard 13 2" xfId="334"/>
    <cellStyle name="Standard 14" xfId="335"/>
    <cellStyle name="Standard 15" xfId="336"/>
    <cellStyle name="Standard 16" xfId="337"/>
    <cellStyle name="Standard 16 2" xfId="338"/>
    <cellStyle name="Standard 17" xfId="339"/>
    <cellStyle name="Standard 17 2" xfId="340"/>
    <cellStyle name="Standard 18" xfId="341"/>
    <cellStyle name="Standard 19" xfId="342"/>
    <cellStyle name="Standard 2" xfId="10"/>
    <cellStyle name="Standard 2 2" xfId="343"/>
    <cellStyle name="Standard 2 2 2" xfId="344"/>
    <cellStyle name="Standard 2 3" xfId="345"/>
    <cellStyle name="Standard 2 3 2" xfId="346"/>
    <cellStyle name="Standard 2 4" xfId="347"/>
    <cellStyle name="Standard 2 4 2" xfId="348"/>
    <cellStyle name="Standard 2 5" xfId="349"/>
    <cellStyle name="Standard 2 6" xfId="350"/>
    <cellStyle name="Standard 2 7" xfId="351"/>
    <cellStyle name="Standard 20" xfId="352"/>
    <cellStyle name="Standard 21" xfId="353"/>
    <cellStyle name="Standard 22" xfId="426"/>
    <cellStyle name="Standard 23" xfId="487"/>
    <cellStyle name="Standard 24" xfId="489"/>
    <cellStyle name="Standard 25" xfId="510"/>
    <cellStyle name="Standard 3" xfId="15"/>
    <cellStyle name="Standard 3 2" xfId="354"/>
    <cellStyle name="Standard 3 2 2" xfId="355"/>
    <cellStyle name="Standard 3 3" xfId="356"/>
    <cellStyle name="Standard 4" xfId="16"/>
    <cellStyle name="Standard 4 2" xfId="357"/>
    <cellStyle name="Standard 4 2 2" xfId="358"/>
    <cellStyle name="Standard 4 3" xfId="359"/>
    <cellStyle name="Standard 4 4" xfId="360"/>
    <cellStyle name="Standard 4 5" xfId="496"/>
    <cellStyle name="Standard 5" xfId="361"/>
    <cellStyle name="Standard 5 2" xfId="362"/>
    <cellStyle name="Standard 5 3" xfId="363"/>
    <cellStyle name="Standard 6" xfId="364"/>
    <cellStyle name="Standard 6 2" xfId="365"/>
    <cellStyle name="Standard 6 2 2" xfId="366"/>
    <cellStyle name="Standard 7" xfId="367"/>
    <cellStyle name="Standard 7 2" xfId="368"/>
    <cellStyle name="Standard 8" xfId="369"/>
    <cellStyle name="Standard 8 2" xfId="370"/>
    <cellStyle name="Standard 8 3" xfId="371"/>
    <cellStyle name="Standard 9" xfId="372"/>
    <cellStyle name="Standard 9 2" xfId="373"/>
    <cellStyle name="Standard 9 3" xfId="374"/>
    <cellStyle name="Standard_2002TAB_2_2" xfId="504"/>
    <cellStyle name="Standard_A3-1_Tab_Abschlussquoten_Tertiärbereich" xfId="505"/>
    <cellStyle name="Standard_C1-1_Tab_Bildungsbeteiligung" xfId="514"/>
    <cellStyle name="Standard_C1-1a_Tab_Bildungsbeteiligung" xfId="513"/>
    <cellStyle name="Standard_D2-1_Tab_Klassengroesse" xfId="502"/>
    <cellStyle name="Standard_OECD04-B1-neu" xfId="503"/>
    <cellStyle name="Standard_Pers_Dec402" xfId="501"/>
    <cellStyle name="Standard_T_C2_4_nach_red" xfId="506"/>
    <cellStyle name="Tabelle grau" xfId="375"/>
    <cellStyle name="Tabelle Weiss" xfId="376"/>
    <cellStyle name="Tabellenkopf" xfId="377"/>
    <cellStyle name="Table No." xfId="480"/>
    <cellStyle name="Table Title" xfId="481"/>
    <cellStyle name="temp" xfId="378"/>
    <cellStyle name="Text grau" xfId="379"/>
    <cellStyle name="Text grau 2" xfId="380"/>
    <cellStyle name="Text grau 3" xfId="381"/>
    <cellStyle name="Text weiß" xfId="382"/>
    <cellStyle name="Title" xfId="482"/>
    <cellStyle name="title1" xfId="9"/>
    <cellStyle name="Total" xfId="483"/>
    <cellStyle name="Tsd" xfId="484"/>
    <cellStyle name="TxtAus" xfId="383"/>
    <cellStyle name="TxtEin" xfId="384"/>
    <cellStyle name="Überschrift 1 2" xfId="385"/>
    <cellStyle name="Überschrift 1 2 2" xfId="386"/>
    <cellStyle name="Überschrift 2 2" xfId="387"/>
    <cellStyle name="Überschrift 2 2 2" xfId="388"/>
    <cellStyle name="Überschrift 3 2" xfId="389"/>
    <cellStyle name="Überschrift 3 2 2" xfId="390"/>
    <cellStyle name="Überschrift 4 2" xfId="391"/>
    <cellStyle name="Überschrift 4 2 2" xfId="392"/>
    <cellStyle name="Überschrift 5" xfId="393"/>
    <cellStyle name="Verknüpfte Zelle 2" xfId="394"/>
    <cellStyle name="Verknüpfte Zelle 2 2" xfId="395"/>
    <cellStyle name="Verknüpfte Zelle 2 3" xfId="396"/>
    <cellStyle name="Verknüpfte Zelle 3" xfId="397"/>
    <cellStyle name="Versuch" xfId="398"/>
    <cellStyle name="Währung 2" xfId="399"/>
    <cellStyle name="Währung 2 2" xfId="400"/>
    <cellStyle name="Währung 3" xfId="401"/>
    <cellStyle name="Währung 3 2" xfId="402"/>
    <cellStyle name="Warnender Text 2" xfId="403"/>
    <cellStyle name="Warnender Text 2 2" xfId="404"/>
    <cellStyle name="Warnender Text 2 3" xfId="405"/>
    <cellStyle name="Warnender Text 3" xfId="406"/>
    <cellStyle name="Warning Text" xfId="485"/>
    <cellStyle name="WisysEin" xfId="407"/>
    <cellStyle name="WzAus" xfId="408"/>
    <cellStyle name="WzEin" xfId="409"/>
    <cellStyle name="Zelle mit 2.Komma" xfId="410"/>
    <cellStyle name="Zelle mit Rand" xfId="411"/>
    <cellStyle name="Zelle überprüfen 2" xfId="412"/>
    <cellStyle name="Zelle überprüfen 2 2" xfId="413"/>
    <cellStyle name="Zelle überprüfen 2 3" xfId="414"/>
    <cellStyle name="Zelle überprüfen 3" xfId="415"/>
    <cellStyle name="자리수" xfId="416"/>
    <cellStyle name="자리수0" xfId="417"/>
    <cellStyle name="콤마 [0]_ACCOUNT" xfId="418"/>
    <cellStyle name="콤마_ACCOUNT" xfId="419"/>
    <cellStyle name="통화 [0]_ACCOUNT" xfId="420"/>
    <cellStyle name="통화_ACCOUNT" xfId="421"/>
    <cellStyle name="퍼센트" xfId="422"/>
    <cellStyle name="표준_9511REV" xfId="423"/>
    <cellStyle name="화폐기호" xfId="424"/>
    <cellStyle name="화폐기호0" xfId="425"/>
  </cellStyles>
  <dxfs count="191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C7E00"/>
      <rgbColor rgb="000000FF"/>
      <rgbColor rgb="00FFFF00"/>
      <rgbColor rgb="00FF00FF"/>
      <rgbColor rgb="00EAEAEA"/>
      <rgbColor rgb="00800000"/>
      <rgbColor rgb="00FFB973"/>
      <rgbColor rgb="00000080"/>
      <rgbColor rgb="00FFFF99"/>
      <rgbColor rgb="00FF330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CCFFFF"/>
      <rgbColor rgb="00FF6600"/>
      <rgbColor rgb="00FFFF00"/>
      <rgbColor rgb="0099CCFF"/>
      <rgbColor rgb="00FF99CC"/>
      <rgbColor rgb="00CC0000"/>
      <rgbColor rgb="00D5EAFF"/>
      <rgbColor rgb="003366FF"/>
      <rgbColor rgb="00DDDDDD"/>
      <rgbColor rgb="00FFFF66"/>
      <rgbColor rgb="00A7D3FF"/>
      <rgbColor rgb="0049A4FF"/>
      <rgbColor rgb="000059BE"/>
      <rgbColor rgb="00FA605C"/>
      <rgbColor rgb="00969696"/>
      <rgbColor rgb="00FF99CC"/>
      <rgbColor rgb="00FFAD35"/>
      <rgbColor rgb="00FDDA9B"/>
      <rgbColor rgb="00FFFFCC"/>
      <rgbColor rgb="00142496"/>
      <rgbColor rgb="00FF0000"/>
      <rgbColor rgb="00FFA795"/>
      <rgbColor rgb="00333333"/>
    </indexedColors>
    <mruColors>
      <color rgb="FF0000FF"/>
      <color rgb="FF808080"/>
      <color rgb="FF969696"/>
      <color rgb="FFDDDDDD"/>
      <color rgb="FFFFFF99"/>
      <color rgb="FF990099"/>
      <color rgb="FFCC0099"/>
      <color rgb="FFCC3399"/>
      <color rgb="FF00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345-4156-9099-D6E32A2B687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345-4156-9099-D6E32A2B687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'Tab_C1-1b'!#REF!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'Tab_C1-1b'!#REF!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345-4156-9099-D6E32A2B6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371776"/>
        <c:axId val="189176576"/>
      </c:barChart>
      <c:catAx>
        <c:axId val="1913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17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7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371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52F-4859-9B88-7652D2FAFCB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52F-4859-9B88-7652D2FAFCB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52F-4859-9B88-7652D2FAF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255808"/>
        <c:axId val="39165248"/>
      </c:barChart>
      <c:catAx>
        <c:axId val="19525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1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6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5255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C29-406B-A399-1737C86709C6}"/>
            </c:ext>
          </c:extLst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'Tab_C2-2'!#REF!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'Tab_C2-2'!#REF!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C29-406B-A399-1737C8670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5376128"/>
        <c:axId val="39189248"/>
      </c:barChart>
      <c:catAx>
        <c:axId val="195376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3918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8924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MetaNormalLF-Roman"/>
                <a:ea typeface="MetaNormalLF-Roman"/>
                <a:cs typeface="MetaNormalLF-Roman"/>
              </a:defRPr>
            </a:pPr>
            <a:endParaRPr lang="de-DE"/>
          </a:p>
        </c:txPr>
        <c:crossAx val="195376128"/>
        <c:crosses val="autoZero"/>
        <c:crossBetween val="between"/>
      </c:valAx>
      <c:spPr>
        <a:solidFill>
          <a:srgbClr val="C0C0C0"/>
        </a:solidFill>
        <a:ln w="3175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MetaNormalLF-Roman"/>
              <a:ea typeface="MetaNormalLF-Roman"/>
              <a:cs typeface="MetaNormalLF-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MetaNormalLF-Roman"/>
          <a:ea typeface="MetaNormalLF-Roman"/>
          <a:cs typeface="MetaNormalLF-Roman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</xdr:rowOff>
    </xdr:from>
    <xdr:to>
      <xdr:col>8</xdr:col>
      <xdr:colOff>16425</xdr:colOff>
      <xdr:row>52</xdr:row>
      <xdr:rowOff>49272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444"/>
          <a:ext cx="5760000" cy="814550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graphicFrame macro="">
      <xdr:nvGraphicFramePr>
        <xdr:cNvPr id="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" name="Text 14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Text 16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Text 17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5" name="Text 18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6" name="Text 21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7" name="Text 59"/>
        <xdr:cNvSpPr txBox="1">
          <a:spLocks noChangeArrowheads="1"/>
        </xdr:cNvSpPr>
      </xdr:nvSpPr>
      <xdr:spPr bwMode="auto">
        <a:xfrm>
          <a:off x="581025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9" name="Text 16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" name="Text 17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1" name="Text 18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2" name="Text 21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" name="Text 59"/>
        <xdr:cNvSpPr txBox="1">
          <a:spLocks noChangeArrowheads="1"/>
        </xdr:cNvSpPr>
      </xdr:nvSpPr>
      <xdr:spPr bwMode="auto">
        <a:xfrm>
          <a:off x="1600200" y="1524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graphicFrame macro="">
      <xdr:nvGraphicFramePr>
        <xdr:cNvPr id="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0.06494</cdr:y>
    </cdr:from>
    <cdr:to>
      <cdr:x>1</cdr:x>
      <cdr:y>0.23374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184" y="50800"/>
          <a:ext cx="390563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Age 18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" name="Text 8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" name="Text 9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" name="Text 10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" name="Text 11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2" name="Text 1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3" name="Text 1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4" name="Text 1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5" name="Text 15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6" name="Text 16"/>
        <xdr:cNvSpPr txBox="1">
          <a:spLocks noChangeArrowheads="1"/>
        </xdr:cNvSpPr>
      </xdr:nvSpPr>
      <xdr:spPr bwMode="auto">
        <a:xfrm>
          <a:off x="13001625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7" name="Text 17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8" name="Text 18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9" name="Text 19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" name="Text 20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1" name="Text 21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2" name="Text 2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3" name="Text 2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4" name="Text 2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5" name="Text 38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6" name="Text 51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7" name="Text 53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8" name="Text 54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9" name="Text 55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0" name="Text 56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1" name="Text 57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2" name="Text 58"/>
        <xdr:cNvSpPr txBox="1">
          <a:spLocks noChangeArrowheads="1"/>
        </xdr:cNvSpPr>
      </xdr:nvSpPr>
      <xdr:spPr bwMode="auto">
        <a:xfrm>
          <a:off x="1809750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33" name="Text 59"/>
        <xdr:cNvSpPr txBox="1">
          <a:spLocks noChangeArrowheads="1"/>
        </xdr:cNvSpPr>
      </xdr:nvSpPr>
      <xdr:spPr bwMode="auto">
        <a:xfrm>
          <a:off x="13001625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14</xdr:col>
      <xdr:colOff>0</xdr:colOff>
      <xdr:row>7</xdr:row>
      <xdr:rowOff>514350</xdr:rowOff>
    </xdr:to>
    <xdr:sp macro="" textlink="">
      <xdr:nvSpPr>
        <xdr:cNvPr id="34" name="Text 60"/>
        <xdr:cNvSpPr txBox="1">
          <a:spLocks noChangeArrowheads="1"/>
        </xdr:cNvSpPr>
      </xdr:nvSpPr>
      <xdr:spPr bwMode="auto">
        <a:xfrm>
          <a:off x="13001625" y="19145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14</xdr:col>
      <xdr:colOff>0</xdr:colOff>
      <xdr:row>7</xdr:row>
      <xdr:rowOff>514350</xdr:rowOff>
    </xdr:to>
    <xdr:sp macro="" textlink="">
      <xdr:nvSpPr>
        <xdr:cNvPr id="35" name="Text 61"/>
        <xdr:cNvSpPr txBox="1">
          <a:spLocks noChangeArrowheads="1"/>
        </xdr:cNvSpPr>
      </xdr:nvSpPr>
      <xdr:spPr bwMode="auto">
        <a:xfrm>
          <a:off x="13001625" y="19145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6" name="Text 62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7" name="Text 63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8" name="Text 64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39" name="Text 65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0" name="Text 66"/>
        <xdr:cNvSpPr txBox="1">
          <a:spLocks noChangeArrowheads="1"/>
        </xdr:cNvSpPr>
      </xdr:nvSpPr>
      <xdr:spPr bwMode="auto">
        <a:xfrm>
          <a:off x="1809750" y="3143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41" name="Text 38"/>
        <xdr:cNvSpPr txBox="1">
          <a:spLocks noChangeArrowheads="1"/>
        </xdr:cNvSpPr>
      </xdr:nvSpPr>
      <xdr:spPr bwMode="auto">
        <a:xfrm>
          <a:off x="13001625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42" name="Text 51"/>
        <xdr:cNvSpPr txBox="1">
          <a:spLocks noChangeArrowheads="1"/>
        </xdr:cNvSpPr>
      </xdr:nvSpPr>
      <xdr:spPr bwMode="auto">
        <a:xfrm>
          <a:off x="13001625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43" name="Text 38"/>
        <xdr:cNvSpPr txBox="1">
          <a:spLocks noChangeArrowheads="1"/>
        </xdr:cNvSpPr>
      </xdr:nvSpPr>
      <xdr:spPr bwMode="auto">
        <a:xfrm>
          <a:off x="13001625" y="260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14</xdr:col>
      <xdr:colOff>9525</xdr:colOff>
      <xdr:row>37</xdr:row>
      <xdr:rowOff>0</xdr:rowOff>
    </xdr:to>
    <xdr:graphicFrame macro="">
      <xdr:nvGraphicFramePr>
        <xdr:cNvPr id="44" name="Diagramm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5" name="Text 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6" name="Text 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7" name="Text 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8" name="Text 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49" name="Text 6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0" name="Text 7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1" name="Text 8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2" name="Text 9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3" name="Text 10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4" name="Text 11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5" name="Text 1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6" name="Text 1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7" name="Text 1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8" name="Text 1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59" name="Text 17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0" name="Text 18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1" name="Text 19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2" name="Text 20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3" name="Text 21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4" name="Text 2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5" name="Text 2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66" name="Text 2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67" name="Text 38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68" name="Text 51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69" name="Text 53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0" name="Text 54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1" name="Text 55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2" name="Text 56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3" name="Text 57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4" name="Text 58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5" name="Text 6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6" name="Text 6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7" name="Text 6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8" name="Text 6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79" name="Text 66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0" name="Text 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1" name="Text 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2" name="Text 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3" name="Text 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4" name="Text 6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5" name="Text 7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6" name="Text 8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7" name="Text 9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8" name="Text 10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89" name="Text 11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0" name="Text 1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1" name="Text 1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2" name="Text 1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3" name="Text 1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University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4" name="Text 17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5" name="Text 18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6" name="Text 19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7" name="Text 20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8" name="Text 21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9" name="Text 2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 + W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 + F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0" name="Text 2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Hommes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1" name="Text 2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Women</a:t>
          </a:r>
        </a:p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Femmes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2" name="Text 38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3" name="Text 51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4" name="Text 53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5" name="Text 54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6" name="Text 55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7" name="Text 56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8" name="Text 57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9" name="Text 58"/>
        <xdr:cNvSpPr txBox="1">
          <a:spLocks noChangeArrowheads="1"/>
        </xdr:cNvSpPr>
      </xdr:nvSpPr>
      <xdr:spPr bwMode="auto">
        <a:xfrm>
          <a:off x="1809750" y="2676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0" name="Text 62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1" name="Text 63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2" name="Text 64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3" name="Text 65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14" name="Text 66"/>
        <xdr:cNvSpPr txBox="1">
          <a:spLocks noChangeArrowheads="1"/>
        </xdr:cNvSpPr>
      </xdr:nvSpPr>
      <xdr:spPr bwMode="auto">
        <a:xfrm>
          <a:off x="1809750" y="321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S-05\VOL_B\G-H2\Daten\Gruppenleitung\Zusammenarbeit\Alle_Mitarbeiter\Laender_EAG\2018\Indikatoren\Erster_Entwurf\20180823\A3-5_Tab_Erwerbsbeteiligung_Zeitreih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S-05\VOL_B\G-H2\Daten\Gruppenleitung\Zusammenarbeit\Alle_Mitarbeiter\Laender_EAG\2018\Indikatoren\Erster_Entwurf\20180827\A3-6_Tab_Erwerbslosenquoten_Zeitrei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-5c"/>
      <sheetName val="Tab_A3-5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-6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statistikportal.de/" TargetMode="External"/><Relationship Id="rId7" Type="http://schemas.openxmlformats.org/officeDocument/2006/relationships/hyperlink" Target="https://www.statistikportal.de/" TargetMode="External"/><Relationship Id="rId2" Type="http://schemas.openxmlformats.org/officeDocument/2006/relationships/hyperlink" Target="mailto:bildungsberichterstattung@destatis.de" TargetMode="External"/><Relationship Id="rId1" Type="http://schemas.openxmlformats.org/officeDocument/2006/relationships/hyperlink" Target="http://www.destatis.de/jetspeed/portal/cms/Sites/destatis/Internet/DE/Navigation/TopNav/Kontakte.psml;jsessionid=8218040DF211E2B86A4C23D634AE92AD.internethttp:/www.destatis.de/jetspeed/portal/cms/Sites/destatis/Internet/DE/Navigation/TopNav/Kontakte.psml" TargetMode="External"/><Relationship Id="rId6" Type="http://schemas.openxmlformats.org/officeDocument/2006/relationships/hyperlink" Target="https://www.destatis.de/DE/Service/Kontakt/Kontakt.html;jsessionid=D08BDA69D892D590D45ECAEE93C90C0F.InternetLive2" TargetMode="External"/><Relationship Id="rId5" Type="http://schemas.openxmlformats.org/officeDocument/2006/relationships/hyperlink" Target="https://www.statistikportal.de/" TargetMode="External"/><Relationship Id="rId4" Type="http://schemas.openxmlformats.org/officeDocument/2006/relationships/hyperlink" Target="mailto:bildungsberichterstattung@destatis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hyperlink" Target="mailto:auskunft@statistik.thueringen.de" TargetMode="External"/><Relationship Id="rId13" Type="http://schemas.openxmlformats.org/officeDocument/2006/relationships/hyperlink" Target="mailto:statistik.auskunft@statistik-mv.de" TargetMode="External"/><Relationship Id="rId18" Type="http://schemas.openxmlformats.org/officeDocument/2006/relationships/hyperlink" Target="http://www.statistik.niedersachsen.de/" TargetMode="External"/><Relationship Id="rId26" Type="http://schemas.openxmlformats.org/officeDocument/2006/relationships/hyperlink" Target="http://www.statistik-nord.de/" TargetMode="External"/><Relationship Id="rId39" Type="http://schemas.openxmlformats.org/officeDocument/2006/relationships/hyperlink" Target="https://www.statistik.bremen.de/" TargetMode="External"/><Relationship Id="rId3" Type="http://schemas.openxmlformats.org/officeDocument/2006/relationships/hyperlink" Target="https://www.destatis.de/DE/Service/Kontakt/Kontakt.html;jsessionid=05C6714470C23EAB6ACBD745A7097E7E.cae2" TargetMode="External"/><Relationship Id="rId21" Type="http://schemas.openxmlformats.org/officeDocument/2006/relationships/hyperlink" Target="http://www.statistik.thueringen.de/startseite.asp" TargetMode="External"/><Relationship Id="rId34" Type="http://schemas.openxmlformats.org/officeDocument/2006/relationships/hyperlink" Target="https://statistik.hessen.de/" TargetMode="External"/><Relationship Id="rId42" Type="http://schemas.openxmlformats.org/officeDocument/2006/relationships/hyperlink" Target="http://www.statistik.niedersachsen.de/startseite/" TargetMode="External"/><Relationship Id="rId7" Type="http://schemas.openxmlformats.org/officeDocument/2006/relationships/hyperlink" Target="mailto:vertrieb@stala.bwl.de" TargetMode="External"/><Relationship Id="rId12" Type="http://schemas.openxmlformats.org/officeDocument/2006/relationships/hyperlink" Target="mailto:statistik-info@it.nrw.de" TargetMode="External"/><Relationship Id="rId17" Type="http://schemas.openxmlformats.org/officeDocument/2006/relationships/hyperlink" Target="mailto:poststelle@destatis.de" TargetMode="External"/><Relationship Id="rId25" Type="http://schemas.openxmlformats.org/officeDocument/2006/relationships/hyperlink" Target="http://www.statistik-hessen.de/" TargetMode="External"/><Relationship Id="rId33" Type="http://schemas.openxmlformats.org/officeDocument/2006/relationships/hyperlink" Target="https://www.statistik.sachsen.de/" TargetMode="External"/><Relationship Id="rId38" Type="http://schemas.openxmlformats.org/officeDocument/2006/relationships/hyperlink" Target="https://www.statistik-berlin-brandenburg.de/" TargetMode="External"/><Relationship Id="rId2" Type="http://schemas.openxmlformats.org/officeDocument/2006/relationships/hyperlink" Target="http://www.statistik.bayern.de/" TargetMode="External"/><Relationship Id="rId16" Type="http://schemas.openxmlformats.org/officeDocument/2006/relationships/hyperlink" Target="mailto:i-punkt@destatis.de" TargetMode="External"/><Relationship Id="rId20" Type="http://schemas.openxmlformats.org/officeDocument/2006/relationships/hyperlink" Target="http://www.statistik.sachsen.de/" TargetMode="External"/><Relationship Id="rId29" Type="http://schemas.openxmlformats.org/officeDocument/2006/relationships/hyperlink" Target="http://www.statistik-bw.de/" TargetMode="External"/><Relationship Id="rId41" Type="http://schemas.openxmlformats.org/officeDocument/2006/relationships/hyperlink" Target="https://www.laiv-mv.de/Statistik/" TargetMode="External"/><Relationship Id="rId1" Type="http://schemas.openxmlformats.org/officeDocument/2006/relationships/hyperlink" Target="mailto:auskunft@statistik.niedersachsen.de" TargetMode="External"/><Relationship Id="rId6" Type="http://schemas.openxmlformats.org/officeDocument/2006/relationships/hyperlink" Target="mailto:presse@statistik.bayern.de" TargetMode="External"/><Relationship Id="rId11" Type="http://schemas.openxmlformats.org/officeDocument/2006/relationships/hyperlink" Target="mailto:info@statistik.rlp.de" TargetMode="External"/><Relationship Id="rId24" Type="http://schemas.openxmlformats.org/officeDocument/2006/relationships/hyperlink" Target="http://www.statistik-mv.de/" TargetMode="External"/><Relationship Id="rId32" Type="http://schemas.openxmlformats.org/officeDocument/2006/relationships/hyperlink" Target="https://www.statistik.rlp.de/de/startseite/" TargetMode="External"/><Relationship Id="rId37" Type="http://schemas.openxmlformats.org/officeDocument/2006/relationships/hyperlink" Target="https://www.statistik.bayern.de/" TargetMode="External"/><Relationship Id="rId40" Type="http://schemas.openxmlformats.org/officeDocument/2006/relationships/hyperlink" Target="https://www.statistik-nord.de/" TargetMode="External"/><Relationship Id="rId45" Type="http://schemas.openxmlformats.org/officeDocument/2006/relationships/printerSettings" Target="../printerSettings/printerSettings51.bin"/><Relationship Id="rId5" Type="http://schemas.openxmlformats.org/officeDocument/2006/relationships/hyperlink" Target="mailto:bibliothek@statistik.bremen.de" TargetMode="External"/><Relationship Id="rId15" Type="http://schemas.openxmlformats.org/officeDocument/2006/relationships/hyperlink" Target="mailto:info@statistik-nord.de" TargetMode="External"/><Relationship Id="rId23" Type="http://schemas.openxmlformats.org/officeDocument/2006/relationships/hyperlink" Target="https://www.it.nrw/" TargetMode="External"/><Relationship Id="rId28" Type="http://schemas.openxmlformats.org/officeDocument/2006/relationships/hyperlink" Target="http://www.statistik-berlin-brandenburg.de/" TargetMode="External"/><Relationship Id="rId36" Type="http://schemas.openxmlformats.org/officeDocument/2006/relationships/hyperlink" Target="https://www.statistik-bw.de/" TargetMode="External"/><Relationship Id="rId10" Type="http://schemas.openxmlformats.org/officeDocument/2006/relationships/hyperlink" Target="mailto:presse.statistik@lzd.saarland.de" TargetMode="External"/><Relationship Id="rId19" Type="http://schemas.openxmlformats.org/officeDocument/2006/relationships/hyperlink" Target="http://www.statistik.sachsen-anhalt.de/" TargetMode="External"/><Relationship Id="rId31" Type="http://schemas.openxmlformats.org/officeDocument/2006/relationships/hyperlink" Target="mailto:info@statistik-bbb.de" TargetMode="External"/><Relationship Id="rId44" Type="http://schemas.openxmlformats.org/officeDocument/2006/relationships/hyperlink" Target="https://statistik.thueringen.de/startseite.asp" TargetMode="External"/><Relationship Id="rId4" Type="http://schemas.openxmlformats.org/officeDocument/2006/relationships/hyperlink" Target="mailto:vertrieb@statistik.sachsen.de" TargetMode="External"/><Relationship Id="rId9" Type="http://schemas.openxmlformats.org/officeDocument/2006/relationships/hyperlink" Target="mailto:info@stala.mi.sachsen-anhalt.de" TargetMode="External"/><Relationship Id="rId14" Type="http://schemas.openxmlformats.org/officeDocument/2006/relationships/hyperlink" Target="mailto:info@statistik.hessen.de" TargetMode="External"/><Relationship Id="rId22" Type="http://schemas.openxmlformats.org/officeDocument/2006/relationships/hyperlink" Target="http://www.statistik.rlp.de/index.html" TargetMode="External"/><Relationship Id="rId27" Type="http://schemas.openxmlformats.org/officeDocument/2006/relationships/hyperlink" Target="http://www.statistik.bremen.de/" TargetMode="External"/><Relationship Id="rId30" Type="http://schemas.openxmlformats.org/officeDocument/2006/relationships/hyperlink" Target="https://www.destatis.de/DE/Startseite.html?nsc=true&amp;https=1" TargetMode="External"/><Relationship Id="rId35" Type="http://schemas.openxmlformats.org/officeDocument/2006/relationships/hyperlink" Target="https://www.saarland.de/3559.htm" TargetMode="External"/><Relationship Id="rId43" Type="http://schemas.openxmlformats.org/officeDocument/2006/relationships/hyperlink" Target="https://www.statistik.sachsen-anhalt.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showGridLines="0" tabSelected="1" workbookViewId="0">
      <selection sqref="A1:B1"/>
    </sheetView>
  </sheetViews>
  <sheetFormatPr baseColWidth="10" defaultRowHeight="12.75"/>
  <cols>
    <col min="1" max="1" width="1.7109375" style="1" customWidth="1"/>
    <col min="2" max="2" width="17" style="1" customWidth="1"/>
    <col min="3" max="3" width="11.42578125" style="1"/>
    <col min="4" max="4" width="10.85546875" style="1" customWidth="1"/>
    <col min="5" max="5" width="9.28515625" style="1" customWidth="1"/>
    <col min="6" max="6" width="8.7109375" style="1" customWidth="1"/>
    <col min="7" max="7" width="13.28515625" style="1" customWidth="1"/>
    <col min="8" max="8" width="13.85546875" style="1" customWidth="1"/>
    <col min="9" max="9" width="3.140625" style="1" customWidth="1"/>
    <col min="10" max="16384" width="11.42578125" style="1"/>
  </cols>
  <sheetData>
    <row r="1" spans="1:10" ht="15" customHeight="1">
      <c r="A1" s="799" t="s">
        <v>2</v>
      </c>
      <c r="B1" s="799"/>
      <c r="G1" s="800" t="s">
        <v>3</v>
      </c>
      <c r="H1" s="800"/>
    </row>
    <row r="3" spans="1:10">
      <c r="J3" s="308"/>
    </row>
  </sheetData>
  <mergeCells count="2">
    <mergeCell ref="A1:B1"/>
    <mergeCell ref="G1:H1"/>
  </mergeCells>
  <hyperlinks>
    <hyperlink ref="A1" location="Impressum!A1" display="Zum Impressum"/>
    <hyperlink ref="G1:H1" location="Inhalt!A1" display="Zum Inhalt"/>
  </hyperlinks>
  <pageMargins left="0.59055118110236227" right="0.39370078740157483" top="0.59055118110236227" bottom="0.59055118110236227" header="0" footer="0"/>
  <pageSetup paperSize="9" scale="9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" style="78" customWidth="1"/>
    <col min="2" max="2" width="10.7109375" style="77" bestFit="1" customWidth="1"/>
    <col min="3" max="4" width="10.7109375" style="77" customWidth="1"/>
    <col min="5" max="6" width="9.42578125" style="77" bestFit="1" customWidth="1"/>
    <col min="7" max="16384" width="9.140625" style="3"/>
  </cols>
  <sheetData>
    <row r="1" spans="1:6">
      <c r="A1" s="303" t="s">
        <v>4</v>
      </c>
      <c r="B1" s="44"/>
      <c r="F1" s="243"/>
    </row>
    <row r="2" spans="1:6">
      <c r="F2" s="243"/>
    </row>
    <row r="3" spans="1:6" s="82" customFormat="1" ht="15.75">
      <c r="A3" s="314" t="s">
        <v>514</v>
      </c>
      <c r="B3" s="315"/>
      <c r="C3" s="315"/>
      <c r="D3" s="315"/>
      <c r="E3" s="315"/>
      <c r="F3" s="408"/>
    </row>
    <row r="4" spans="1:6" ht="15" customHeight="1">
      <c r="A4" s="770" t="s">
        <v>667</v>
      </c>
      <c r="B4" s="770"/>
      <c r="C4" s="770"/>
      <c r="D4" s="770"/>
      <c r="E4" s="770"/>
      <c r="F4" s="770"/>
    </row>
    <row r="5" spans="1:6" ht="15" customHeight="1">
      <c r="A5" s="770" t="s">
        <v>668</v>
      </c>
      <c r="B5" s="754"/>
      <c r="C5" s="754"/>
      <c r="D5" s="754"/>
      <c r="E5" s="754"/>
      <c r="F5" s="754"/>
    </row>
    <row r="6" spans="1:6" ht="12.75" customHeight="1">
      <c r="A6" s="410"/>
      <c r="B6" s="409"/>
      <c r="C6" s="409"/>
      <c r="D6" s="409"/>
      <c r="E6" s="409"/>
      <c r="F6" s="409"/>
    </row>
    <row r="7" spans="1:6" ht="12.75" customHeight="1">
      <c r="A7" s="411"/>
      <c r="B7" s="320" t="s">
        <v>513</v>
      </c>
      <c r="C7" s="320"/>
      <c r="D7" s="320"/>
      <c r="E7" s="320"/>
      <c r="F7" s="320"/>
    </row>
    <row r="8" spans="1:6">
      <c r="A8" s="411" t="s">
        <v>125</v>
      </c>
      <c r="B8" s="363" t="s">
        <v>209</v>
      </c>
      <c r="C8" s="325" t="s">
        <v>213</v>
      </c>
      <c r="D8" s="412" t="s">
        <v>212</v>
      </c>
      <c r="E8" s="412" t="s">
        <v>211</v>
      </c>
      <c r="F8" s="390" t="s">
        <v>210</v>
      </c>
    </row>
    <row r="9" spans="1:6" ht="15" customHeight="1">
      <c r="A9" s="327" t="s">
        <v>122</v>
      </c>
      <c r="B9" s="369">
        <v>85.854982582552779</v>
      </c>
      <c r="C9" s="328">
        <v>88.282948404998862</v>
      </c>
      <c r="D9" s="328">
        <v>85.513717917772922</v>
      </c>
      <c r="E9" s="328">
        <v>85.942188897040623</v>
      </c>
      <c r="F9" s="328">
        <v>83.688770024362697</v>
      </c>
    </row>
    <row r="10" spans="1:6" ht="15" customHeight="1">
      <c r="A10" s="329" t="s">
        <v>121</v>
      </c>
      <c r="B10" s="371">
        <v>88.562432653927914</v>
      </c>
      <c r="C10" s="330">
        <v>90.233321917507467</v>
      </c>
      <c r="D10" s="330">
        <v>88.797295738593021</v>
      </c>
      <c r="E10" s="330">
        <v>88.746365983946248</v>
      </c>
      <c r="F10" s="330">
        <v>86.529102007746118</v>
      </c>
    </row>
    <row r="11" spans="1:6" ht="15" customHeight="1">
      <c r="A11" s="327" t="s">
        <v>120</v>
      </c>
      <c r="B11" s="369">
        <v>86.344171071063158</v>
      </c>
      <c r="C11" s="328">
        <v>88.079439538217571</v>
      </c>
      <c r="D11" s="328">
        <v>85.78052092626659</v>
      </c>
      <c r="E11" s="328">
        <v>85.474553424781689</v>
      </c>
      <c r="F11" s="328">
        <v>85.646739567882079</v>
      </c>
    </row>
    <row r="12" spans="1:6" ht="15" customHeight="1">
      <c r="A12" s="329" t="s">
        <v>119</v>
      </c>
      <c r="B12" s="371">
        <v>92.261319788367075</v>
      </c>
      <c r="C12" s="330">
        <v>88.175426539460943</v>
      </c>
      <c r="D12" s="330">
        <v>90.905335628227192</v>
      </c>
      <c r="E12" s="330">
        <v>93.8591708188399</v>
      </c>
      <c r="F12" s="330">
        <v>94.099849074210724</v>
      </c>
    </row>
    <row r="13" spans="1:6" ht="15" customHeight="1">
      <c r="A13" s="327" t="s">
        <v>118</v>
      </c>
      <c r="B13" s="369">
        <v>81.97209667693771</v>
      </c>
      <c r="C13" s="328">
        <v>82.23627421459399</v>
      </c>
      <c r="D13" s="328">
        <v>80.83351703211919</v>
      </c>
      <c r="E13" s="328">
        <v>81.749106828360084</v>
      </c>
      <c r="F13" s="328">
        <v>82.951299461484425</v>
      </c>
    </row>
    <row r="14" spans="1:6" ht="15" customHeight="1">
      <c r="A14" s="329" t="s">
        <v>117</v>
      </c>
      <c r="B14" s="371">
        <v>84.415632768555767</v>
      </c>
      <c r="C14" s="330">
        <v>87.527983878655988</v>
      </c>
      <c r="D14" s="330">
        <v>84.927257207534112</v>
      </c>
      <c r="E14" s="330">
        <v>82.701219221356737</v>
      </c>
      <c r="F14" s="330">
        <v>81.410178164258753</v>
      </c>
    </row>
    <row r="15" spans="1:6" ht="15" customHeight="1">
      <c r="A15" s="327" t="s">
        <v>116</v>
      </c>
      <c r="B15" s="369">
        <v>85.083118958099718</v>
      </c>
      <c r="C15" s="328">
        <v>87.022840640588058</v>
      </c>
      <c r="D15" s="328">
        <v>83.563298538297431</v>
      </c>
      <c r="E15" s="328">
        <v>84.881675502260208</v>
      </c>
      <c r="F15" s="328">
        <v>84.871812755715439</v>
      </c>
    </row>
    <row r="16" spans="1:6" ht="15" customHeight="1">
      <c r="A16" s="329" t="s">
        <v>115</v>
      </c>
      <c r="B16" s="371">
        <v>92.528645900611821</v>
      </c>
      <c r="C16" s="330">
        <v>88.478684870437434</v>
      </c>
      <c r="D16" s="330">
        <v>90.584952021860261</v>
      </c>
      <c r="E16" s="330">
        <v>95.168633546724479</v>
      </c>
      <c r="F16" s="330">
        <v>94.294919693124896</v>
      </c>
    </row>
    <row r="17" spans="1:6" ht="15" customHeight="1">
      <c r="A17" s="327" t="s">
        <v>114</v>
      </c>
      <c r="B17" s="369">
        <v>85.328475615968586</v>
      </c>
      <c r="C17" s="328">
        <v>84.148690818204528</v>
      </c>
      <c r="D17" s="328">
        <v>85.032649096452701</v>
      </c>
      <c r="E17" s="328">
        <v>86.514380674966887</v>
      </c>
      <c r="F17" s="328">
        <v>85.21619567061181</v>
      </c>
    </row>
    <row r="18" spans="1:6" ht="15" customHeight="1">
      <c r="A18" s="329" t="s">
        <v>113</v>
      </c>
      <c r="B18" s="371">
        <v>82.424979465676358</v>
      </c>
      <c r="C18" s="330">
        <v>83.598091245596038</v>
      </c>
      <c r="D18" s="330">
        <v>80.781146337247492</v>
      </c>
      <c r="E18" s="330">
        <v>83.175266983320327</v>
      </c>
      <c r="F18" s="330">
        <v>81.939468817855555</v>
      </c>
    </row>
    <row r="19" spans="1:6" ht="15" customHeight="1">
      <c r="A19" s="327" t="s">
        <v>112</v>
      </c>
      <c r="B19" s="369">
        <v>83.668171873743347</v>
      </c>
      <c r="C19" s="328">
        <v>83.58664625822199</v>
      </c>
      <c r="D19" s="328">
        <v>84.775614249298471</v>
      </c>
      <c r="E19" s="328">
        <v>84.684312041005882</v>
      </c>
      <c r="F19" s="328">
        <v>81.763703884308356</v>
      </c>
    </row>
    <row r="20" spans="1:6" ht="15" customHeight="1">
      <c r="A20" s="329" t="s">
        <v>111</v>
      </c>
      <c r="B20" s="371">
        <v>84.766020825730408</v>
      </c>
      <c r="C20" s="330">
        <v>81.950651892206366</v>
      </c>
      <c r="D20" s="330">
        <v>84.961208400819672</v>
      </c>
      <c r="E20" s="330">
        <v>87.690638600341714</v>
      </c>
      <c r="F20" s="330">
        <v>83.654151619867633</v>
      </c>
    </row>
    <row r="21" spans="1:6" ht="15" customHeight="1">
      <c r="A21" s="327" t="s">
        <v>110</v>
      </c>
      <c r="B21" s="369">
        <v>95.06277973529609</v>
      </c>
      <c r="C21" s="328">
        <v>92.146055737793574</v>
      </c>
      <c r="D21" s="328">
        <v>93.451314782579459</v>
      </c>
      <c r="E21" s="328">
        <v>96.960081866032169</v>
      </c>
      <c r="F21" s="328">
        <v>97.015147819960418</v>
      </c>
    </row>
    <row r="22" spans="1:6" ht="15" customHeight="1">
      <c r="A22" s="329" t="s">
        <v>109</v>
      </c>
      <c r="B22" s="371">
        <v>92.181769024395336</v>
      </c>
      <c r="C22" s="330">
        <v>86.835456237166326</v>
      </c>
      <c r="D22" s="330">
        <v>91.212984840734336</v>
      </c>
      <c r="E22" s="330">
        <v>94.028704586378581</v>
      </c>
      <c r="F22" s="330">
        <v>94.75714593615379</v>
      </c>
    </row>
    <row r="23" spans="1:6" ht="15" customHeight="1">
      <c r="A23" s="327" t="s">
        <v>108</v>
      </c>
      <c r="B23" s="369">
        <v>87.46577254359849</v>
      </c>
      <c r="C23" s="328">
        <v>84.229202424833588</v>
      </c>
      <c r="D23" s="328">
        <v>87.510178723301564</v>
      </c>
      <c r="E23" s="328">
        <v>89.63872539070428</v>
      </c>
      <c r="F23" s="328">
        <v>87.44664231215333</v>
      </c>
    </row>
    <row r="24" spans="1:6" ht="15" customHeight="1">
      <c r="A24" s="329" t="s">
        <v>107</v>
      </c>
      <c r="B24" s="371">
        <v>95.69177565498947</v>
      </c>
      <c r="C24" s="330">
        <v>91.679702048417127</v>
      </c>
      <c r="D24" s="330">
        <v>95.177311868517862</v>
      </c>
      <c r="E24" s="330">
        <v>97.185153426109551</v>
      </c>
      <c r="F24" s="330">
        <v>97.586690426806115</v>
      </c>
    </row>
    <row r="25" spans="1:6" ht="15" customHeight="1">
      <c r="A25" s="413" t="s">
        <v>106</v>
      </c>
      <c r="B25" s="372">
        <v>86.521615449266818</v>
      </c>
      <c r="C25" s="335">
        <v>86.873384335918388</v>
      </c>
      <c r="D25" s="335">
        <v>85.811203710061363</v>
      </c>
      <c r="E25" s="335">
        <v>87.150185600598917</v>
      </c>
      <c r="F25" s="336">
        <v>86.107244044609274</v>
      </c>
    </row>
    <row r="26" spans="1:6" ht="15" customHeight="1">
      <c r="A26" s="413" t="s">
        <v>105</v>
      </c>
      <c r="B26" s="372">
        <v>78.487300000000005</v>
      </c>
      <c r="C26" s="335">
        <v>84.547357000000005</v>
      </c>
      <c r="D26" s="335">
        <v>81.987244000000004</v>
      </c>
      <c r="E26" s="335">
        <v>76.879891000000001</v>
      </c>
      <c r="F26" s="336">
        <v>69.525346999999996</v>
      </c>
    </row>
    <row r="27" spans="1:6" ht="12.75" customHeight="1"/>
    <row r="28" spans="1:6" ht="12.75" customHeight="1">
      <c r="B28" s="266"/>
      <c r="C28" s="266"/>
      <c r="D28" s="266"/>
      <c r="E28" s="266"/>
      <c r="F28" s="266"/>
    </row>
    <row r="29" spans="1:6" ht="12.75" customHeight="1">
      <c r="A29" s="755" t="s">
        <v>103</v>
      </c>
      <c r="B29" s="265"/>
      <c r="C29" s="265"/>
      <c r="D29" s="265"/>
      <c r="E29" s="265"/>
      <c r="F29" s="265"/>
    </row>
  </sheetData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&amp;C-11-</oddHeader>
    <oddFooter>&amp;CStatistische Ämter des Bundes und der Länder, Internationale Bildungsindikatoren,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.42578125" style="50" customWidth="1"/>
    <col min="2" max="2" width="11.42578125" style="50" customWidth="1"/>
    <col min="3" max="7" width="10.7109375" style="3" customWidth="1"/>
    <col min="8" max="16384" width="9.140625" style="3"/>
  </cols>
  <sheetData>
    <row r="1" spans="1:7">
      <c r="A1" s="303" t="s">
        <v>4</v>
      </c>
      <c r="B1" s="44"/>
      <c r="G1" s="267"/>
    </row>
    <row r="2" spans="1:7">
      <c r="G2" s="267"/>
    </row>
    <row r="3" spans="1:7" s="82" customFormat="1" ht="15.75">
      <c r="A3" s="356" t="s">
        <v>516</v>
      </c>
      <c r="B3" s="338"/>
      <c r="C3" s="338"/>
      <c r="D3" s="338"/>
      <c r="E3" s="338"/>
      <c r="F3" s="338"/>
      <c r="G3" s="408"/>
    </row>
    <row r="4" spans="1:7" ht="15" customHeight="1">
      <c r="A4" s="414" t="s">
        <v>0</v>
      </c>
      <c r="B4" s="414"/>
      <c r="C4" s="414"/>
      <c r="D4" s="414"/>
      <c r="E4" s="414"/>
      <c r="F4" s="414"/>
      <c r="G4" s="756"/>
    </row>
    <row r="5" spans="1:7" ht="15" customHeight="1">
      <c r="A5" s="414" t="s">
        <v>515</v>
      </c>
      <c r="B5" s="415"/>
      <c r="C5" s="415"/>
      <c r="D5" s="415"/>
      <c r="E5" s="415"/>
      <c r="F5" s="415"/>
      <c r="G5" s="310"/>
    </row>
    <row r="6" spans="1:7" ht="12.75" customHeight="1">
      <c r="A6" s="415"/>
      <c r="B6" s="415"/>
      <c r="C6" s="415"/>
      <c r="D6" s="415"/>
      <c r="E6" s="415"/>
      <c r="F6" s="415"/>
      <c r="G6" s="416"/>
    </row>
    <row r="7" spans="1:7" ht="12.75" customHeight="1">
      <c r="A7" s="417"/>
      <c r="B7" s="417"/>
      <c r="C7" s="361" t="s">
        <v>513</v>
      </c>
      <c r="D7" s="361"/>
      <c r="E7" s="361"/>
      <c r="F7" s="361"/>
      <c r="G7" s="361"/>
    </row>
    <row r="8" spans="1:7" ht="12.75" customHeight="1">
      <c r="A8" s="362" t="s">
        <v>125</v>
      </c>
      <c r="B8" s="362" t="s">
        <v>166</v>
      </c>
      <c r="C8" s="363" t="s">
        <v>209</v>
      </c>
      <c r="D8" s="365" t="s">
        <v>213</v>
      </c>
      <c r="E8" s="365" t="s">
        <v>212</v>
      </c>
      <c r="F8" s="365" t="s">
        <v>211</v>
      </c>
      <c r="G8" s="418" t="s">
        <v>210</v>
      </c>
    </row>
    <row r="9" spans="1:7" ht="12.75" customHeight="1">
      <c r="A9" s="327" t="s">
        <v>122</v>
      </c>
      <c r="B9" s="345" t="s">
        <v>181</v>
      </c>
      <c r="C9" s="369">
        <v>87.476856182971517</v>
      </c>
      <c r="D9" s="328">
        <v>87.928974841000979</v>
      </c>
      <c r="E9" s="328">
        <v>86.235679406173205</v>
      </c>
      <c r="F9" s="328">
        <v>87.691048920576478</v>
      </c>
      <c r="G9" s="328">
        <v>87.923692820307679</v>
      </c>
    </row>
    <row r="10" spans="1:7" ht="12.75" customHeight="1">
      <c r="A10" s="327"/>
      <c r="B10" s="345" t="s">
        <v>180</v>
      </c>
      <c r="C10" s="369">
        <v>84.194910801750382</v>
      </c>
      <c r="D10" s="328">
        <v>88.662372088799458</v>
      </c>
      <c r="E10" s="328">
        <v>84.766531124634994</v>
      </c>
      <c r="F10" s="328">
        <v>84.181689869763261</v>
      </c>
      <c r="G10" s="328">
        <v>79.50979490729722</v>
      </c>
    </row>
    <row r="11" spans="1:7" ht="12.75" customHeight="1">
      <c r="A11" s="417" t="s">
        <v>121</v>
      </c>
      <c r="B11" s="346" t="s">
        <v>181</v>
      </c>
      <c r="C11" s="384">
        <v>90.413323409708624</v>
      </c>
      <c r="D11" s="347">
        <v>90.077985106603691</v>
      </c>
      <c r="E11" s="347">
        <v>89.439413162098148</v>
      </c>
      <c r="F11" s="347">
        <v>90.612667431326415</v>
      </c>
      <c r="G11" s="347">
        <v>91.415902506218586</v>
      </c>
    </row>
    <row r="12" spans="1:7" ht="12.75" customHeight="1">
      <c r="A12" s="417"/>
      <c r="B12" s="346" t="s">
        <v>180</v>
      </c>
      <c r="C12" s="384">
        <v>86.676035314277215</v>
      </c>
      <c r="D12" s="347">
        <v>90.401061705547164</v>
      </c>
      <c r="E12" s="347">
        <v>88.149550166547328</v>
      </c>
      <c r="F12" s="347">
        <v>86.854720018283885</v>
      </c>
      <c r="G12" s="347">
        <v>81.740609765620647</v>
      </c>
    </row>
    <row r="13" spans="1:7" ht="12.75" customHeight="1">
      <c r="A13" s="327" t="s">
        <v>120</v>
      </c>
      <c r="B13" s="345" t="s">
        <v>181</v>
      </c>
      <c r="C13" s="369">
        <v>86.131145625078432</v>
      </c>
      <c r="D13" s="328">
        <v>86.704992334866375</v>
      </c>
      <c r="E13" s="328">
        <v>85.014720016952609</v>
      </c>
      <c r="F13" s="328">
        <v>86.980909715874319</v>
      </c>
      <c r="G13" s="328">
        <v>85.655766321424437</v>
      </c>
    </row>
    <row r="14" spans="1:7" ht="12.75" customHeight="1">
      <c r="A14" s="327"/>
      <c r="B14" s="345" t="s">
        <v>180</v>
      </c>
      <c r="C14" s="369">
        <v>86.56001286744403</v>
      </c>
      <c r="D14" s="328">
        <v>89.431852116812777</v>
      </c>
      <c r="E14" s="328">
        <v>86.616742996245392</v>
      </c>
      <c r="F14" s="328">
        <v>83.969413789459367</v>
      </c>
      <c r="G14" s="328">
        <v>85.639678376793682</v>
      </c>
    </row>
    <row r="15" spans="1:7" ht="12.75" customHeight="1">
      <c r="A15" s="417" t="s">
        <v>119</v>
      </c>
      <c r="B15" s="346" t="s">
        <v>181</v>
      </c>
      <c r="C15" s="384">
        <v>91.934729947644712</v>
      </c>
      <c r="D15" s="347">
        <v>87.100538462711825</v>
      </c>
      <c r="E15" s="347">
        <v>89.984069553947506</v>
      </c>
      <c r="F15" s="347">
        <v>93.576323024537828</v>
      </c>
      <c r="G15" s="347">
        <v>94.646105741898793</v>
      </c>
    </row>
    <row r="16" spans="1:7" ht="12.75" customHeight="1">
      <c r="A16" s="417"/>
      <c r="B16" s="346" t="s">
        <v>180</v>
      </c>
      <c r="C16" s="384">
        <v>92.594012537416191</v>
      </c>
      <c r="D16" s="347">
        <v>89.277420262884206</v>
      </c>
      <c r="E16" s="347">
        <v>91.864761583635385</v>
      </c>
      <c r="F16" s="347">
        <v>94.143593759582586</v>
      </c>
      <c r="G16" s="347">
        <v>93.5485877517429</v>
      </c>
    </row>
    <row r="17" spans="1:7" ht="12.75" customHeight="1">
      <c r="A17" s="327" t="s">
        <v>118</v>
      </c>
      <c r="B17" s="345" t="s">
        <v>181</v>
      </c>
      <c r="C17" s="369">
        <v>84.37193153768952</v>
      </c>
      <c r="D17" s="328">
        <v>84.464653860233881</v>
      </c>
      <c r="E17" s="328">
        <v>83.158587987355119</v>
      </c>
      <c r="F17" s="328">
        <v>84.57414563916042</v>
      </c>
      <c r="G17" s="328">
        <v>85.105311135633059</v>
      </c>
    </row>
    <row r="18" spans="1:7" ht="12.75" customHeight="1">
      <c r="A18" s="327"/>
      <c r="B18" s="345" t="s">
        <v>180</v>
      </c>
      <c r="C18" s="369">
        <v>79.477875157309015</v>
      </c>
      <c r="D18" s="328">
        <v>79.819397012298609</v>
      </c>
      <c r="E18" s="328">
        <v>78.582190556449348</v>
      </c>
      <c r="F18" s="328">
        <v>78.545204714773391</v>
      </c>
      <c r="G18" s="328">
        <v>80.900443590798915</v>
      </c>
    </row>
    <row r="19" spans="1:7" ht="12.75" customHeight="1">
      <c r="A19" s="417" t="s">
        <v>117</v>
      </c>
      <c r="B19" s="346" t="s">
        <v>181</v>
      </c>
      <c r="C19" s="384">
        <v>84.649284158078018</v>
      </c>
      <c r="D19" s="347">
        <v>87.586921527863765</v>
      </c>
      <c r="E19" s="347">
        <v>84.295532388497094</v>
      </c>
      <c r="F19" s="347">
        <v>82.903722646828086</v>
      </c>
      <c r="G19" s="347">
        <v>83.018189445926112</v>
      </c>
    </row>
    <row r="20" spans="1:7" ht="12.75" customHeight="1">
      <c r="A20" s="417"/>
      <c r="B20" s="346" t="s">
        <v>180</v>
      </c>
      <c r="C20" s="384">
        <v>84.18221077252916</v>
      </c>
      <c r="D20" s="347">
        <v>87.468739842521757</v>
      </c>
      <c r="E20" s="347">
        <v>85.561198692938689</v>
      </c>
      <c r="F20" s="347">
        <v>82.498183920655862</v>
      </c>
      <c r="G20" s="347">
        <v>79.874688392439282</v>
      </c>
    </row>
    <row r="21" spans="1:7" ht="12.75" customHeight="1">
      <c r="A21" s="327" t="s">
        <v>116</v>
      </c>
      <c r="B21" s="345" t="s">
        <v>181</v>
      </c>
      <c r="C21" s="369">
        <v>86.116536582029326</v>
      </c>
      <c r="D21" s="328">
        <v>86.032311626610436</v>
      </c>
      <c r="E21" s="328">
        <v>84.009326197853085</v>
      </c>
      <c r="F21" s="328">
        <v>85.953206760360061</v>
      </c>
      <c r="G21" s="328">
        <v>88.339322048573493</v>
      </c>
    </row>
    <row r="22" spans="1:7" ht="12.75" customHeight="1">
      <c r="A22" s="327"/>
      <c r="B22" s="345" t="s">
        <v>180</v>
      </c>
      <c r="C22" s="369">
        <v>84.04337959557148</v>
      </c>
      <c r="D22" s="328">
        <v>88.077811769869214</v>
      </c>
      <c r="E22" s="328">
        <v>83.121376858269144</v>
      </c>
      <c r="F22" s="328">
        <v>83.801591775623891</v>
      </c>
      <c r="G22" s="328">
        <v>81.520427592652439</v>
      </c>
    </row>
    <row r="23" spans="1:7" ht="12.75" customHeight="1">
      <c r="A23" s="417" t="s">
        <v>115</v>
      </c>
      <c r="B23" s="346" t="s">
        <v>181</v>
      </c>
      <c r="C23" s="384">
        <v>92.010871461976066</v>
      </c>
      <c r="D23" s="347">
        <v>87.4142245902963</v>
      </c>
      <c r="E23" s="347">
        <v>90.909450492944515</v>
      </c>
      <c r="F23" s="347">
        <v>94.209390665124275</v>
      </c>
      <c r="G23" s="347">
        <v>94.203376901524138</v>
      </c>
    </row>
    <row r="24" spans="1:7" ht="12.75" customHeight="1">
      <c r="A24" s="417"/>
      <c r="B24" s="346" t="s">
        <v>180</v>
      </c>
      <c r="C24" s="384">
        <v>93.076066240409801</v>
      </c>
      <c r="D24" s="347">
        <v>89.681487912991827</v>
      </c>
      <c r="E24" s="347">
        <v>90.207501995211487</v>
      </c>
      <c r="F24" s="347">
        <v>96.118389923151</v>
      </c>
      <c r="G24" s="347">
        <v>94.388101581331497</v>
      </c>
    </row>
    <row r="25" spans="1:7" ht="12.75" customHeight="1">
      <c r="A25" s="327" t="s">
        <v>114</v>
      </c>
      <c r="B25" s="345" t="s">
        <v>181</v>
      </c>
      <c r="C25" s="369">
        <v>86.662931946521638</v>
      </c>
      <c r="D25" s="328">
        <v>83.227608717664637</v>
      </c>
      <c r="E25" s="328">
        <v>85.927072778728913</v>
      </c>
      <c r="F25" s="328">
        <v>88.105169120818204</v>
      </c>
      <c r="G25" s="328">
        <v>88.715884789799105</v>
      </c>
    </row>
    <row r="26" spans="1:7" ht="12.75" customHeight="1">
      <c r="A26" s="327"/>
      <c r="B26" s="345" t="s">
        <v>180</v>
      </c>
      <c r="C26" s="369">
        <v>83.960022696693599</v>
      </c>
      <c r="D26" s="328">
        <v>85.180808687718354</v>
      </c>
      <c r="E26" s="328">
        <v>84.145162618718373</v>
      </c>
      <c r="F26" s="328">
        <v>84.88486592940464</v>
      </c>
      <c r="G26" s="328">
        <v>81.794250049703223</v>
      </c>
    </row>
    <row r="27" spans="1:7" ht="12.75" customHeight="1">
      <c r="A27" s="417" t="s">
        <v>113</v>
      </c>
      <c r="B27" s="346" t="s">
        <v>181</v>
      </c>
      <c r="C27" s="384">
        <v>83.761592383718238</v>
      </c>
      <c r="D27" s="347">
        <v>83.294754369899309</v>
      </c>
      <c r="E27" s="347">
        <v>82.007259534761388</v>
      </c>
      <c r="F27" s="347">
        <v>84.791882501381224</v>
      </c>
      <c r="G27" s="347">
        <v>84.562789000956357</v>
      </c>
    </row>
    <row r="28" spans="1:7" ht="12.75" customHeight="1">
      <c r="A28" s="417"/>
      <c r="B28" s="346" t="s">
        <v>180</v>
      </c>
      <c r="C28" s="384">
        <v>81.090421398504958</v>
      </c>
      <c r="D28" s="347">
        <v>83.913426068174829</v>
      </c>
      <c r="E28" s="347">
        <v>79.545301804891295</v>
      </c>
      <c r="F28" s="347">
        <v>81.56869560882113</v>
      </c>
      <c r="G28" s="347">
        <v>79.417688446021316</v>
      </c>
    </row>
    <row r="29" spans="1:7" ht="12.75" customHeight="1">
      <c r="A29" s="327" t="s">
        <v>112</v>
      </c>
      <c r="B29" s="345" t="s">
        <v>181</v>
      </c>
      <c r="C29" s="369">
        <v>85.542727795369387</v>
      </c>
      <c r="D29" s="328">
        <v>83.273694100713683</v>
      </c>
      <c r="E29" s="328">
        <v>85.247600419683678</v>
      </c>
      <c r="F29" s="328">
        <v>86.983520347326277</v>
      </c>
      <c r="G29" s="328">
        <v>86.089753387515856</v>
      </c>
    </row>
    <row r="30" spans="1:7" ht="12.75" customHeight="1">
      <c r="A30" s="327"/>
      <c r="B30" s="345" t="s">
        <v>180</v>
      </c>
      <c r="C30" s="369">
        <v>81.783357409162832</v>
      </c>
      <c r="D30" s="328">
        <v>83.922089609805241</v>
      </c>
      <c r="E30" s="328">
        <v>84.311324805400758</v>
      </c>
      <c r="F30" s="328">
        <v>82.426741797123711</v>
      </c>
      <c r="G30" s="328">
        <v>77.451863528881873</v>
      </c>
    </row>
    <row r="31" spans="1:7" ht="12.75" customHeight="1">
      <c r="A31" s="417" t="s">
        <v>111</v>
      </c>
      <c r="B31" s="346" t="s">
        <v>181</v>
      </c>
      <c r="C31" s="384">
        <v>86.991086133295354</v>
      </c>
      <c r="D31" s="347">
        <v>81.131502381942013</v>
      </c>
      <c r="E31" s="347">
        <v>87.224504342280497</v>
      </c>
      <c r="F31" s="347">
        <v>89.573719787483469</v>
      </c>
      <c r="G31" s="347">
        <v>88.88089055711238</v>
      </c>
    </row>
    <row r="32" spans="1:7" ht="12.75" customHeight="1">
      <c r="A32" s="417"/>
      <c r="B32" s="346" t="s">
        <v>180</v>
      </c>
      <c r="C32" s="384">
        <v>82.472769382898008</v>
      </c>
      <c r="D32" s="347">
        <v>82.952088983217394</v>
      </c>
      <c r="E32" s="347">
        <v>82.896110341051028</v>
      </c>
      <c r="F32" s="347">
        <v>85.805486284289273</v>
      </c>
      <c r="G32" s="347">
        <v>78.333725767208222</v>
      </c>
    </row>
    <row r="33" spans="1:7" ht="12.75" customHeight="1">
      <c r="A33" s="327" t="s">
        <v>110</v>
      </c>
      <c r="B33" s="345" t="s">
        <v>181</v>
      </c>
      <c r="C33" s="369">
        <v>94.675338433010879</v>
      </c>
      <c r="D33" s="328">
        <v>91.031326355712793</v>
      </c>
      <c r="E33" s="328">
        <v>93.500777915812677</v>
      </c>
      <c r="F33" s="328">
        <v>96.547731466496714</v>
      </c>
      <c r="G33" s="328">
        <v>97.182548178052329</v>
      </c>
    </row>
    <row r="34" spans="1:7" ht="12.75" customHeight="1">
      <c r="A34" s="327"/>
      <c r="B34" s="345" t="s">
        <v>180</v>
      </c>
      <c r="C34" s="369">
        <v>95.475316453291086</v>
      </c>
      <c r="D34" s="328">
        <v>93.401334275432575</v>
      </c>
      <c r="E34" s="328">
        <v>93.39362083274753</v>
      </c>
      <c r="F34" s="328">
        <v>97.381547413513118</v>
      </c>
      <c r="G34" s="328">
        <v>96.847144940845979</v>
      </c>
    </row>
    <row r="35" spans="1:7" ht="12.75" customHeight="1">
      <c r="A35" s="417" t="s">
        <v>109</v>
      </c>
      <c r="B35" s="346" t="s">
        <v>181</v>
      </c>
      <c r="C35" s="384">
        <v>91.515119279599872</v>
      </c>
      <c r="D35" s="347">
        <v>84.470651299919581</v>
      </c>
      <c r="E35" s="347">
        <v>90.24767101811932</v>
      </c>
      <c r="F35" s="347">
        <v>93.728980750261002</v>
      </c>
      <c r="G35" s="347">
        <v>95.346509337990085</v>
      </c>
    </row>
    <row r="36" spans="1:7" ht="12.75" customHeight="1">
      <c r="A36" s="417"/>
      <c r="B36" s="346" t="s">
        <v>180</v>
      </c>
      <c r="C36" s="384">
        <v>92.892535270836731</v>
      </c>
      <c r="D36" s="347">
        <v>89.439116193299029</v>
      </c>
      <c r="E36" s="347">
        <v>92.336392675178843</v>
      </c>
      <c r="F36" s="347">
        <v>94.340755686867951</v>
      </c>
      <c r="G36" s="347">
        <v>94.163136636784543</v>
      </c>
    </row>
    <row r="37" spans="1:7" ht="12.75" customHeight="1">
      <c r="A37" s="327" t="s">
        <v>108</v>
      </c>
      <c r="B37" s="345" t="s">
        <v>181</v>
      </c>
      <c r="C37" s="369">
        <v>88.356097041952452</v>
      </c>
      <c r="D37" s="328">
        <v>83.410205105575272</v>
      </c>
      <c r="E37" s="328">
        <v>87.893634527638568</v>
      </c>
      <c r="F37" s="328">
        <v>90.446123280779716</v>
      </c>
      <c r="G37" s="328">
        <v>90.564825290815818</v>
      </c>
    </row>
    <row r="38" spans="1:7" ht="12.75" customHeight="1">
      <c r="A38" s="327"/>
      <c r="B38" s="345" t="s">
        <v>180</v>
      </c>
      <c r="C38" s="369">
        <v>86.598579297206086</v>
      </c>
      <c r="D38" s="328">
        <v>85.107815838891398</v>
      </c>
      <c r="E38" s="328">
        <v>87.152339550320207</v>
      </c>
      <c r="F38" s="328">
        <v>88.843687484010587</v>
      </c>
      <c r="G38" s="328">
        <v>84.580483988997955</v>
      </c>
    </row>
    <row r="39" spans="1:7" ht="12.75" customHeight="1">
      <c r="A39" s="417" t="s">
        <v>107</v>
      </c>
      <c r="B39" s="346" t="s">
        <v>181</v>
      </c>
      <c r="C39" s="384">
        <v>95.554366693988698</v>
      </c>
      <c r="D39" s="347">
        <v>91.060321451281652</v>
      </c>
      <c r="E39" s="347">
        <v>95.17568653119514</v>
      </c>
      <c r="F39" s="347">
        <v>97.126173773511667</v>
      </c>
      <c r="G39" s="347">
        <v>97.911450272198692</v>
      </c>
    </row>
    <row r="40" spans="1:7" ht="12.75" customHeight="1">
      <c r="A40" s="417"/>
      <c r="B40" s="346" t="s">
        <v>180</v>
      </c>
      <c r="C40" s="384">
        <v>95.84019276769385</v>
      </c>
      <c r="D40" s="347">
        <v>92.39628608635357</v>
      </c>
      <c r="E40" s="347">
        <v>95.18189441381648</v>
      </c>
      <c r="F40" s="347">
        <v>97.248139185836379</v>
      </c>
      <c r="G40" s="347">
        <v>97.276088907177851</v>
      </c>
    </row>
    <row r="41" spans="1:7" s="148" customFormat="1" ht="12.75" customHeight="1">
      <c r="A41" s="413" t="s">
        <v>106</v>
      </c>
      <c r="B41" s="348" t="s">
        <v>181</v>
      </c>
      <c r="C41" s="372">
        <v>87.651889918621123</v>
      </c>
      <c r="D41" s="335">
        <v>86.311492375938087</v>
      </c>
      <c r="E41" s="335">
        <v>86.42786923478873</v>
      </c>
      <c r="F41" s="335">
        <v>88.481751054015263</v>
      </c>
      <c r="G41" s="336">
        <v>89.068732335186425</v>
      </c>
    </row>
    <row r="42" spans="1:7" s="148" customFormat="1" ht="12.75" customHeight="1">
      <c r="A42" s="413"/>
      <c r="B42" s="348" t="s">
        <v>180</v>
      </c>
      <c r="C42" s="372">
        <v>85.371102787589365</v>
      </c>
      <c r="D42" s="335">
        <v>87.474514040192403</v>
      </c>
      <c r="E42" s="335">
        <v>85.178665336976508</v>
      </c>
      <c r="F42" s="335">
        <v>85.807784716075858</v>
      </c>
      <c r="G42" s="336">
        <v>83.21420758493224</v>
      </c>
    </row>
    <row r="43" spans="1:7" s="148" customFormat="1" ht="3.75" customHeight="1">
      <c r="A43" s="419"/>
      <c r="B43" s="420"/>
      <c r="C43" s="420"/>
      <c r="D43" s="421"/>
      <c r="E43" s="421"/>
      <c r="F43" s="421"/>
      <c r="G43" s="405"/>
    </row>
    <row r="44" spans="1:7" s="148" customFormat="1" ht="12.75" customHeight="1">
      <c r="A44" s="413" t="s">
        <v>105</v>
      </c>
      <c r="B44" s="348" t="s">
        <v>181</v>
      </c>
      <c r="C44" s="372">
        <v>78.149456999999998</v>
      </c>
      <c r="D44" s="335">
        <v>82.880967999999996</v>
      </c>
      <c r="E44" s="335">
        <v>80.595579000000001</v>
      </c>
      <c r="F44" s="335">
        <v>76.386824000000004</v>
      </c>
      <c r="G44" s="336">
        <v>71.620654000000002</v>
      </c>
    </row>
    <row r="45" spans="1:7">
      <c r="A45" s="413"/>
      <c r="B45" s="348" t="s">
        <v>180</v>
      </c>
      <c r="C45" s="372">
        <v>78.790032999999994</v>
      </c>
      <c r="D45" s="335">
        <v>86.241039000000001</v>
      </c>
      <c r="E45" s="335">
        <v>83.353442999999999</v>
      </c>
      <c r="F45" s="335">
        <v>77.213347999999996</v>
      </c>
      <c r="G45" s="336">
        <v>67.448487</v>
      </c>
    </row>
    <row r="46" spans="1:7">
      <c r="A46" s="338"/>
      <c r="B46" s="338"/>
      <c r="C46" s="338"/>
      <c r="D46" s="338"/>
      <c r="E46" s="338"/>
      <c r="F46" s="338"/>
      <c r="G46" s="338"/>
    </row>
    <row r="47" spans="1:7">
      <c r="A47" s="338"/>
      <c r="B47" s="338"/>
      <c r="C47" s="338"/>
      <c r="D47" s="338"/>
      <c r="E47" s="338"/>
      <c r="F47" s="338"/>
      <c r="G47" s="338"/>
    </row>
    <row r="48" spans="1:7">
      <c r="A48" s="755" t="s">
        <v>103</v>
      </c>
      <c r="B48" s="341"/>
      <c r="C48" s="338"/>
      <c r="D48" s="338"/>
      <c r="E48" s="338"/>
      <c r="F48" s="338"/>
      <c r="G48" s="338"/>
    </row>
  </sheetData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&amp;C-12-</oddHeader>
    <oddFooter>&amp;CStatistische Ämter des Bundes und der Länder, Internationale Bildungsindikatoren,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0" sqref="A10:A12"/>
    </sheetView>
  </sheetViews>
  <sheetFormatPr baseColWidth="10" defaultColWidth="11.42578125" defaultRowHeight="12.75"/>
  <cols>
    <col min="1" max="1" width="24" style="3" customWidth="1"/>
    <col min="2" max="2" width="12" style="3" customWidth="1"/>
    <col min="3" max="3" width="10.7109375" style="3" customWidth="1"/>
    <col min="4" max="5" width="11.7109375" style="3" customWidth="1"/>
    <col min="6" max="7" width="10.7109375" style="3" customWidth="1"/>
    <col min="8" max="8" width="11.85546875" style="3" customWidth="1"/>
    <col min="9" max="9" width="11.7109375" style="3" customWidth="1"/>
    <col min="10" max="10" width="10.7109375" style="3" customWidth="1"/>
    <col min="11" max="11" width="12.140625" style="3" customWidth="1"/>
    <col min="12" max="16384" width="11.42578125" style="62"/>
  </cols>
  <sheetData>
    <row r="1" spans="1:11">
      <c r="A1" s="303" t="s">
        <v>4</v>
      </c>
      <c r="B1" s="44"/>
    </row>
    <row r="2" spans="1:11">
      <c r="K2" s="94"/>
    </row>
    <row r="3" spans="1:11" ht="15.75" customHeight="1">
      <c r="A3" s="340" t="s">
        <v>208</v>
      </c>
      <c r="B3" s="338"/>
      <c r="C3" s="338"/>
      <c r="D3" s="338"/>
      <c r="E3" s="422"/>
      <c r="F3" s="422"/>
      <c r="G3" s="422"/>
      <c r="H3" s="422"/>
      <c r="I3" s="422"/>
      <c r="J3" s="422"/>
      <c r="K3" s="338"/>
    </row>
    <row r="4" spans="1:11" ht="15" customHeight="1">
      <c r="A4" s="342" t="s">
        <v>207</v>
      </c>
      <c r="B4" s="423"/>
      <c r="C4" s="424"/>
      <c r="D4" s="422"/>
      <c r="E4" s="422"/>
      <c r="F4" s="422"/>
      <c r="G4" s="422"/>
      <c r="H4" s="422"/>
      <c r="I4" s="422"/>
      <c r="J4" s="422"/>
      <c r="K4" s="422"/>
    </row>
    <row r="5" spans="1:11" ht="15" customHeight="1">
      <c r="A5" s="342" t="s">
        <v>206</v>
      </c>
      <c r="B5" s="423"/>
      <c r="C5" s="424"/>
      <c r="D5" s="422"/>
      <c r="E5" s="422"/>
      <c r="F5" s="422"/>
      <c r="G5" s="422"/>
      <c r="H5" s="422"/>
      <c r="I5" s="422"/>
      <c r="J5" s="422"/>
      <c r="K5" s="422"/>
    </row>
    <row r="6" spans="1:11" ht="12.75" customHeight="1">
      <c r="A6" s="342"/>
      <c r="B6" s="423"/>
      <c r="C6" s="424"/>
      <c r="D6" s="422"/>
      <c r="E6" s="422"/>
      <c r="F6" s="422"/>
      <c r="G6" s="422"/>
      <c r="H6" s="422"/>
      <c r="I6" s="422"/>
      <c r="J6" s="422"/>
      <c r="K6" s="422"/>
    </row>
    <row r="7" spans="1:11" ht="12.75" customHeight="1">
      <c r="A7" s="425"/>
      <c r="B7" s="426"/>
      <c r="C7" s="427" t="s">
        <v>205</v>
      </c>
      <c r="D7" s="427"/>
      <c r="E7" s="427"/>
      <c r="F7" s="427"/>
      <c r="G7" s="427" t="s">
        <v>204</v>
      </c>
      <c r="H7" s="427"/>
      <c r="I7" s="427"/>
      <c r="J7" s="427"/>
      <c r="K7" s="428" t="s">
        <v>203</v>
      </c>
    </row>
    <row r="8" spans="1:11" ht="12.75" customHeight="1">
      <c r="A8" s="425"/>
      <c r="B8" s="426"/>
      <c r="C8" s="93" t="s">
        <v>183</v>
      </c>
      <c r="D8" s="93"/>
      <c r="E8" s="429"/>
      <c r="F8" s="430" t="s">
        <v>202</v>
      </c>
      <c r="G8" s="431" t="s">
        <v>183</v>
      </c>
      <c r="H8" s="92"/>
      <c r="I8" s="432"/>
      <c r="J8" s="313" t="s">
        <v>202</v>
      </c>
      <c r="K8" s="428"/>
    </row>
    <row r="9" spans="1:11" ht="38.25" customHeight="1">
      <c r="A9" s="433" t="s">
        <v>125</v>
      </c>
      <c r="B9" s="434" t="s">
        <v>166</v>
      </c>
      <c r="C9" s="312" t="s">
        <v>201</v>
      </c>
      <c r="D9" s="430" t="s">
        <v>200</v>
      </c>
      <c r="E9" s="430" t="s">
        <v>190</v>
      </c>
      <c r="F9" s="430"/>
      <c r="G9" s="430" t="s">
        <v>199</v>
      </c>
      <c r="H9" s="430" t="s">
        <v>198</v>
      </c>
      <c r="I9" s="430" t="s">
        <v>197</v>
      </c>
      <c r="J9" s="313"/>
      <c r="K9" s="435"/>
    </row>
    <row r="10" spans="1:11" ht="15" customHeight="1">
      <c r="A10" s="817" t="s">
        <v>122</v>
      </c>
      <c r="B10" s="436" t="s">
        <v>181</v>
      </c>
      <c r="C10" s="437">
        <v>15.265118063353405</v>
      </c>
      <c r="D10" s="438">
        <v>15.988003852194034</v>
      </c>
      <c r="E10" s="438">
        <v>32.017766446750613</v>
      </c>
      <c r="F10" s="438">
        <v>63.270488757107977</v>
      </c>
      <c r="G10" s="438">
        <v>30.032328059876832</v>
      </c>
      <c r="H10" s="438">
        <v>2.238788077379549</v>
      </c>
      <c r="I10" s="438">
        <v>4.4581953030405952</v>
      </c>
      <c r="J10" s="438">
        <v>36.729511242892023</v>
      </c>
      <c r="K10" s="439">
        <v>100</v>
      </c>
    </row>
    <row r="11" spans="1:11" ht="15" customHeight="1">
      <c r="A11" s="818"/>
      <c r="B11" s="436" t="s">
        <v>180</v>
      </c>
      <c r="C11" s="437">
        <v>13.501963713687337</v>
      </c>
      <c r="D11" s="438">
        <v>19.829154617820532</v>
      </c>
      <c r="E11" s="438">
        <v>31.174012070996156</v>
      </c>
      <c r="F11" s="438">
        <v>64.505130402504022</v>
      </c>
      <c r="G11" s="438">
        <v>27.713339046510459</v>
      </c>
      <c r="H11" s="438">
        <v>1.7439702303754654</v>
      </c>
      <c r="I11" s="438">
        <v>6.0377894587299332</v>
      </c>
      <c r="J11" s="438">
        <v>35.49486959749597</v>
      </c>
      <c r="K11" s="439">
        <v>100</v>
      </c>
    </row>
    <row r="12" spans="1:11" ht="15" customHeight="1">
      <c r="A12" s="818"/>
      <c r="B12" s="436" t="s">
        <v>179</v>
      </c>
      <c r="C12" s="437">
        <v>14.443923822169188</v>
      </c>
      <c r="D12" s="438">
        <v>17.777210904320892</v>
      </c>
      <c r="E12" s="438">
        <v>31.624707950471386</v>
      </c>
      <c r="F12" s="438">
        <v>63.845842676961475</v>
      </c>
      <c r="G12" s="438">
        <v>28.95199447547424</v>
      </c>
      <c r="H12" s="438">
        <v>2.0080839949920644</v>
      </c>
      <c r="I12" s="438">
        <v>5.1940788525722246</v>
      </c>
      <c r="J12" s="438">
        <v>36.154157323038532</v>
      </c>
      <c r="K12" s="439">
        <v>100</v>
      </c>
    </row>
    <row r="13" spans="1:11" ht="15" customHeight="1">
      <c r="A13" s="819" t="s">
        <v>121</v>
      </c>
      <c r="B13" s="440" t="s">
        <v>181</v>
      </c>
      <c r="C13" s="441">
        <v>16.598128684289584</v>
      </c>
      <c r="D13" s="442">
        <v>10.659695488430113</v>
      </c>
      <c r="E13" s="442">
        <v>30.219978075803599</v>
      </c>
      <c r="F13" s="442">
        <v>57.477603299372717</v>
      </c>
      <c r="G13" s="442">
        <v>38.235440403787187</v>
      </c>
      <c r="H13" s="442">
        <v>2.0676785220465503</v>
      </c>
      <c r="I13" s="442">
        <v>2.2190788256429546</v>
      </c>
      <c r="J13" s="442">
        <v>42.52239670062729</v>
      </c>
      <c r="K13" s="443">
        <v>100</v>
      </c>
    </row>
    <row r="14" spans="1:11" ht="15" customHeight="1">
      <c r="A14" s="818"/>
      <c r="B14" s="440" t="s">
        <v>180</v>
      </c>
      <c r="C14" s="441">
        <v>12.346685105612355</v>
      </c>
      <c r="D14" s="442">
        <v>15.096680989776262</v>
      </c>
      <c r="E14" s="442">
        <v>28.72997645741756</v>
      </c>
      <c r="F14" s="442">
        <v>56.173548344610722</v>
      </c>
      <c r="G14" s="442">
        <v>36.59492764360153</v>
      </c>
      <c r="H14" s="442">
        <v>2.0391909912579638</v>
      </c>
      <c r="I14" s="442">
        <v>5.1917156451161492</v>
      </c>
      <c r="J14" s="442">
        <v>43.82645165538927</v>
      </c>
      <c r="K14" s="443">
        <v>100</v>
      </c>
    </row>
    <row r="15" spans="1:11" ht="15" customHeight="1">
      <c r="A15" s="818"/>
      <c r="B15" s="440" t="s">
        <v>179</v>
      </c>
      <c r="C15" s="441">
        <v>14.508258410144773</v>
      </c>
      <c r="D15" s="442">
        <v>12.840998292479627</v>
      </c>
      <c r="E15" s="442">
        <v>29.487602269140815</v>
      </c>
      <c r="F15" s="442">
        <v>56.836555502504623</v>
      </c>
      <c r="G15" s="442">
        <v>37.429190505863026</v>
      </c>
      <c r="H15" s="442">
        <v>2.0538799556530254</v>
      </c>
      <c r="I15" s="442">
        <v>3.6802728795591211</v>
      </c>
      <c r="J15" s="442">
        <v>43.163444497495377</v>
      </c>
      <c r="K15" s="443">
        <v>100</v>
      </c>
    </row>
    <row r="16" spans="1:11" ht="15" customHeight="1">
      <c r="A16" s="817" t="s">
        <v>120</v>
      </c>
      <c r="B16" s="436" t="s">
        <v>181</v>
      </c>
      <c r="C16" s="437">
        <v>13.177145463476247</v>
      </c>
      <c r="D16" s="438">
        <v>13.56220616097116</v>
      </c>
      <c r="E16" s="438">
        <v>33.566065539260407</v>
      </c>
      <c r="F16" s="438">
        <v>60.302785769419685</v>
      </c>
      <c r="G16" s="438">
        <v>25.785032629289173</v>
      </c>
      <c r="H16" s="438">
        <v>7.1872149322854515</v>
      </c>
      <c r="I16" s="438">
        <v>6.7275980632938044</v>
      </c>
      <c r="J16" s="438">
        <v>39.6972142305803</v>
      </c>
      <c r="K16" s="439">
        <v>100</v>
      </c>
    </row>
    <row r="17" spans="1:11" ht="15" customHeight="1">
      <c r="A17" s="818"/>
      <c r="B17" s="436" t="s">
        <v>180</v>
      </c>
      <c r="C17" s="437">
        <v>8.0255664752384845</v>
      </c>
      <c r="D17" s="438">
        <v>25.877245676846794</v>
      </c>
      <c r="E17" s="438">
        <v>36.749405291107003</v>
      </c>
      <c r="F17" s="438">
        <v>70.653819352668378</v>
      </c>
      <c r="G17" s="438">
        <v>17.315039527116323</v>
      </c>
      <c r="H17" s="438">
        <v>4.0320061513323875</v>
      </c>
      <c r="I17" s="438">
        <v>7.9999359236209555</v>
      </c>
      <c r="J17" s="438">
        <v>29.346180647331614</v>
      </c>
      <c r="K17" s="439">
        <v>100</v>
      </c>
    </row>
    <row r="18" spans="1:11" ht="15" customHeight="1">
      <c r="A18" s="818"/>
      <c r="B18" s="436" t="s">
        <v>179</v>
      </c>
      <c r="C18" s="437">
        <v>10.484559734735575</v>
      </c>
      <c r="D18" s="438">
        <v>19.998660280671196</v>
      </c>
      <c r="E18" s="438">
        <v>35.230013062263467</v>
      </c>
      <c r="F18" s="438">
        <v>65.713233077670225</v>
      </c>
      <c r="G18" s="438">
        <v>21.358056737113571</v>
      </c>
      <c r="H18" s="438">
        <v>5.5380647754295484</v>
      </c>
      <c r="I18" s="438">
        <v>7.3927387212379001</v>
      </c>
      <c r="J18" s="438">
        <v>34.286766922329768</v>
      </c>
      <c r="K18" s="439">
        <v>100</v>
      </c>
    </row>
    <row r="19" spans="1:11" ht="15" customHeight="1">
      <c r="A19" s="819" t="s">
        <v>119</v>
      </c>
      <c r="B19" s="440" t="s">
        <v>181</v>
      </c>
      <c r="C19" s="441">
        <v>19.470779680203769</v>
      </c>
      <c r="D19" s="442" t="s">
        <v>174</v>
      </c>
      <c r="E19" s="442">
        <v>28.773171076835997</v>
      </c>
      <c r="F19" s="442">
        <v>54.226687420404694</v>
      </c>
      <c r="G19" s="442">
        <v>25.333238998160461</v>
      </c>
      <c r="H19" s="442">
        <v>9.1141927267581728</v>
      </c>
      <c r="I19" s="442">
        <v>11.325880854676667</v>
      </c>
      <c r="J19" s="442">
        <v>45.773312579595306</v>
      </c>
      <c r="K19" s="443">
        <v>100</v>
      </c>
    </row>
    <row r="20" spans="1:11" ht="15" customHeight="1">
      <c r="A20" s="818"/>
      <c r="B20" s="440" t="s">
        <v>180</v>
      </c>
      <c r="C20" s="441">
        <v>14.484802141082012</v>
      </c>
      <c r="D20" s="442">
        <v>17.407761422290193</v>
      </c>
      <c r="E20" s="442">
        <v>25.685337411584786</v>
      </c>
      <c r="F20" s="442">
        <v>57.577900974956989</v>
      </c>
      <c r="G20" s="442">
        <v>30.359395909004011</v>
      </c>
      <c r="H20" s="442" t="s">
        <v>174</v>
      </c>
      <c r="I20" s="442">
        <v>9.9579430319250619</v>
      </c>
      <c r="J20" s="442">
        <v>42.422099025043018</v>
      </c>
      <c r="K20" s="443">
        <v>100</v>
      </c>
    </row>
    <row r="21" spans="1:11" ht="15" customHeight="1">
      <c r="A21" s="818"/>
      <c r="B21" s="440" t="s">
        <v>179</v>
      </c>
      <c r="C21" s="441">
        <v>17.34997560578956</v>
      </c>
      <c r="D21" s="442">
        <v>10.843226540900957</v>
      </c>
      <c r="E21" s="442">
        <v>27.458936412424784</v>
      </c>
      <c r="F21" s="442">
        <v>55.652138559115308</v>
      </c>
      <c r="G21" s="442">
        <v>27.470320377297124</v>
      </c>
      <c r="H21" s="442">
        <v>6.1327045047975277</v>
      </c>
      <c r="I21" s="442">
        <v>10.741583997397949</v>
      </c>
      <c r="J21" s="442">
        <v>44.347861440884692</v>
      </c>
      <c r="K21" s="443">
        <v>100</v>
      </c>
    </row>
    <row r="22" spans="1:11" ht="15" customHeight="1">
      <c r="A22" s="817" t="s">
        <v>118</v>
      </c>
      <c r="B22" s="436" t="s">
        <v>181</v>
      </c>
      <c r="C22" s="437" t="s">
        <v>174</v>
      </c>
      <c r="D22" s="438" t="s">
        <v>174</v>
      </c>
      <c r="E22" s="438">
        <v>50.414253244372752</v>
      </c>
      <c r="F22" s="438">
        <v>72.036073025881663</v>
      </c>
      <c r="G22" s="438">
        <v>26.306913996627312</v>
      </c>
      <c r="H22" s="438" t="s">
        <v>174</v>
      </c>
      <c r="I22" s="438">
        <v>0</v>
      </c>
      <c r="J22" s="438">
        <v>27.963926974118337</v>
      </c>
      <c r="K22" s="439">
        <v>100</v>
      </c>
    </row>
    <row r="23" spans="1:11" ht="15" customHeight="1">
      <c r="A23" s="818"/>
      <c r="B23" s="436" t="s">
        <v>180</v>
      </c>
      <c r="C23" s="437" t="s">
        <v>174</v>
      </c>
      <c r="D23" s="438">
        <v>24.597701149425287</v>
      </c>
      <c r="E23" s="438">
        <v>25.23173896922507</v>
      </c>
      <c r="F23" s="438">
        <v>62.176492398961813</v>
      </c>
      <c r="G23" s="438">
        <v>27.259918427882834</v>
      </c>
      <c r="H23" s="438" t="s">
        <v>174</v>
      </c>
      <c r="I23" s="438" t="s">
        <v>174</v>
      </c>
      <c r="J23" s="438">
        <v>37.823507601038195</v>
      </c>
      <c r="K23" s="439">
        <v>100</v>
      </c>
    </row>
    <row r="24" spans="1:11" ht="15" customHeight="1">
      <c r="A24" s="818"/>
      <c r="B24" s="436" t="s">
        <v>179</v>
      </c>
      <c r="C24" s="437">
        <v>11.497409995022766</v>
      </c>
      <c r="D24" s="438">
        <v>17.73922981916051</v>
      </c>
      <c r="E24" s="438">
        <v>37.893339723855689</v>
      </c>
      <c r="F24" s="438">
        <v>67.133666377864216</v>
      </c>
      <c r="G24" s="438">
        <v>26.783047910483532</v>
      </c>
      <c r="H24" s="438" t="s">
        <v>174</v>
      </c>
      <c r="I24" s="438" t="s">
        <v>174</v>
      </c>
      <c r="J24" s="438">
        <v>32.866333622135777</v>
      </c>
      <c r="K24" s="439">
        <v>100</v>
      </c>
    </row>
    <row r="25" spans="1:11" ht="15" customHeight="1">
      <c r="A25" s="819" t="s">
        <v>117</v>
      </c>
      <c r="B25" s="440" t="s">
        <v>181</v>
      </c>
      <c r="C25" s="441">
        <v>18.029561302712146</v>
      </c>
      <c r="D25" s="442">
        <v>10.70219899573423</v>
      </c>
      <c r="E25" s="442">
        <v>29.085929260652616</v>
      </c>
      <c r="F25" s="442">
        <v>57.816115474822524</v>
      </c>
      <c r="G25" s="442">
        <v>31.017330667883964</v>
      </c>
      <c r="H25" s="442" t="s">
        <v>174</v>
      </c>
      <c r="I25" s="442" t="s">
        <v>174</v>
      </c>
      <c r="J25" s="442">
        <v>42.183884525177483</v>
      </c>
      <c r="K25" s="443">
        <v>100</v>
      </c>
    </row>
    <row r="26" spans="1:11" ht="15" customHeight="1">
      <c r="A26" s="818"/>
      <c r="B26" s="440" t="s">
        <v>180</v>
      </c>
      <c r="C26" s="441">
        <v>9.0735092742437438</v>
      </c>
      <c r="D26" s="442">
        <v>20.672538279596665</v>
      </c>
      <c r="E26" s="442">
        <v>34.05328021909623</v>
      </c>
      <c r="F26" s="442">
        <v>63.800883854101833</v>
      </c>
      <c r="G26" s="442">
        <v>24.450703348686666</v>
      </c>
      <c r="H26" s="442" t="s">
        <v>174</v>
      </c>
      <c r="I26" s="442" t="s">
        <v>174</v>
      </c>
      <c r="J26" s="442">
        <v>36.199116145898167</v>
      </c>
      <c r="K26" s="443">
        <v>100</v>
      </c>
    </row>
    <row r="27" spans="1:11" ht="15" customHeight="1">
      <c r="A27" s="818"/>
      <c r="B27" s="440" t="s">
        <v>179</v>
      </c>
      <c r="C27" s="441">
        <v>13.525779972298951</v>
      </c>
      <c r="D27" s="442">
        <v>15.716040784706516</v>
      </c>
      <c r="E27" s="442">
        <v>31.584672086890524</v>
      </c>
      <c r="F27" s="442">
        <v>60.825710328421742</v>
      </c>
      <c r="G27" s="442">
        <v>27.716698097704889</v>
      </c>
      <c r="H27" s="442">
        <v>5.8970366138990409</v>
      </c>
      <c r="I27" s="442">
        <v>5.5621199909228212</v>
      </c>
      <c r="J27" s="442">
        <v>39.174289671578258</v>
      </c>
      <c r="K27" s="443">
        <v>100</v>
      </c>
    </row>
    <row r="28" spans="1:11" ht="15" customHeight="1">
      <c r="A28" s="817" t="s">
        <v>116</v>
      </c>
      <c r="B28" s="436" t="s">
        <v>181</v>
      </c>
      <c r="C28" s="437">
        <v>19.914417379855166</v>
      </c>
      <c r="D28" s="438">
        <v>13.5823223298536</v>
      </c>
      <c r="E28" s="438">
        <v>32.328207780808178</v>
      </c>
      <c r="F28" s="438">
        <v>65.824947490516948</v>
      </c>
      <c r="G28" s="438">
        <v>26.827643499796235</v>
      </c>
      <c r="H28" s="438">
        <v>4.8054014232421087</v>
      </c>
      <c r="I28" s="438">
        <v>2.5416157246308662</v>
      </c>
      <c r="J28" s="438">
        <v>34.175052509483052</v>
      </c>
      <c r="K28" s="439">
        <v>100</v>
      </c>
    </row>
    <row r="29" spans="1:11" ht="15" customHeight="1">
      <c r="A29" s="818"/>
      <c r="B29" s="436" t="s">
        <v>180</v>
      </c>
      <c r="C29" s="437">
        <v>11.779766540594235</v>
      </c>
      <c r="D29" s="438">
        <v>18.90107122703764</v>
      </c>
      <c r="E29" s="438">
        <v>39.244125040223494</v>
      </c>
      <c r="F29" s="438">
        <v>69.925429167035873</v>
      </c>
      <c r="G29" s="438">
        <v>23.010161966543397</v>
      </c>
      <c r="H29" s="438">
        <v>3.0705088445018589</v>
      </c>
      <c r="I29" s="438">
        <v>3.9948327402799086</v>
      </c>
      <c r="J29" s="438">
        <v>30.074570832964138</v>
      </c>
      <c r="K29" s="439">
        <v>100</v>
      </c>
    </row>
    <row r="30" spans="1:11" ht="15" customHeight="1">
      <c r="A30" s="818"/>
      <c r="B30" s="436" t="s">
        <v>179</v>
      </c>
      <c r="C30" s="437">
        <v>16.200758059707848</v>
      </c>
      <c r="D30" s="438">
        <v>16.011456070865808</v>
      </c>
      <c r="E30" s="438">
        <v>35.48592479025595</v>
      </c>
      <c r="F30" s="438">
        <v>67.69750010646905</v>
      </c>
      <c r="G30" s="438">
        <v>25.083897619351813</v>
      </c>
      <c r="H30" s="438">
        <v>4.0132447510753364</v>
      </c>
      <c r="I30" s="438">
        <v>3.205144584983604</v>
      </c>
      <c r="J30" s="438">
        <v>32.302499893530936</v>
      </c>
      <c r="K30" s="439">
        <v>100</v>
      </c>
    </row>
    <row r="31" spans="1:11" ht="15" customHeight="1">
      <c r="A31" s="819" t="s">
        <v>115</v>
      </c>
      <c r="B31" s="440" t="s">
        <v>181</v>
      </c>
      <c r="C31" s="441">
        <v>35.346857453359895</v>
      </c>
      <c r="D31" s="442" t="s">
        <v>174</v>
      </c>
      <c r="E31" s="442">
        <v>29.179496468031154</v>
      </c>
      <c r="F31" s="442">
        <v>68.406991487049453</v>
      </c>
      <c r="G31" s="442">
        <v>24.821137475095096</v>
      </c>
      <c r="H31" s="442" t="s">
        <v>174</v>
      </c>
      <c r="I31" s="442" t="s">
        <v>174</v>
      </c>
      <c r="J31" s="442">
        <v>31.593008512950554</v>
      </c>
      <c r="K31" s="443">
        <v>100</v>
      </c>
    </row>
    <row r="32" spans="1:11" ht="15" customHeight="1">
      <c r="A32" s="818"/>
      <c r="B32" s="440" t="s">
        <v>180</v>
      </c>
      <c r="C32" s="441" t="s">
        <v>174</v>
      </c>
      <c r="D32" s="442">
        <v>11.966532919934343</v>
      </c>
      <c r="E32" s="442">
        <v>31.481397045413097</v>
      </c>
      <c r="F32" s="442">
        <v>53.975925588181653</v>
      </c>
      <c r="G32" s="442">
        <v>30.020062009848626</v>
      </c>
      <c r="H32" s="442" t="s">
        <v>174</v>
      </c>
      <c r="I32" s="442" t="s">
        <v>174</v>
      </c>
      <c r="J32" s="442">
        <v>46.024074411818354</v>
      </c>
      <c r="K32" s="443">
        <v>100</v>
      </c>
    </row>
    <row r="33" spans="1:11" ht="15" customHeight="1">
      <c r="A33" s="818"/>
      <c r="B33" s="440" t="s">
        <v>179</v>
      </c>
      <c r="C33" s="441">
        <v>22.981937975690101</v>
      </c>
      <c r="D33" s="442">
        <v>7.9098034760876974</v>
      </c>
      <c r="E33" s="442">
        <v>30.326025218675447</v>
      </c>
      <c r="F33" s="442">
        <v>61.215494717709873</v>
      </c>
      <c r="G33" s="442">
        <v>27.412245825286835</v>
      </c>
      <c r="H33" s="442" t="s">
        <v>174</v>
      </c>
      <c r="I33" s="442">
        <v>7.4406452345791214</v>
      </c>
      <c r="J33" s="442">
        <v>38.78450528229012</v>
      </c>
      <c r="K33" s="443">
        <v>100</v>
      </c>
    </row>
    <row r="34" spans="1:11" ht="15" customHeight="1">
      <c r="A34" s="817" t="s">
        <v>114</v>
      </c>
      <c r="B34" s="436" t="s">
        <v>181</v>
      </c>
      <c r="C34" s="437">
        <v>20.598603119977533</v>
      </c>
      <c r="D34" s="438">
        <v>7.9176450204035298</v>
      </c>
      <c r="E34" s="438">
        <v>33.570826835869589</v>
      </c>
      <c r="F34" s="438">
        <v>62.087373710216113</v>
      </c>
      <c r="G34" s="438">
        <v>27.957914358946788</v>
      </c>
      <c r="H34" s="438">
        <v>4.0514300394926313</v>
      </c>
      <c r="I34" s="438">
        <v>5.9029831573790279</v>
      </c>
      <c r="J34" s="438">
        <v>37.912626289783894</v>
      </c>
      <c r="K34" s="439">
        <v>100</v>
      </c>
    </row>
    <row r="35" spans="1:11" ht="15" customHeight="1">
      <c r="A35" s="818"/>
      <c r="B35" s="436" t="s">
        <v>180</v>
      </c>
      <c r="C35" s="437">
        <v>19.429983646252794</v>
      </c>
      <c r="D35" s="438">
        <v>13.403411305069</v>
      </c>
      <c r="E35" s="438">
        <v>34.363186416064643</v>
      </c>
      <c r="F35" s="438">
        <v>67.196914437594302</v>
      </c>
      <c r="G35" s="438">
        <v>22.218780496740909</v>
      </c>
      <c r="H35" s="438" t="s">
        <v>174</v>
      </c>
      <c r="I35" s="438">
        <v>9.1927377371876204</v>
      </c>
      <c r="J35" s="438">
        <v>32.803085562405691</v>
      </c>
      <c r="K35" s="439">
        <v>100</v>
      </c>
    </row>
    <row r="36" spans="1:11" ht="15" customHeight="1">
      <c r="A36" s="818"/>
      <c r="B36" s="436" t="s">
        <v>179</v>
      </c>
      <c r="C36" s="437">
        <v>20.046048476888359</v>
      </c>
      <c r="D36" s="438">
        <v>10.511305027063717</v>
      </c>
      <c r="E36" s="438">
        <v>33.945318221117724</v>
      </c>
      <c r="F36" s="438">
        <v>64.503301663194151</v>
      </c>
      <c r="G36" s="438">
        <v>25.24429787884085</v>
      </c>
      <c r="H36" s="438">
        <v>2.7937755813935179</v>
      </c>
      <c r="I36" s="438">
        <v>7.4587823611025801</v>
      </c>
      <c r="J36" s="438">
        <v>35.496698336805864</v>
      </c>
      <c r="K36" s="439">
        <v>100</v>
      </c>
    </row>
    <row r="37" spans="1:11" ht="15" customHeight="1">
      <c r="A37" s="819" t="s">
        <v>113</v>
      </c>
      <c r="B37" s="440" t="s">
        <v>181</v>
      </c>
      <c r="C37" s="441">
        <v>17.022386891405308</v>
      </c>
      <c r="D37" s="442">
        <v>11.083172890740652</v>
      </c>
      <c r="E37" s="442">
        <v>34.082538444425516</v>
      </c>
      <c r="F37" s="442">
        <v>62.188372878655962</v>
      </c>
      <c r="G37" s="442">
        <v>26.965067001376003</v>
      </c>
      <c r="H37" s="442">
        <v>4.8956734057133122</v>
      </c>
      <c r="I37" s="442">
        <v>5.9511613663391891</v>
      </c>
      <c r="J37" s="442">
        <v>37.811627121344038</v>
      </c>
      <c r="K37" s="443">
        <v>100</v>
      </c>
    </row>
    <row r="38" spans="1:11" ht="15" customHeight="1">
      <c r="A38" s="818"/>
      <c r="B38" s="440" t="s">
        <v>180</v>
      </c>
      <c r="C38" s="441">
        <v>14.397703146701257</v>
      </c>
      <c r="D38" s="442">
        <v>17.171028077410199</v>
      </c>
      <c r="E38" s="442">
        <v>33.171756168892749</v>
      </c>
      <c r="F38" s="442">
        <v>64.741252194981683</v>
      </c>
      <c r="G38" s="442">
        <v>24.257530240270189</v>
      </c>
      <c r="H38" s="442">
        <v>2.8768791184586489</v>
      </c>
      <c r="I38" s="442">
        <v>8.1241854858939906</v>
      </c>
      <c r="J38" s="442">
        <v>35.258747805018324</v>
      </c>
      <c r="K38" s="443">
        <v>100</v>
      </c>
    </row>
    <row r="39" spans="1:11" ht="15" customHeight="1">
      <c r="A39" s="818"/>
      <c r="B39" s="440" t="s">
        <v>179</v>
      </c>
      <c r="C39" s="441">
        <v>15.780641828013708</v>
      </c>
      <c r="D39" s="442">
        <v>13.963221774307339</v>
      </c>
      <c r="E39" s="442">
        <v>33.651649578605443</v>
      </c>
      <c r="F39" s="442">
        <v>63.395874986160962</v>
      </c>
      <c r="G39" s="442">
        <v>25.68419178861312</v>
      </c>
      <c r="H39" s="442">
        <v>3.9406378915727598</v>
      </c>
      <c r="I39" s="442">
        <v>6.9791506115593869</v>
      </c>
      <c r="J39" s="442">
        <v>36.604125013839045</v>
      </c>
      <c r="K39" s="443">
        <v>100</v>
      </c>
    </row>
    <row r="40" spans="1:11" ht="15" customHeight="1">
      <c r="A40" s="817" t="s">
        <v>112</v>
      </c>
      <c r="B40" s="436" t="s">
        <v>181</v>
      </c>
      <c r="C40" s="437">
        <v>16.757339737118937</v>
      </c>
      <c r="D40" s="438">
        <v>12.168078120517263</v>
      </c>
      <c r="E40" s="438">
        <v>31.628077482972238</v>
      </c>
      <c r="F40" s="438">
        <v>60.551901478041891</v>
      </c>
      <c r="G40" s="438">
        <v>30.761547534294603</v>
      </c>
      <c r="H40" s="438">
        <v>3.3093899756670311</v>
      </c>
      <c r="I40" s="438">
        <v>5.3771610119964723</v>
      </c>
      <c r="J40" s="438">
        <v>39.448098521958116</v>
      </c>
      <c r="K40" s="439">
        <v>100</v>
      </c>
    </row>
    <row r="41" spans="1:11" ht="15" customHeight="1">
      <c r="A41" s="818"/>
      <c r="B41" s="436" t="s">
        <v>180</v>
      </c>
      <c r="C41" s="437">
        <v>16.73887169721495</v>
      </c>
      <c r="D41" s="438">
        <v>17.855867650559389</v>
      </c>
      <c r="E41" s="438">
        <v>33.924065698643183</v>
      </c>
      <c r="F41" s="438">
        <v>68.520590335634381</v>
      </c>
      <c r="G41" s="438">
        <v>22.11259223994287</v>
      </c>
      <c r="H41" s="438" t="s">
        <v>174</v>
      </c>
      <c r="I41" s="438">
        <v>6.8019519162104265</v>
      </c>
      <c r="J41" s="438">
        <v>31.479409664365619</v>
      </c>
      <c r="K41" s="439">
        <v>100</v>
      </c>
    </row>
    <row r="42" spans="1:11" ht="15" customHeight="1">
      <c r="A42" s="818"/>
      <c r="B42" s="436" t="s">
        <v>179</v>
      </c>
      <c r="C42" s="437">
        <v>16.748628818117005</v>
      </c>
      <c r="D42" s="438">
        <v>14.850306796683343</v>
      </c>
      <c r="E42" s="438">
        <v>32.711319197669134</v>
      </c>
      <c r="F42" s="438">
        <v>64.309974120169983</v>
      </c>
      <c r="G42" s="438">
        <v>26.68176791237909</v>
      </c>
      <c r="H42" s="438">
        <v>2.9587775288972731</v>
      </c>
      <c r="I42" s="438">
        <v>6.0489190539546742</v>
      </c>
      <c r="J42" s="438">
        <v>35.69002587983001</v>
      </c>
      <c r="K42" s="439">
        <v>100</v>
      </c>
    </row>
    <row r="43" spans="1:11" ht="15" customHeight="1">
      <c r="A43" s="819" t="s">
        <v>111</v>
      </c>
      <c r="B43" s="440" t="s">
        <v>181</v>
      </c>
      <c r="C43" s="441" t="s">
        <v>174</v>
      </c>
      <c r="D43" s="442" t="s">
        <v>174</v>
      </c>
      <c r="E43" s="442" t="s">
        <v>174</v>
      </c>
      <c r="F43" s="442" t="s">
        <v>174</v>
      </c>
      <c r="G43" s="442" t="s">
        <v>174</v>
      </c>
      <c r="H43" s="442" t="s">
        <v>174</v>
      </c>
      <c r="I43" s="442" t="s">
        <v>174</v>
      </c>
      <c r="J43" s="442" t="s">
        <v>174</v>
      </c>
      <c r="K43" s="443" t="s">
        <v>196</v>
      </c>
    </row>
    <row r="44" spans="1:11" ht="15" customHeight="1">
      <c r="A44" s="818"/>
      <c r="B44" s="440" t="s">
        <v>180</v>
      </c>
      <c r="C44" s="441">
        <v>17.306137845556933</v>
      </c>
      <c r="D44" s="442" t="s">
        <v>174</v>
      </c>
      <c r="E44" s="442">
        <v>28.598372581775067</v>
      </c>
      <c r="F44" s="442">
        <v>58.010454276014443</v>
      </c>
      <c r="G44" s="442">
        <v>30.349733254297568</v>
      </c>
      <c r="H44" s="442" t="s">
        <v>174</v>
      </c>
      <c r="I44" s="442" t="s">
        <v>174</v>
      </c>
      <c r="J44" s="442">
        <v>41.989545723985557</v>
      </c>
      <c r="K44" s="443">
        <v>100</v>
      </c>
    </row>
    <row r="45" spans="1:11" ht="15" customHeight="1">
      <c r="A45" s="818"/>
      <c r="B45" s="440" t="s">
        <v>179</v>
      </c>
      <c r="C45" s="441">
        <v>18.98703631708069</v>
      </c>
      <c r="D45" s="442">
        <v>12.979770219725708</v>
      </c>
      <c r="E45" s="442">
        <v>30.556486533588945</v>
      </c>
      <c r="F45" s="442">
        <v>62.523293070395347</v>
      </c>
      <c r="G45" s="442">
        <v>26.918075422626785</v>
      </c>
      <c r="H45" s="442" t="s">
        <v>174</v>
      </c>
      <c r="I45" s="442" t="s">
        <v>174</v>
      </c>
      <c r="J45" s="442">
        <v>37.47670692960466</v>
      </c>
      <c r="K45" s="443">
        <v>100</v>
      </c>
    </row>
    <row r="46" spans="1:11" ht="15" customHeight="1">
      <c r="A46" s="817" t="s">
        <v>110</v>
      </c>
      <c r="B46" s="436" t="s">
        <v>181</v>
      </c>
      <c r="C46" s="437">
        <v>16.792011974736226</v>
      </c>
      <c r="D46" s="438">
        <v>12.09977729911285</v>
      </c>
      <c r="E46" s="438">
        <v>37.933992917381623</v>
      </c>
      <c r="F46" s="438">
        <v>66.826694899784599</v>
      </c>
      <c r="G46" s="438">
        <v>23.625460917819723</v>
      </c>
      <c r="H46" s="438" t="s">
        <v>174</v>
      </c>
      <c r="I46" s="438">
        <v>6.4939213610309947</v>
      </c>
      <c r="J46" s="438">
        <v>33.173305100215401</v>
      </c>
      <c r="K46" s="439">
        <v>100</v>
      </c>
    </row>
    <row r="47" spans="1:11" ht="15" customHeight="1">
      <c r="A47" s="818"/>
      <c r="B47" s="436" t="s">
        <v>180</v>
      </c>
      <c r="C47" s="437">
        <v>12.697205854400304</v>
      </c>
      <c r="D47" s="438">
        <v>16.121609860042614</v>
      </c>
      <c r="E47" s="438">
        <v>31.938094618793713</v>
      </c>
      <c r="F47" s="438">
        <v>60.755909923068451</v>
      </c>
      <c r="G47" s="438">
        <v>23.066457247471465</v>
      </c>
      <c r="H47" s="438">
        <v>8.2263728128532687</v>
      </c>
      <c r="I47" s="438">
        <v>7.9502596064386397</v>
      </c>
      <c r="J47" s="438">
        <v>39.244090076931549</v>
      </c>
      <c r="K47" s="439">
        <v>100</v>
      </c>
    </row>
    <row r="48" spans="1:11" ht="15" customHeight="1">
      <c r="A48" s="818"/>
      <c r="B48" s="436" t="s">
        <v>179</v>
      </c>
      <c r="C48" s="437">
        <v>14.838466421347537</v>
      </c>
      <c r="D48" s="438">
        <v>14.018508707874552</v>
      </c>
      <c r="E48" s="438">
        <v>35.073953694821093</v>
      </c>
      <c r="F48" s="438">
        <v>63.930451549471897</v>
      </c>
      <c r="G48" s="438">
        <v>23.359726617125563</v>
      </c>
      <c r="H48" s="438">
        <v>5.5211122406609299</v>
      </c>
      <c r="I48" s="438">
        <v>7.1896641418841849</v>
      </c>
      <c r="J48" s="438">
        <v>36.069548450528103</v>
      </c>
      <c r="K48" s="439">
        <v>100</v>
      </c>
    </row>
    <row r="49" spans="1:11" ht="15" customHeight="1">
      <c r="A49" s="819" t="s">
        <v>109</v>
      </c>
      <c r="B49" s="440" t="s">
        <v>181</v>
      </c>
      <c r="C49" s="441">
        <v>15.055071510767718</v>
      </c>
      <c r="D49" s="442">
        <v>9.4262699325990464</v>
      </c>
      <c r="E49" s="442">
        <v>23.772809469012003</v>
      </c>
      <c r="F49" s="442">
        <v>48.254150912378762</v>
      </c>
      <c r="G49" s="442">
        <v>30.578661844484635</v>
      </c>
      <c r="H49" s="442" t="s">
        <v>174</v>
      </c>
      <c r="I49" s="442">
        <v>15.605786618444847</v>
      </c>
      <c r="J49" s="442">
        <v>51.745849087621245</v>
      </c>
      <c r="K49" s="443">
        <v>100</v>
      </c>
    </row>
    <row r="50" spans="1:11" ht="15" customHeight="1">
      <c r="A50" s="818"/>
      <c r="B50" s="440" t="s">
        <v>180</v>
      </c>
      <c r="C50" s="441">
        <v>10.702372651376665</v>
      </c>
      <c r="D50" s="442">
        <v>18.319733147390838</v>
      </c>
      <c r="E50" s="442">
        <v>27.814107758701915</v>
      </c>
      <c r="F50" s="442">
        <v>56.834329005144824</v>
      </c>
      <c r="G50" s="442">
        <v>21.157868948231346</v>
      </c>
      <c r="H50" s="442" t="s">
        <v>174</v>
      </c>
      <c r="I50" s="442">
        <v>18.242466502082429</v>
      </c>
      <c r="J50" s="442">
        <v>43.165670994855169</v>
      </c>
      <c r="K50" s="443">
        <v>100</v>
      </c>
    </row>
    <row r="51" spans="1:11" ht="15" customHeight="1">
      <c r="A51" s="818"/>
      <c r="B51" s="440" t="s">
        <v>179</v>
      </c>
      <c r="C51" s="441">
        <v>13.026261491048613</v>
      </c>
      <c r="D51" s="442">
        <v>13.569754067414152</v>
      </c>
      <c r="E51" s="442">
        <v>25.655659259129187</v>
      </c>
      <c r="F51" s="442">
        <v>52.251674817591955</v>
      </c>
      <c r="G51" s="442">
        <v>26.18861563046017</v>
      </c>
      <c r="H51" s="442">
        <v>4.7254879579956626</v>
      </c>
      <c r="I51" s="442">
        <v>16.83509961103843</v>
      </c>
      <c r="J51" s="442">
        <v>47.748325182408053</v>
      </c>
      <c r="K51" s="443">
        <v>100</v>
      </c>
    </row>
    <row r="52" spans="1:11" ht="15" customHeight="1">
      <c r="A52" s="817" t="s">
        <v>108</v>
      </c>
      <c r="B52" s="436" t="s">
        <v>181</v>
      </c>
      <c r="C52" s="437">
        <v>20.961352902341172</v>
      </c>
      <c r="D52" s="438">
        <v>11.303810539501972</v>
      </c>
      <c r="E52" s="438">
        <v>25.024969106021359</v>
      </c>
      <c r="F52" s="438">
        <v>57.287593316743688</v>
      </c>
      <c r="G52" s="438">
        <v>32.406513974235267</v>
      </c>
      <c r="H52" s="438" t="s">
        <v>174</v>
      </c>
      <c r="I52" s="438">
        <v>7.0268989216731841</v>
      </c>
      <c r="J52" s="438">
        <v>42.712406683256312</v>
      </c>
      <c r="K52" s="439">
        <v>100</v>
      </c>
    </row>
    <row r="53" spans="1:11" ht="15" customHeight="1">
      <c r="A53" s="818"/>
      <c r="B53" s="436" t="s">
        <v>180</v>
      </c>
      <c r="C53" s="437">
        <v>17.582417582417584</v>
      </c>
      <c r="D53" s="438">
        <v>19.465348405176485</v>
      </c>
      <c r="E53" s="438">
        <v>33.617767142122446</v>
      </c>
      <c r="F53" s="438">
        <v>70.665533129716508</v>
      </c>
      <c r="G53" s="438">
        <v>19.162022313884776</v>
      </c>
      <c r="H53" s="438" t="s">
        <v>174</v>
      </c>
      <c r="I53" s="438">
        <v>8.6075338224335365</v>
      </c>
      <c r="J53" s="438">
        <v>29.334466870283489</v>
      </c>
      <c r="K53" s="439">
        <v>100</v>
      </c>
    </row>
    <row r="54" spans="1:11" ht="15" customHeight="1">
      <c r="A54" s="818"/>
      <c r="B54" s="436" t="s">
        <v>179</v>
      </c>
      <c r="C54" s="437">
        <v>19.453672250204992</v>
      </c>
      <c r="D54" s="438">
        <v>14.945296942719924</v>
      </c>
      <c r="E54" s="438">
        <v>28.861192456366403</v>
      </c>
      <c r="F54" s="438">
        <v>63.260161649291327</v>
      </c>
      <c r="G54" s="438">
        <v>26.494084573035025</v>
      </c>
      <c r="H54" s="438">
        <v>2.5128265198547499</v>
      </c>
      <c r="I54" s="438">
        <v>7.7329272578189059</v>
      </c>
      <c r="J54" s="438">
        <v>36.739838350708673</v>
      </c>
      <c r="K54" s="439">
        <v>100</v>
      </c>
    </row>
    <row r="55" spans="1:11" ht="15" customHeight="1">
      <c r="A55" s="819" t="s">
        <v>107</v>
      </c>
      <c r="B55" s="440" t="s">
        <v>181</v>
      </c>
      <c r="C55" s="441">
        <v>20.984405630220934</v>
      </c>
      <c r="D55" s="442" t="s">
        <v>174</v>
      </c>
      <c r="E55" s="442">
        <v>27.970965861928899</v>
      </c>
      <c r="F55" s="442">
        <v>54.997085989792126</v>
      </c>
      <c r="G55" s="442">
        <v>34.699680341910536</v>
      </c>
      <c r="H55" s="442" t="s">
        <v>174</v>
      </c>
      <c r="I55" s="442" t="s">
        <v>174</v>
      </c>
      <c r="J55" s="442">
        <v>45.002914010207867</v>
      </c>
      <c r="K55" s="443">
        <v>100</v>
      </c>
    </row>
    <row r="56" spans="1:11" ht="15" customHeight="1">
      <c r="A56" s="818"/>
      <c r="B56" s="440" t="s">
        <v>180</v>
      </c>
      <c r="C56" s="441">
        <v>19.280566083203716</v>
      </c>
      <c r="D56" s="442">
        <v>11.69627795912108</v>
      </c>
      <c r="E56" s="442">
        <v>38.736390124214076</v>
      </c>
      <c r="F56" s="442">
        <v>69.7088527175937</v>
      </c>
      <c r="G56" s="442">
        <v>17.786491992902054</v>
      </c>
      <c r="H56" s="442" t="s">
        <v>174</v>
      </c>
      <c r="I56" s="442" t="s">
        <v>174</v>
      </c>
      <c r="J56" s="442">
        <v>30.291147282406289</v>
      </c>
      <c r="K56" s="443">
        <v>100</v>
      </c>
    </row>
    <row r="57" spans="1:11" ht="15" customHeight="1">
      <c r="A57" s="818"/>
      <c r="B57" s="440" t="s">
        <v>179</v>
      </c>
      <c r="C57" s="441">
        <v>20.226070461234588</v>
      </c>
      <c r="D57" s="442">
        <v>8.565645503525019</v>
      </c>
      <c r="E57" s="442">
        <v>32.777283438774212</v>
      </c>
      <c r="F57" s="442">
        <v>61.565088149879244</v>
      </c>
      <c r="G57" s="442">
        <v>27.150945056664288</v>
      </c>
      <c r="H57" s="442">
        <v>5.1100528997056767</v>
      </c>
      <c r="I57" s="442">
        <v>6.1748917071644396</v>
      </c>
      <c r="J57" s="442">
        <v>38.434911850120763</v>
      </c>
      <c r="K57" s="443">
        <v>100</v>
      </c>
    </row>
    <row r="58" spans="1:11" ht="15" customHeight="1">
      <c r="A58" s="815" t="s">
        <v>106</v>
      </c>
      <c r="B58" s="444" t="s">
        <v>181</v>
      </c>
      <c r="C58" s="445">
        <v>17.616280572231155</v>
      </c>
      <c r="D58" s="445">
        <v>11.536254518134653</v>
      </c>
      <c r="E58" s="445">
        <v>32.13368665776818</v>
      </c>
      <c r="F58" s="445">
        <v>61.286097206563724</v>
      </c>
      <c r="G58" s="445">
        <v>29.740122218869985</v>
      </c>
      <c r="H58" s="445">
        <v>3.8926713201624401</v>
      </c>
      <c r="I58" s="445">
        <v>5.0810781190113019</v>
      </c>
      <c r="J58" s="445">
        <v>38.713902793436276</v>
      </c>
      <c r="K58" s="91">
        <v>100</v>
      </c>
    </row>
    <row r="59" spans="1:11" ht="15" customHeight="1">
      <c r="A59" s="816"/>
      <c r="B59" s="444" t="s">
        <v>180</v>
      </c>
      <c r="C59" s="445">
        <v>14.006978318008967</v>
      </c>
      <c r="D59" s="445">
        <v>17.357170521533821</v>
      </c>
      <c r="E59" s="445">
        <v>32.585664607950292</v>
      </c>
      <c r="F59" s="445">
        <v>63.949744532640139</v>
      </c>
      <c r="G59" s="445">
        <v>26.057257216418826</v>
      </c>
      <c r="H59" s="445">
        <v>2.7241696793943211</v>
      </c>
      <c r="I59" s="445">
        <v>7.2688974863996529</v>
      </c>
      <c r="J59" s="445">
        <v>36.050255467359854</v>
      </c>
      <c r="K59" s="91">
        <v>100</v>
      </c>
    </row>
    <row r="60" spans="1:11" ht="15" customHeight="1">
      <c r="A60" s="816"/>
      <c r="B60" s="444" t="s">
        <v>179</v>
      </c>
      <c r="C60" s="445">
        <v>15.903042111172027</v>
      </c>
      <c r="D60" s="445">
        <v>14.299289881830161</v>
      </c>
      <c r="E60" s="445">
        <v>32.348208479284622</v>
      </c>
      <c r="F60" s="445">
        <v>62.550475047727204</v>
      </c>
      <c r="G60" s="445">
        <v>27.991881466399914</v>
      </c>
      <c r="H60" s="445">
        <v>3.337993742795121</v>
      </c>
      <c r="I60" s="445">
        <v>6.1195679623782615</v>
      </c>
      <c r="J60" s="445">
        <v>37.449524952272789</v>
      </c>
      <c r="K60" s="91">
        <v>100</v>
      </c>
    </row>
    <row r="61" spans="1:11" ht="3.75" customHeight="1">
      <c r="A61" s="446"/>
      <c r="B61" s="421"/>
      <c r="C61" s="447"/>
      <c r="D61" s="447"/>
      <c r="E61" s="447"/>
      <c r="F61" s="447"/>
      <c r="G61" s="447"/>
      <c r="H61" s="447"/>
      <c r="I61" s="447"/>
      <c r="J61" s="447"/>
      <c r="K61" s="448"/>
    </row>
    <row r="62" spans="1:11" ht="15" customHeight="1">
      <c r="A62" s="815" t="s">
        <v>105</v>
      </c>
      <c r="B62" s="444" t="s">
        <v>181</v>
      </c>
      <c r="C62" s="445" t="s">
        <v>104</v>
      </c>
      <c r="D62" s="445">
        <v>13.307473</v>
      </c>
      <c r="E62" s="445">
        <v>34.226284999999997</v>
      </c>
      <c r="F62" s="445">
        <v>49.814171000000002</v>
      </c>
      <c r="G62" s="445">
        <v>36.681511999999998</v>
      </c>
      <c r="H62" s="445">
        <v>6.9694148</v>
      </c>
      <c r="I62" s="445">
        <v>6.5349025000000003</v>
      </c>
      <c r="J62" s="445">
        <v>50.185828999999998</v>
      </c>
      <c r="K62" s="91">
        <v>100</v>
      </c>
    </row>
    <row r="63" spans="1:11" ht="15" customHeight="1">
      <c r="A63" s="816"/>
      <c r="B63" s="444" t="s">
        <v>180</v>
      </c>
      <c r="C63" s="445" t="s">
        <v>104</v>
      </c>
      <c r="D63" s="445">
        <v>16.866644000000001</v>
      </c>
      <c r="E63" s="445">
        <v>37.239344000000003</v>
      </c>
      <c r="F63" s="445">
        <v>55.490400999999999</v>
      </c>
      <c r="G63" s="445">
        <v>29.001064</v>
      </c>
      <c r="H63" s="445">
        <v>5.0864200000000004</v>
      </c>
      <c r="I63" s="445">
        <v>10.422115</v>
      </c>
      <c r="J63" s="445">
        <v>44.509599000000001</v>
      </c>
      <c r="K63" s="91">
        <v>100</v>
      </c>
    </row>
    <row r="64" spans="1:11" ht="15" customHeight="1">
      <c r="A64" s="816"/>
      <c r="B64" s="444" t="s">
        <v>179</v>
      </c>
      <c r="C64" s="445" t="s">
        <v>104</v>
      </c>
      <c r="D64" s="445">
        <v>15.037734</v>
      </c>
      <c r="E64" s="445">
        <v>35.692571999999998</v>
      </c>
      <c r="F64" s="445">
        <v>52.568668000000002</v>
      </c>
      <c r="G64" s="445">
        <v>32.934874000000001</v>
      </c>
      <c r="H64" s="445">
        <v>6.0488844000000004</v>
      </c>
      <c r="I64" s="445">
        <v>8.4475736999999995</v>
      </c>
      <c r="J64" s="445">
        <v>47.431333000000002</v>
      </c>
      <c r="K64" s="91">
        <v>100.000001</v>
      </c>
    </row>
    <row r="65" spans="1:11">
      <c r="A65" s="6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>
      <c r="A66" s="6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>
      <c r="A67" s="755" t="s">
        <v>103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</row>
  </sheetData>
  <mergeCells count="18">
    <mergeCell ref="A43:A45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58:A60"/>
    <mergeCell ref="A62:A64"/>
    <mergeCell ref="A46:A48"/>
    <mergeCell ref="A49:A51"/>
    <mergeCell ref="A52:A54"/>
    <mergeCell ref="A55:A57"/>
  </mergeCells>
  <conditionalFormatting sqref="D67:K67">
    <cfRule type="expression" dxfId="169" priority="1" stopIfTrue="1">
      <formula>D67=1</formula>
    </cfRule>
  </conditionalFormatting>
  <conditionalFormatting sqref="C67">
    <cfRule type="expression" dxfId="168" priority="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" footer="0.31496062992125984"/>
  <pageSetup paperSize="9" scale="70" orientation="portrait" r:id="rId1"/>
  <headerFooter alignWithMargins="0">
    <oddHeader>&amp;C-13-</oddHeader>
    <oddFooter>&amp;CStatistische Ämter des Bundes und der Länder, Internationale Bildungsindikatoren,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0" sqref="A10:A12"/>
    </sheetView>
  </sheetViews>
  <sheetFormatPr baseColWidth="10" defaultColWidth="11.42578125" defaultRowHeight="12.75"/>
  <cols>
    <col min="1" max="1" width="24" style="82" customWidth="1"/>
    <col min="2" max="2" width="10.7109375" style="81" customWidth="1"/>
    <col min="3" max="3" width="13.28515625" style="3" customWidth="1"/>
    <col min="4" max="4" width="10.28515625" style="3" customWidth="1"/>
    <col min="5" max="5" width="12.140625" style="3" customWidth="1"/>
    <col min="6" max="6" width="13.28515625" style="83" customWidth="1"/>
    <col min="7" max="7" width="10.28515625" style="83" customWidth="1"/>
    <col min="8" max="8" width="12.140625" style="83" customWidth="1"/>
    <col min="9" max="9" width="13.28515625" style="3" customWidth="1"/>
    <col min="10" max="10" width="10.28515625" style="3" customWidth="1"/>
    <col min="11" max="11" width="12.140625" style="3" customWidth="1"/>
    <col min="12" max="16384" width="11.42578125" style="62"/>
  </cols>
  <sheetData>
    <row r="1" spans="1:11">
      <c r="A1" s="303" t="s">
        <v>4</v>
      </c>
      <c r="B1" s="44"/>
    </row>
    <row r="3" spans="1:11" ht="15.75" customHeight="1">
      <c r="A3" s="340" t="s">
        <v>195</v>
      </c>
      <c r="B3" s="449"/>
      <c r="C3" s="338"/>
      <c r="D3" s="338"/>
      <c r="E3" s="422"/>
      <c r="F3" s="450"/>
      <c r="G3" s="450"/>
      <c r="H3" s="450"/>
      <c r="I3" s="422"/>
      <c r="J3" s="422"/>
      <c r="K3" s="422"/>
    </row>
    <row r="4" spans="1:11" ht="15" customHeight="1">
      <c r="A4" s="757" t="s">
        <v>194</v>
      </c>
      <c r="B4" s="451"/>
      <c r="C4" s="452"/>
      <c r="D4" s="451"/>
      <c r="E4" s="451"/>
      <c r="F4" s="453"/>
      <c r="G4" s="453"/>
      <c r="H4" s="453"/>
      <c r="I4" s="451"/>
      <c r="J4" s="451"/>
      <c r="K4" s="451"/>
    </row>
    <row r="5" spans="1:11" ht="15" customHeight="1">
      <c r="A5" s="757" t="s">
        <v>193</v>
      </c>
      <c r="B5" s="451"/>
      <c r="C5" s="452"/>
      <c r="D5" s="451"/>
      <c r="E5" s="451"/>
      <c r="F5" s="453"/>
      <c r="G5" s="453"/>
      <c r="H5" s="453"/>
      <c r="I5" s="451"/>
      <c r="J5" s="451"/>
      <c r="K5" s="451"/>
    </row>
    <row r="6" spans="1:11" ht="12.75" customHeight="1">
      <c r="A6" s="454"/>
      <c r="B6" s="455"/>
      <c r="C6" s="424"/>
      <c r="D6" s="422"/>
      <c r="E6" s="422"/>
      <c r="F6" s="450"/>
      <c r="G6" s="450"/>
      <c r="H6" s="450"/>
      <c r="I6" s="422"/>
      <c r="J6" s="422"/>
      <c r="K6" s="422"/>
    </row>
    <row r="7" spans="1:11" ht="12.75" customHeight="1">
      <c r="A7" s="456"/>
      <c r="B7" s="457"/>
      <c r="C7" s="427">
        <v>2005</v>
      </c>
      <c r="D7" s="427"/>
      <c r="E7" s="427"/>
      <c r="F7" s="427">
        <v>2010</v>
      </c>
      <c r="G7" s="427"/>
      <c r="H7" s="427"/>
      <c r="I7" s="427">
        <v>2017</v>
      </c>
      <c r="J7" s="427"/>
      <c r="K7" s="427"/>
    </row>
    <row r="8" spans="1:11" ht="12.75" customHeight="1">
      <c r="A8" s="456"/>
      <c r="B8" s="457"/>
      <c r="C8" s="427" t="s">
        <v>192</v>
      </c>
      <c r="D8" s="427" t="s">
        <v>92</v>
      </c>
      <c r="E8" s="427"/>
      <c r="F8" s="427" t="s">
        <v>192</v>
      </c>
      <c r="G8" s="427" t="s">
        <v>92</v>
      </c>
      <c r="H8" s="427"/>
      <c r="I8" s="427" t="s">
        <v>192</v>
      </c>
      <c r="J8" s="427" t="s">
        <v>92</v>
      </c>
      <c r="K8" s="427"/>
    </row>
    <row r="9" spans="1:11" ht="38.25">
      <c r="A9" s="433" t="s">
        <v>125</v>
      </c>
      <c r="B9" s="458" t="s">
        <v>166</v>
      </c>
      <c r="C9" s="324" t="s">
        <v>179</v>
      </c>
      <c r="D9" s="325" t="s">
        <v>191</v>
      </c>
      <c r="E9" s="325" t="s">
        <v>190</v>
      </c>
      <c r="F9" s="325" t="s">
        <v>179</v>
      </c>
      <c r="G9" s="325" t="s">
        <v>191</v>
      </c>
      <c r="H9" s="325" t="s">
        <v>190</v>
      </c>
      <c r="I9" s="325" t="s">
        <v>179</v>
      </c>
      <c r="J9" s="325" t="s">
        <v>191</v>
      </c>
      <c r="K9" s="326" t="s">
        <v>190</v>
      </c>
    </row>
    <row r="10" spans="1:11" ht="15" customHeight="1">
      <c r="A10" s="817" t="s">
        <v>122</v>
      </c>
      <c r="B10" s="436" t="s">
        <v>181</v>
      </c>
      <c r="C10" s="437">
        <v>51.755415751081145</v>
      </c>
      <c r="D10" s="437">
        <v>40.495469733000213</v>
      </c>
      <c r="E10" s="437">
        <v>7.750117897313948</v>
      </c>
      <c r="F10" s="437">
        <v>52.605085357677027</v>
      </c>
      <c r="G10" s="437">
        <v>39.966991593171393</v>
      </c>
      <c r="H10" s="437">
        <v>7.4258600237247947</v>
      </c>
      <c r="I10" s="437">
        <v>55.747774491737026</v>
      </c>
      <c r="J10" s="437">
        <v>38.886669985732972</v>
      </c>
      <c r="K10" s="437">
        <v>5.365091100939245</v>
      </c>
    </row>
    <row r="11" spans="1:11" ht="15" customHeight="1">
      <c r="A11" s="818"/>
      <c r="B11" s="436" t="s">
        <v>180</v>
      </c>
      <c r="C11" s="437">
        <v>51.252335264874446</v>
      </c>
      <c r="D11" s="437">
        <v>31.958033838911586</v>
      </c>
      <c r="E11" s="437">
        <v>16.789630896213971</v>
      </c>
      <c r="F11" s="437">
        <v>52.063330577986896</v>
      </c>
      <c r="G11" s="437">
        <v>35.954091689451253</v>
      </c>
      <c r="H11" s="437">
        <v>11.979398486678962</v>
      </c>
      <c r="I11" s="437">
        <v>53.937316315913819</v>
      </c>
      <c r="J11" s="437">
        <v>36.061149960827876</v>
      </c>
      <c r="K11" s="437">
        <v>10.002051873007712</v>
      </c>
    </row>
    <row r="12" spans="1:11" ht="15" customHeight="1">
      <c r="A12" s="818"/>
      <c r="B12" s="436" t="s">
        <v>179</v>
      </c>
      <c r="C12" s="437">
        <v>51.510256990596901</v>
      </c>
      <c r="D12" s="437">
        <v>36.335672105512238</v>
      </c>
      <c r="E12" s="437">
        <v>12.153556511182897</v>
      </c>
      <c r="F12" s="437">
        <v>52.337567299147992</v>
      </c>
      <c r="G12" s="437">
        <v>37.989127593957448</v>
      </c>
      <c r="H12" s="437">
        <v>9.6717369714076629</v>
      </c>
      <c r="I12" s="437">
        <v>54.89203667956032</v>
      </c>
      <c r="J12" s="437">
        <v>37.5514370536836</v>
      </c>
      <c r="K12" s="437">
        <v>7.5568201577900966</v>
      </c>
    </row>
    <row r="13" spans="1:11" ht="15" customHeight="1">
      <c r="A13" s="819" t="s">
        <v>121</v>
      </c>
      <c r="B13" s="440" t="s">
        <v>181</v>
      </c>
      <c r="C13" s="441">
        <v>49.865723706216848</v>
      </c>
      <c r="D13" s="441">
        <v>41.341807234672913</v>
      </c>
      <c r="E13" s="441">
        <v>8.7905576527930425</v>
      </c>
      <c r="F13" s="441">
        <v>50.294600949622783</v>
      </c>
      <c r="G13" s="441">
        <v>43.02989586832382</v>
      </c>
      <c r="H13" s="441">
        <v>6.6782267655630099</v>
      </c>
      <c r="I13" s="441">
        <v>49.178941222963182</v>
      </c>
      <c r="J13" s="441">
        <v>46.945750117147782</v>
      </c>
      <c r="K13" s="441">
        <v>3.8750525991445866</v>
      </c>
    </row>
    <row r="14" spans="1:11" ht="15" customHeight="1">
      <c r="A14" s="818"/>
      <c r="B14" s="440" t="s">
        <v>180</v>
      </c>
      <c r="C14" s="441">
        <v>48.518824058797058</v>
      </c>
      <c r="D14" s="441">
        <v>37.35844457777111</v>
      </c>
      <c r="E14" s="441">
        <v>14.123668816559173</v>
      </c>
      <c r="F14" s="441">
        <v>45.29354181073581</v>
      </c>
      <c r="G14" s="441">
        <v>42.99891330704915</v>
      </c>
      <c r="H14" s="441">
        <v>11.70844297556288</v>
      </c>
      <c r="I14" s="441">
        <v>47.39464539445931</v>
      </c>
      <c r="J14" s="441">
        <v>43.7743835627575</v>
      </c>
      <c r="K14" s="441">
        <v>8.8304290603741293</v>
      </c>
    </row>
    <row r="15" spans="1:11" ht="15" customHeight="1">
      <c r="A15" s="818"/>
      <c r="B15" s="440" t="s">
        <v>179</v>
      </c>
      <c r="C15" s="441">
        <v>49.18599148130621</v>
      </c>
      <c r="D15" s="441">
        <v>39.331755797444387</v>
      </c>
      <c r="E15" s="441">
        <v>11.484619025082822</v>
      </c>
      <c r="F15" s="441">
        <v>47.780291024998547</v>
      </c>
      <c r="G15" s="441">
        <v>43.015806368598561</v>
      </c>
      <c r="H15" s="441">
        <v>9.2066114956228873</v>
      </c>
      <c r="I15" s="441">
        <v>48.312179717016527</v>
      </c>
      <c r="J15" s="441">
        <v>45.405062385650439</v>
      </c>
      <c r="K15" s="441">
        <v>6.2826262403731334</v>
      </c>
    </row>
    <row r="16" spans="1:11" ht="15" customHeight="1">
      <c r="A16" s="817" t="s">
        <v>120</v>
      </c>
      <c r="B16" s="436" t="s">
        <v>181</v>
      </c>
      <c r="C16" s="437">
        <v>54.747761059011538</v>
      </c>
      <c r="D16" s="437">
        <v>28.528782076410458</v>
      </c>
      <c r="E16" s="437">
        <v>16.720441455839339</v>
      </c>
      <c r="F16" s="437">
        <v>53.016817892850952</v>
      </c>
      <c r="G16" s="437">
        <v>33.086747962781025</v>
      </c>
      <c r="H16" s="437">
        <v>13.905103161301508</v>
      </c>
      <c r="I16" s="437">
        <v>49.754909762230639</v>
      </c>
      <c r="J16" s="437">
        <v>40.265779673425207</v>
      </c>
      <c r="K16" s="437">
        <v>9.9802654613744153</v>
      </c>
    </row>
    <row r="17" spans="1:11" ht="15" customHeight="1">
      <c r="A17" s="818"/>
      <c r="B17" s="436" t="s">
        <v>180</v>
      </c>
      <c r="C17" s="437">
        <v>51.10553364407793</v>
      </c>
      <c r="D17" s="437">
        <v>29.248834707780567</v>
      </c>
      <c r="E17" s="437">
        <v>19.657583363212623</v>
      </c>
      <c r="F17" s="437">
        <v>50.116390949439769</v>
      </c>
      <c r="G17" s="437">
        <v>32.434277910549667</v>
      </c>
      <c r="H17" s="437">
        <v>17.458642415965734</v>
      </c>
      <c r="I17" s="437">
        <v>51.188118493042609</v>
      </c>
      <c r="J17" s="437">
        <v>36.596432585264679</v>
      </c>
      <c r="K17" s="437">
        <v>12.216415002592315</v>
      </c>
    </row>
    <row r="18" spans="1:11" ht="15" customHeight="1">
      <c r="A18" s="818"/>
      <c r="B18" s="436" t="s">
        <v>179</v>
      </c>
      <c r="C18" s="437">
        <v>52.920606333483413</v>
      </c>
      <c r="D18" s="437">
        <v>28.887888338586222</v>
      </c>
      <c r="E18" s="437">
        <v>18.19300615338436</v>
      </c>
      <c r="F18" s="437">
        <v>51.619130278634053</v>
      </c>
      <c r="G18" s="437">
        <v>32.762697153802414</v>
      </c>
      <c r="H18" s="437">
        <v>15.618172567563526</v>
      </c>
      <c r="I18" s="437">
        <v>50.467820811422989</v>
      </c>
      <c r="J18" s="437">
        <v>38.441824541183436</v>
      </c>
      <c r="K18" s="437">
        <v>11.091475176283206</v>
      </c>
    </row>
    <row r="19" spans="1:11" ht="15" customHeight="1">
      <c r="A19" s="819" t="s">
        <v>119</v>
      </c>
      <c r="B19" s="440" t="s">
        <v>181</v>
      </c>
      <c r="C19" s="441">
        <v>54.766355140186917</v>
      </c>
      <c r="D19" s="441">
        <v>29.615301021517066</v>
      </c>
      <c r="E19" s="441">
        <v>15.635731362747229</v>
      </c>
      <c r="F19" s="441">
        <v>46.458005812014662</v>
      </c>
      <c r="G19" s="441">
        <v>36.582344814444276</v>
      </c>
      <c r="H19" s="441">
        <v>16.950121480634557</v>
      </c>
      <c r="I19" s="441">
        <v>48.344250803703069</v>
      </c>
      <c r="J19" s="441">
        <v>38.368059752000178</v>
      </c>
      <c r="K19" s="441">
        <v>13.288293732324574</v>
      </c>
    </row>
    <row r="20" spans="1:11" ht="15" customHeight="1">
      <c r="A20" s="818"/>
      <c r="B20" s="440" t="s">
        <v>180</v>
      </c>
      <c r="C20" s="441">
        <v>53.08919240993675</v>
      </c>
      <c r="D20" s="441">
        <v>27.623980199834996</v>
      </c>
      <c r="E20" s="441">
        <v>19.273077275643963</v>
      </c>
      <c r="F20" s="441">
        <v>45.24315324108629</v>
      </c>
      <c r="G20" s="441">
        <v>38.267210196934023</v>
      </c>
      <c r="H20" s="441">
        <v>16.495378078888439</v>
      </c>
      <c r="I20" s="441">
        <v>45.167346644040876</v>
      </c>
      <c r="J20" s="441">
        <v>42.417590352745783</v>
      </c>
      <c r="K20" s="441">
        <v>12.415785103079756</v>
      </c>
    </row>
    <row r="21" spans="1:11" ht="15" customHeight="1">
      <c r="A21" s="818"/>
      <c r="B21" s="440" t="s">
        <v>179</v>
      </c>
      <c r="C21" s="441">
        <v>53.947750039042454</v>
      </c>
      <c r="D21" s="441">
        <v>28.64823862749035</v>
      </c>
      <c r="E21" s="441">
        <v>17.404011333467192</v>
      </c>
      <c r="F21" s="441">
        <v>45.910132250338435</v>
      </c>
      <c r="G21" s="441">
        <v>37.339893783192764</v>
      </c>
      <c r="H21" s="441">
        <v>16.74216390711236</v>
      </c>
      <c r="I21" s="441">
        <v>46.89706221008651</v>
      </c>
      <c r="J21" s="441">
        <v>40.211863012797309</v>
      </c>
      <c r="K21" s="441">
        <v>12.890745797282626</v>
      </c>
    </row>
    <row r="22" spans="1:11" ht="15" customHeight="1">
      <c r="A22" s="817" t="s">
        <v>118</v>
      </c>
      <c r="B22" s="436" t="s">
        <v>181</v>
      </c>
      <c r="C22" s="437">
        <v>53.507148864592089</v>
      </c>
      <c r="D22" s="437">
        <v>33.439865433137086</v>
      </c>
      <c r="E22" s="437">
        <v>13.069806560134566</v>
      </c>
      <c r="F22" s="437">
        <v>57.065850815850808</v>
      </c>
      <c r="G22" s="437">
        <v>37.135780885780875</v>
      </c>
      <c r="H22" s="437" t="s">
        <v>174</v>
      </c>
      <c r="I22" s="437">
        <v>59.528008219220098</v>
      </c>
      <c r="J22" s="437">
        <v>39.162436937420452</v>
      </c>
      <c r="K22" s="437" t="s">
        <v>174</v>
      </c>
    </row>
    <row r="23" spans="1:11" ht="15" customHeight="1">
      <c r="A23" s="818"/>
      <c r="B23" s="436" t="s">
        <v>180</v>
      </c>
      <c r="C23" s="437">
        <v>53.946465339739191</v>
      </c>
      <c r="D23" s="437">
        <v>28.534660260809886</v>
      </c>
      <c r="E23" s="437">
        <v>17.50171585449554</v>
      </c>
      <c r="F23" s="437">
        <v>52.904018248815575</v>
      </c>
      <c r="G23" s="437">
        <v>29.092823302333748</v>
      </c>
      <c r="H23" s="437">
        <v>17.985611510791365</v>
      </c>
      <c r="I23" s="437">
        <v>51.158736163423747</v>
      </c>
      <c r="J23" s="437">
        <v>29.207717232191328</v>
      </c>
      <c r="K23" s="437">
        <v>19.635191368279088</v>
      </c>
    </row>
    <row r="24" spans="1:11" ht="15" customHeight="1">
      <c r="A24" s="818"/>
      <c r="B24" s="436" t="s">
        <v>179</v>
      </c>
      <c r="C24" s="437">
        <v>53.737047732291487</v>
      </c>
      <c r="D24" s="437">
        <v>31.009002887718701</v>
      </c>
      <c r="E24" s="437">
        <v>15.262442670290472</v>
      </c>
      <c r="F24" s="437">
        <v>55.177903367030169</v>
      </c>
      <c r="G24" s="437">
        <v>33.487224389079046</v>
      </c>
      <c r="H24" s="437">
        <v>11.318952479503304</v>
      </c>
      <c r="I24" s="437">
        <v>55.488806532763014</v>
      </c>
      <c r="J24" s="437">
        <v>34.358111593432305</v>
      </c>
      <c r="K24" s="437">
        <v>10.153081873804668</v>
      </c>
    </row>
    <row r="25" spans="1:11" ht="15" customHeight="1">
      <c r="A25" s="819" t="s">
        <v>117</v>
      </c>
      <c r="B25" s="440" t="s">
        <v>181</v>
      </c>
      <c r="C25" s="441">
        <v>50.559040087264798</v>
      </c>
      <c r="D25" s="441">
        <v>36.180801745295881</v>
      </c>
      <c r="E25" s="441">
        <v>13.253340605399508</v>
      </c>
      <c r="F25" s="441">
        <v>52.531571562207667</v>
      </c>
      <c r="G25" s="441">
        <v>35.500467726847525</v>
      </c>
      <c r="H25" s="441">
        <v>11.985500467726848</v>
      </c>
      <c r="I25" s="441">
        <v>45.824360506354999</v>
      </c>
      <c r="J25" s="441">
        <v>45.497824156021757</v>
      </c>
      <c r="K25" s="441">
        <v>8.6771763232390366</v>
      </c>
    </row>
    <row r="26" spans="1:11" ht="15" customHeight="1">
      <c r="A26" s="818"/>
      <c r="B26" s="440" t="s">
        <v>180</v>
      </c>
      <c r="C26" s="441">
        <v>45.98517215380749</v>
      </c>
      <c r="D26" s="441">
        <v>36.171148529781348</v>
      </c>
      <c r="E26" s="441">
        <v>17.849962302085949</v>
      </c>
      <c r="F26" s="441">
        <v>52.451790633608816</v>
      </c>
      <c r="G26" s="441">
        <v>34.088154269972456</v>
      </c>
      <c r="H26" s="441">
        <v>13.465564738292009</v>
      </c>
      <c r="I26" s="441">
        <v>49.678709788885413</v>
      </c>
      <c r="J26" s="441">
        <v>41.880694013436369</v>
      </c>
      <c r="K26" s="441">
        <v>8.4386026699980707</v>
      </c>
    </row>
    <row r="27" spans="1:11" ht="15" customHeight="1">
      <c r="A27" s="818"/>
      <c r="B27" s="440" t="s">
        <v>179</v>
      </c>
      <c r="C27" s="441">
        <v>48.173822058006081</v>
      </c>
      <c r="D27" s="441">
        <v>36.180230847202679</v>
      </c>
      <c r="E27" s="441">
        <v>15.642677304384788</v>
      </c>
      <c r="F27" s="441">
        <v>52.491562437959118</v>
      </c>
      <c r="G27" s="441">
        <v>34.759919453189255</v>
      </c>
      <c r="H27" s="441">
        <v>12.740009642928046</v>
      </c>
      <c r="I27" s="441">
        <v>47.714634742242843</v>
      </c>
      <c r="J27" s="441">
        <v>43.726687841029424</v>
      </c>
      <c r="K27" s="441">
        <v>8.5603062138610628</v>
      </c>
    </row>
    <row r="28" spans="1:11" ht="15" customHeight="1">
      <c r="A28" s="817" t="s">
        <v>116</v>
      </c>
      <c r="B28" s="436" t="s">
        <v>181</v>
      </c>
      <c r="C28" s="437">
        <v>55.033132232222336</v>
      </c>
      <c r="D28" s="437">
        <v>34.599940658688553</v>
      </c>
      <c r="E28" s="437">
        <v>10.376817327662941</v>
      </c>
      <c r="F28" s="437">
        <v>54.970130066545678</v>
      </c>
      <c r="G28" s="437">
        <v>35.567906836055663</v>
      </c>
      <c r="H28" s="437">
        <v>9.4600725952813054</v>
      </c>
      <c r="I28" s="437">
        <v>58.471048272209067</v>
      </c>
      <c r="J28" s="437">
        <v>35.609474072317418</v>
      </c>
      <c r="K28" s="437">
        <v>5.9193045561473614</v>
      </c>
    </row>
    <row r="29" spans="1:11" ht="15" customHeight="1">
      <c r="A29" s="818"/>
      <c r="B29" s="436" t="s">
        <v>180</v>
      </c>
      <c r="C29" s="437">
        <v>52.168460855808931</v>
      </c>
      <c r="D29" s="437">
        <v>32.588648377512833</v>
      </c>
      <c r="E29" s="437">
        <v>15.248678473588765</v>
      </c>
      <c r="F29" s="437">
        <v>52.134000268307169</v>
      </c>
      <c r="G29" s="437">
        <v>36.55685237356024</v>
      </c>
      <c r="H29" s="437">
        <v>11.31106383794247</v>
      </c>
      <c r="I29" s="437">
        <v>56.996665127903093</v>
      </c>
      <c r="J29" s="437">
        <v>33.135814456949099</v>
      </c>
      <c r="K29" s="437">
        <v>9.8689132614889914</v>
      </c>
    </row>
    <row r="30" spans="1:11" ht="15" customHeight="1">
      <c r="A30" s="818"/>
      <c r="B30" s="436" t="s">
        <v>179</v>
      </c>
      <c r="C30" s="437">
        <v>53.581404434026759</v>
      </c>
      <c r="D30" s="437">
        <v>33.581404434026766</v>
      </c>
      <c r="E30" s="437">
        <v>12.842074421330206</v>
      </c>
      <c r="F30" s="437">
        <v>53.561164087630139</v>
      </c>
      <c r="G30" s="437">
        <v>36.061782675726604</v>
      </c>
      <c r="H30" s="437">
        <v>10.379908258626928</v>
      </c>
      <c r="I30" s="437">
        <v>57.78514009382787</v>
      </c>
      <c r="J30" s="437">
        <v>34.458138475722883</v>
      </c>
      <c r="K30" s="437">
        <v>7.7567214304492555</v>
      </c>
    </row>
    <row r="31" spans="1:11" ht="15" customHeight="1">
      <c r="A31" s="819" t="s">
        <v>115</v>
      </c>
      <c r="B31" s="440" t="s">
        <v>181</v>
      </c>
      <c r="C31" s="441">
        <v>44.807641284160255</v>
      </c>
      <c r="D31" s="441">
        <v>35.892809763863092</v>
      </c>
      <c r="E31" s="441">
        <v>19.31546829397718</v>
      </c>
      <c r="F31" s="441">
        <v>38.986849970113568</v>
      </c>
      <c r="G31" s="441">
        <v>47.145845786013155</v>
      </c>
      <c r="H31" s="441">
        <v>13.882247459653318</v>
      </c>
      <c r="I31" s="441">
        <v>51.72280518677411</v>
      </c>
      <c r="J31" s="441">
        <v>41.540572400332401</v>
      </c>
      <c r="K31" s="441">
        <v>6.7385548920710372</v>
      </c>
    </row>
    <row r="32" spans="1:11" ht="15" customHeight="1">
      <c r="A32" s="818"/>
      <c r="B32" s="440" t="s">
        <v>180</v>
      </c>
      <c r="C32" s="441">
        <v>49.996788902446852</v>
      </c>
      <c r="D32" s="441">
        <v>34.146811380129726</v>
      </c>
      <c r="E32" s="441">
        <v>15.875666302742278</v>
      </c>
      <c r="F32" s="441">
        <v>40.289809418806115</v>
      </c>
      <c r="G32" s="441">
        <v>44.999212474405418</v>
      </c>
      <c r="H32" s="441">
        <v>14.67160182705938</v>
      </c>
      <c r="I32" s="441">
        <v>45.919628721996922</v>
      </c>
      <c r="J32" s="441">
        <v>40.532627789464541</v>
      </c>
      <c r="K32" s="441">
        <v>13.548827828500793</v>
      </c>
    </row>
    <row r="33" spans="1:11" ht="15" customHeight="1">
      <c r="A33" s="818"/>
      <c r="B33" s="440" t="s">
        <v>179</v>
      </c>
      <c r="C33" s="441">
        <v>47.145306098730281</v>
      </c>
      <c r="D33" s="441">
        <v>35.096028125635584</v>
      </c>
      <c r="E33" s="441">
        <v>17.749949153034837</v>
      </c>
      <c r="F33" s="441">
        <v>39.62119469365846</v>
      </c>
      <c r="G33" s="441">
        <v>46.108427267847553</v>
      </c>
      <c r="H33" s="441">
        <v>14.27037803849398</v>
      </c>
      <c r="I33" s="441">
        <v>48.987558439567742</v>
      </c>
      <c r="J33" s="441">
        <v>41.065835526147715</v>
      </c>
      <c r="K33" s="441">
        <v>9.9476279283652254</v>
      </c>
    </row>
    <row r="34" spans="1:11" ht="15" customHeight="1">
      <c r="A34" s="817" t="s">
        <v>114</v>
      </c>
      <c r="B34" s="436" t="s">
        <v>181</v>
      </c>
      <c r="C34" s="437">
        <v>52.955928678472034</v>
      </c>
      <c r="D34" s="437">
        <v>33.43578921613603</v>
      </c>
      <c r="E34" s="437">
        <v>13.60981129767257</v>
      </c>
      <c r="F34" s="437">
        <v>54.229825961055468</v>
      </c>
      <c r="G34" s="437">
        <v>36.868776408710808</v>
      </c>
      <c r="H34" s="437">
        <v>8.9028750406287873</v>
      </c>
      <c r="I34" s="437">
        <v>51.06675919193372</v>
      </c>
      <c r="J34" s="437">
        <v>39.014052966107549</v>
      </c>
      <c r="K34" s="437">
        <v>9.9193260769194573</v>
      </c>
    </row>
    <row r="35" spans="1:11" ht="15" customHeight="1">
      <c r="A35" s="818"/>
      <c r="B35" s="436" t="s">
        <v>180</v>
      </c>
      <c r="C35" s="437">
        <v>50.907622789173743</v>
      </c>
      <c r="D35" s="437">
        <v>30.357614248668462</v>
      </c>
      <c r="E35" s="437">
        <v>18.733210143014642</v>
      </c>
      <c r="F35" s="437">
        <v>52.615998353622828</v>
      </c>
      <c r="G35" s="437">
        <v>34.89844702306511</v>
      </c>
      <c r="H35" s="437">
        <v>12.483971568332567</v>
      </c>
      <c r="I35" s="437">
        <v>55.534544250744844</v>
      </c>
      <c r="J35" s="437">
        <v>32.777999862585027</v>
      </c>
      <c r="K35" s="437">
        <v>11.687768193430315</v>
      </c>
    </row>
    <row r="36" spans="1:11" ht="15" customHeight="1">
      <c r="A36" s="818"/>
      <c r="B36" s="436" t="s">
        <v>179</v>
      </c>
      <c r="C36" s="437">
        <v>51.939597056897412</v>
      </c>
      <c r="D36" s="437">
        <v>31.907238337378175</v>
      </c>
      <c r="E36" s="437">
        <v>16.153935051427251</v>
      </c>
      <c r="F36" s="437">
        <v>53.448987390141376</v>
      </c>
      <c r="G36" s="437">
        <v>35.916698509743981</v>
      </c>
      <c r="H36" s="437">
        <v>10.634314100114638</v>
      </c>
      <c r="I36" s="437">
        <v>53.164544895944999</v>
      </c>
      <c r="J36" s="437">
        <v>36.085476001577952</v>
      </c>
      <c r="K36" s="437">
        <v>10.749905777835133</v>
      </c>
    </row>
    <row r="37" spans="1:11" ht="15" customHeight="1">
      <c r="A37" s="819" t="s">
        <v>113</v>
      </c>
      <c r="B37" s="440" t="s">
        <v>181</v>
      </c>
      <c r="C37" s="441">
        <v>56.837714361385153</v>
      </c>
      <c r="D37" s="441">
        <v>30.780639608024895</v>
      </c>
      <c r="E37" s="441">
        <v>12.378335430047011</v>
      </c>
      <c r="F37" s="441">
        <v>55.280788820686965</v>
      </c>
      <c r="G37" s="441">
        <v>33.115449915110354</v>
      </c>
      <c r="H37" s="441">
        <v>11.606373253232336</v>
      </c>
      <c r="I37" s="441">
        <v>54.282959212533555</v>
      </c>
      <c r="J37" s="441">
        <v>36.614190416593658</v>
      </c>
      <c r="K37" s="441">
        <v>9.1025340074826246</v>
      </c>
    </row>
    <row r="38" spans="1:11" ht="15" customHeight="1">
      <c r="A38" s="818"/>
      <c r="B38" s="440" t="s">
        <v>180</v>
      </c>
      <c r="C38" s="441">
        <v>52.746790008756037</v>
      </c>
      <c r="D38" s="441">
        <v>28.850819792662303</v>
      </c>
      <c r="E38" s="441">
        <v>18.401721798530858</v>
      </c>
      <c r="F38" s="441">
        <v>54.141797616485</v>
      </c>
      <c r="G38" s="441">
        <v>30.165750181014072</v>
      </c>
      <c r="H38" s="441">
        <v>15.693104505456516</v>
      </c>
      <c r="I38" s="441">
        <v>54.421208583010205</v>
      </c>
      <c r="J38" s="441">
        <v>33.179167033838567</v>
      </c>
      <c r="K38" s="441">
        <v>12.399624383151215</v>
      </c>
    </row>
    <row r="39" spans="1:11" ht="15" customHeight="1">
      <c r="A39" s="818"/>
      <c r="B39" s="440" t="s">
        <v>179</v>
      </c>
      <c r="C39" s="441">
        <v>54.802421500798296</v>
      </c>
      <c r="D39" s="441">
        <v>29.821048430015967</v>
      </c>
      <c r="E39" s="441">
        <v>15.378193187865886</v>
      </c>
      <c r="F39" s="441">
        <v>54.710781018515497</v>
      </c>
      <c r="G39" s="441">
        <v>31.638526853018163</v>
      </c>
      <c r="H39" s="441">
        <v>13.648734197868468</v>
      </c>
      <c r="I39" s="441">
        <v>54.349234505053566</v>
      </c>
      <c r="J39" s="441">
        <v>34.969180730002094</v>
      </c>
      <c r="K39" s="441">
        <v>10.681584764944335</v>
      </c>
    </row>
    <row r="40" spans="1:11" ht="15" customHeight="1">
      <c r="A40" s="817" t="s">
        <v>112</v>
      </c>
      <c r="B40" s="436" t="s">
        <v>181</v>
      </c>
      <c r="C40" s="437">
        <v>50.975027650037838</v>
      </c>
      <c r="D40" s="437">
        <v>36.989929565166776</v>
      </c>
      <c r="E40" s="437">
        <v>12.032132254496769</v>
      </c>
      <c r="F40" s="437">
        <v>56.676646706586844</v>
      </c>
      <c r="G40" s="437">
        <v>32.84730538922156</v>
      </c>
      <c r="H40" s="437">
        <v>10.473053892215567</v>
      </c>
      <c r="I40" s="437">
        <v>53.264207894361235</v>
      </c>
      <c r="J40" s="437">
        <v>40.054341792961999</v>
      </c>
      <c r="K40" s="437">
        <v>6.6822432376713383</v>
      </c>
    </row>
    <row r="41" spans="1:11" ht="15" customHeight="1">
      <c r="A41" s="818"/>
      <c r="B41" s="436" t="s">
        <v>180</v>
      </c>
      <c r="C41" s="437">
        <v>50.862172916917878</v>
      </c>
      <c r="D41" s="437">
        <v>29.344025081393948</v>
      </c>
      <c r="E41" s="437">
        <v>19.793802001688171</v>
      </c>
      <c r="F41" s="437">
        <v>52.695727877619547</v>
      </c>
      <c r="G41" s="437">
        <v>34.382190162303338</v>
      </c>
      <c r="H41" s="437">
        <v>12.91275418195386</v>
      </c>
      <c r="I41" s="437">
        <v>56.976619316656432</v>
      </c>
      <c r="J41" s="437">
        <v>31.382854961012313</v>
      </c>
      <c r="K41" s="437">
        <v>11.639630825035646</v>
      </c>
    </row>
    <row r="42" spans="1:11" ht="15" customHeight="1">
      <c r="A42" s="818"/>
      <c r="B42" s="436" t="s">
        <v>179</v>
      </c>
      <c r="C42" s="437">
        <v>50.918837274733086</v>
      </c>
      <c r="D42" s="437">
        <v>33.236587641231438</v>
      </c>
      <c r="E42" s="437">
        <v>15.846055885445203</v>
      </c>
      <c r="F42" s="437">
        <v>54.724031173267861</v>
      </c>
      <c r="G42" s="437">
        <v>33.596669157681234</v>
      </c>
      <c r="H42" s="437">
        <v>11.668623892388172</v>
      </c>
      <c r="I42" s="437">
        <v>55.008331219581244</v>
      </c>
      <c r="J42" s="437">
        <v>35.980918774462886</v>
      </c>
      <c r="K42" s="437">
        <v>9.010609867695468</v>
      </c>
    </row>
    <row r="43" spans="1:11" ht="15" customHeight="1">
      <c r="A43" s="819" t="s">
        <v>111</v>
      </c>
      <c r="B43" s="440" t="s">
        <v>181</v>
      </c>
      <c r="C43" s="441">
        <v>49.213217938630997</v>
      </c>
      <c r="D43" s="441">
        <v>34.421715184893785</v>
      </c>
      <c r="E43" s="441">
        <v>16.365066876475218</v>
      </c>
      <c r="F43" s="441">
        <v>57.849872773536894</v>
      </c>
      <c r="G43" s="441">
        <v>30.343511450381673</v>
      </c>
      <c r="H43" s="441">
        <v>11.806615776081426</v>
      </c>
      <c r="I43" s="441">
        <v>54.404792142917614</v>
      </c>
      <c r="J43" s="441">
        <v>33.478325289983914</v>
      </c>
      <c r="K43" s="441">
        <v>12.11476589619846</v>
      </c>
    </row>
    <row r="44" spans="1:11" ht="15" customHeight="1">
      <c r="A44" s="818"/>
      <c r="B44" s="440" t="s">
        <v>180</v>
      </c>
      <c r="C44" s="441">
        <v>52.643120960295477</v>
      </c>
      <c r="D44" s="441">
        <v>27.931671283471836</v>
      </c>
      <c r="E44" s="441">
        <v>19.448291782086795</v>
      </c>
      <c r="F44" s="441">
        <v>58.171530012204599</v>
      </c>
      <c r="G44" s="441">
        <v>29.313214246088982</v>
      </c>
      <c r="H44" s="441">
        <v>12.526350826583824</v>
      </c>
      <c r="I44" s="441">
        <v>54.110750776829455</v>
      </c>
      <c r="J44" s="441">
        <v>31.837116843290776</v>
      </c>
      <c r="K44" s="441">
        <v>14.056203101890169</v>
      </c>
    </row>
    <row r="45" spans="1:11" ht="15" customHeight="1">
      <c r="A45" s="818"/>
      <c r="B45" s="440" t="s">
        <v>179</v>
      </c>
      <c r="C45" s="441">
        <v>51.025294695481335</v>
      </c>
      <c r="D45" s="441">
        <v>30.973722986247544</v>
      </c>
      <c r="E45" s="441">
        <v>18.00098231827112</v>
      </c>
      <c r="F45" s="441">
        <v>58.020740740740749</v>
      </c>
      <c r="G45" s="441">
        <v>29.801481481481478</v>
      </c>
      <c r="H45" s="441">
        <v>12.195555555555556</v>
      </c>
      <c r="I45" s="441">
        <v>54.275674261523086</v>
      </c>
      <c r="J45" s="441">
        <v>32.75876421062646</v>
      </c>
      <c r="K45" s="441">
        <v>12.966156114731483</v>
      </c>
    </row>
    <row r="46" spans="1:11" ht="15" customHeight="1">
      <c r="A46" s="817" t="s">
        <v>110</v>
      </c>
      <c r="B46" s="436" t="s">
        <v>181</v>
      </c>
      <c r="C46" s="437">
        <v>47.793208075621422</v>
      </c>
      <c r="D46" s="437">
        <v>33.83358618275178</v>
      </c>
      <c r="E46" s="437">
        <v>18.377873730890418</v>
      </c>
      <c r="F46" s="437">
        <v>42.587688482948707</v>
      </c>
      <c r="G46" s="437">
        <v>44.017186402205056</v>
      </c>
      <c r="H46" s="437">
        <v>13.400529643841541</v>
      </c>
      <c r="I46" s="437">
        <v>51.393003618817865</v>
      </c>
      <c r="J46" s="437">
        <v>39.340570969039</v>
      </c>
      <c r="K46" s="437">
        <v>9.2648170486529953</v>
      </c>
    </row>
    <row r="47" spans="1:11" ht="15" customHeight="1">
      <c r="A47" s="818"/>
      <c r="B47" s="436" t="s">
        <v>180</v>
      </c>
      <c r="C47" s="437">
        <v>53.847734511455869</v>
      </c>
      <c r="D47" s="437">
        <v>30.445391965478269</v>
      </c>
      <c r="E47" s="437">
        <v>15.717147847529025</v>
      </c>
      <c r="F47" s="437">
        <v>45.513998318333279</v>
      </c>
      <c r="G47" s="437">
        <v>37.616393136308432</v>
      </c>
      <c r="H47" s="437">
        <v>16.863380150104327</v>
      </c>
      <c r="I47" s="437">
        <v>46.873922345865346</v>
      </c>
      <c r="J47" s="437">
        <v>39.441863224600731</v>
      </c>
      <c r="K47" s="437">
        <v>13.684585235257691</v>
      </c>
    </row>
    <row r="48" spans="1:11" ht="15" customHeight="1">
      <c r="A48" s="818"/>
      <c r="B48" s="436" t="s">
        <v>179</v>
      </c>
      <c r="C48" s="437">
        <v>50.673742388300603</v>
      </c>
      <c r="D48" s="437">
        <v>32.216135579956465</v>
      </c>
      <c r="E48" s="437">
        <v>17.111344794698098</v>
      </c>
      <c r="F48" s="437">
        <v>43.947395072266659</v>
      </c>
      <c r="G48" s="437">
        <v>41.043707229560603</v>
      </c>
      <c r="H48" s="437">
        <v>15.010344478363402</v>
      </c>
      <c r="I48" s="437">
        <v>49.293700403575166</v>
      </c>
      <c r="J48" s="437">
        <v>39.388453581966417</v>
      </c>
      <c r="K48" s="437">
        <v>11.318190508835425</v>
      </c>
    </row>
    <row r="49" spans="1:11" ht="15" customHeight="1">
      <c r="A49" s="819" t="s">
        <v>109</v>
      </c>
      <c r="B49" s="440" t="s">
        <v>181</v>
      </c>
      <c r="C49" s="441">
        <v>51.17954025962824</v>
      </c>
      <c r="D49" s="441">
        <v>31.082071850605942</v>
      </c>
      <c r="E49" s="441">
        <v>17.721136843921162</v>
      </c>
      <c r="F49" s="441">
        <v>42.196132596685082</v>
      </c>
      <c r="G49" s="441">
        <v>41.599250197316486</v>
      </c>
      <c r="H49" s="441">
        <v>16.184885556432519</v>
      </c>
      <c r="I49" s="441">
        <v>46.664478707585964</v>
      </c>
      <c r="J49" s="441">
        <v>37.435533348515087</v>
      </c>
      <c r="K49" s="441">
        <v>15.896639026938688</v>
      </c>
    </row>
    <row r="50" spans="1:11" ht="15" customHeight="1">
      <c r="A50" s="818"/>
      <c r="B50" s="440" t="s">
        <v>180</v>
      </c>
      <c r="C50" s="441">
        <v>54.490989716010944</v>
      </c>
      <c r="D50" s="441">
        <v>26.950655722237947</v>
      </c>
      <c r="E50" s="441">
        <v>18.553637135578828</v>
      </c>
      <c r="F50" s="441">
        <v>45.104687128241736</v>
      </c>
      <c r="G50" s="441">
        <v>38.615274803711642</v>
      </c>
      <c r="H50" s="441">
        <v>16.256245538900789</v>
      </c>
      <c r="I50" s="441">
        <v>47.617458480370928</v>
      </c>
      <c r="J50" s="441">
        <v>34.882168748269279</v>
      </c>
      <c r="K50" s="441">
        <v>17.501792852730457</v>
      </c>
    </row>
    <row r="51" spans="1:11" ht="15" customHeight="1">
      <c r="A51" s="818"/>
      <c r="B51" s="440" t="s">
        <v>179</v>
      </c>
      <c r="C51" s="441">
        <v>52.765698578284479</v>
      </c>
      <c r="D51" s="441">
        <v>29.105738683730259</v>
      </c>
      <c r="E51" s="441">
        <v>18.115044048396907</v>
      </c>
      <c r="F51" s="441">
        <v>43.515547045656803</v>
      </c>
      <c r="G51" s="441">
        <v>40.252420377012506</v>
      </c>
      <c r="H51" s="441">
        <v>16.226638979531298</v>
      </c>
      <c r="I51" s="441">
        <v>47.126722019445857</v>
      </c>
      <c r="J51" s="441">
        <v>36.196099111115707</v>
      </c>
      <c r="K51" s="441">
        <v>16.676489544666516</v>
      </c>
    </row>
    <row r="52" spans="1:11" ht="15" customHeight="1">
      <c r="A52" s="817" t="s">
        <v>108</v>
      </c>
      <c r="B52" s="436" t="s">
        <v>181</v>
      </c>
      <c r="C52" s="437">
        <v>53.321539965550954</v>
      </c>
      <c r="D52" s="437">
        <v>34.383874121316509</v>
      </c>
      <c r="E52" s="437">
        <v>12.29924118988874</v>
      </c>
      <c r="F52" s="437">
        <v>58.785834738617204</v>
      </c>
      <c r="G52" s="437">
        <v>30.788364249578411</v>
      </c>
      <c r="H52" s="437">
        <v>10.438448566610456</v>
      </c>
      <c r="I52" s="437">
        <v>56.604499055289345</v>
      </c>
      <c r="J52" s="437">
        <v>34.158835421894963</v>
      </c>
      <c r="K52" s="437">
        <v>9.2374924030379582</v>
      </c>
    </row>
    <row r="53" spans="1:11" ht="15" customHeight="1">
      <c r="A53" s="818"/>
      <c r="B53" s="436" t="s">
        <v>180</v>
      </c>
      <c r="C53" s="437">
        <v>51.56074556478778</v>
      </c>
      <c r="D53" s="437">
        <v>34.147765551313711</v>
      </c>
      <c r="E53" s="437">
        <v>14.291488883898495</v>
      </c>
      <c r="F53" s="437">
        <v>55.005448429430992</v>
      </c>
      <c r="G53" s="437">
        <v>31.292935992798597</v>
      </c>
      <c r="H53" s="437">
        <v>13.701615577770406</v>
      </c>
      <c r="I53" s="437">
        <v>58.472000535234692</v>
      </c>
      <c r="J53" s="437">
        <v>30.734896346067469</v>
      </c>
      <c r="K53" s="437">
        <v>10.793581006814685</v>
      </c>
    </row>
    <row r="54" spans="1:11" ht="15" customHeight="1">
      <c r="A54" s="818"/>
      <c r="B54" s="436" t="s">
        <v>179</v>
      </c>
      <c r="C54" s="437">
        <v>52.420682088324035</v>
      </c>
      <c r="D54" s="437">
        <v>34.266709335283899</v>
      </c>
      <c r="E54" s="437">
        <v>13.314894395172349</v>
      </c>
      <c r="F54" s="437">
        <v>57.003904071388725</v>
      </c>
      <c r="G54" s="437">
        <v>31.027328499721136</v>
      </c>
      <c r="H54" s="437">
        <v>11.975460122699385</v>
      </c>
      <c r="I54" s="437">
        <v>57.470828678335181</v>
      </c>
      <c r="J54" s="437">
        <v>32.570135305279223</v>
      </c>
      <c r="K54" s="437">
        <v>9.9592576829635924</v>
      </c>
    </row>
    <row r="55" spans="1:11" ht="15" customHeight="1">
      <c r="A55" s="819" t="s">
        <v>107</v>
      </c>
      <c r="B55" s="440" t="s">
        <v>181</v>
      </c>
      <c r="C55" s="441">
        <v>54.814592016499809</v>
      </c>
      <c r="D55" s="441">
        <v>29.678167833970697</v>
      </c>
      <c r="E55" s="441">
        <v>15.515833798822671</v>
      </c>
      <c r="F55" s="441">
        <v>42.030617991910297</v>
      </c>
      <c r="G55" s="441">
        <v>46.986841431570333</v>
      </c>
      <c r="H55" s="441">
        <v>10.977420510982542</v>
      </c>
      <c r="I55" s="441">
        <v>49.553365371561995</v>
      </c>
      <c r="J55" s="441">
        <v>42.246341397192587</v>
      </c>
      <c r="K55" s="441">
        <v>8.2009720072764782</v>
      </c>
    </row>
    <row r="56" spans="1:11" ht="15" customHeight="1">
      <c r="A56" s="818"/>
      <c r="B56" s="440" t="s">
        <v>180</v>
      </c>
      <c r="C56" s="441">
        <v>57.111892490727811</v>
      </c>
      <c r="D56" s="441">
        <v>26.053658301623233</v>
      </c>
      <c r="E56" s="441">
        <v>16.844082654978084</v>
      </c>
      <c r="F56" s="441">
        <v>40.940155702145361</v>
      </c>
      <c r="G56" s="441">
        <v>44.345397278183881</v>
      </c>
      <c r="H56" s="441">
        <v>14.678790039816962</v>
      </c>
      <c r="I56" s="441">
        <v>50.707105641056479</v>
      </c>
      <c r="J56" s="441">
        <v>36.551459697609886</v>
      </c>
      <c r="K56" s="441">
        <v>12.741434661333617</v>
      </c>
    </row>
    <row r="57" spans="1:11" ht="15" customHeight="1">
      <c r="A57" s="818"/>
      <c r="B57" s="440" t="s">
        <v>179</v>
      </c>
      <c r="C57" s="441">
        <v>55.894442804260436</v>
      </c>
      <c r="D57" s="441">
        <v>27.96993164217746</v>
      </c>
      <c r="E57" s="441">
        <v>16.142438625576272</v>
      </c>
      <c r="F57" s="441">
        <v>41.529829193827872</v>
      </c>
      <c r="G57" s="441">
        <v>45.773853728305433</v>
      </c>
      <c r="H57" s="441">
        <v>12.688065571966883</v>
      </c>
      <c r="I57" s="441">
        <v>50.100953889400202</v>
      </c>
      <c r="J57" s="441">
        <v>39.545029715402777</v>
      </c>
      <c r="K57" s="441">
        <v>10.355086577770169</v>
      </c>
    </row>
    <row r="58" spans="1:11" ht="15" customHeight="1">
      <c r="A58" s="815" t="s">
        <v>106</v>
      </c>
      <c r="B58" s="459" t="s">
        <v>181</v>
      </c>
      <c r="C58" s="460">
        <v>52.755954746428266</v>
      </c>
      <c r="D58" s="460">
        <v>34.89393867813105</v>
      </c>
      <c r="E58" s="460">
        <v>12.350523428533316</v>
      </c>
      <c r="F58" s="460">
        <v>52.127582264930396</v>
      </c>
      <c r="G58" s="460">
        <v>37.626370616333638</v>
      </c>
      <c r="H58" s="460">
        <v>10.246606126162387</v>
      </c>
      <c r="I58" s="460">
        <v>52.835070227711242</v>
      </c>
      <c r="J58" s="460">
        <v>39.566286729921174</v>
      </c>
      <c r="K58" s="461">
        <v>7.5986154820939529</v>
      </c>
    </row>
    <row r="59" spans="1:11" ht="15" customHeight="1">
      <c r="A59" s="816"/>
      <c r="B59" s="459" t="s">
        <v>180</v>
      </c>
      <c r="C59" s="460">
        <v>51.536785235965766</v>
      </c>
      <c r="D59" s="460">
        <v>31.357115292942598</v>
      </c>
      <c r="E59" s="460">
        <v>17.105815721971261</v>
      </c>
      <c r="F59" s="460">
        <v>50.476266546613715</v>
      </c>
      <c r="G59" s="460">
        <v>35.753465439996504</v>
      </c>
      <c r="H59" s="460">
        <v>13.770703689450103</v>
      </c>
      <c r="I59" s="460">
        <v>52.59400074417524</v>
      </c>
      <c r="J59" s="460">
        <v>36.139204224751865</v>
      </c>
      <c r="K59" s="461">
        <v>11.266810224524267</v>
      </c>
    </row>
    <row r="60" spans="1:11" ht="15" customHeight="1">
      <c r="A60" s="816"/>
      <c r="B60" s="459" t="s">
        <v>179</v>
      </c>
      <c r="C60" s="460">
        <v>52.15270699429707</v>
      </c>
      <c r="D60" s="460">
        <v>33.143727203039312</v>
      </c>
      <c r="E60" s="460">
        <v>14.702863817731016</v>
      </c>
      <c r="F60" s="460">
        <v>51.318029088226112</v>
      </c>
      <c r="G60" s="460">
        <v>36.707256103727381</v>
      </c>
      <c r="H60" s="460">
        <v>11.974572372309924</v>
      </c>
      <c r="I60" s="460">
        <v>52.720429945132466</v>
      </c>
      <c r="J60" s="460">
        <v>37.936336492924895</v>
      </c>
      <c r="K60" s="461">
        <v>9.3432118834538436</v>
      </c>
    </row>
    <row r="61" spans="1:11" ht="3.95" customHeight="1">
      <c r="A61" s="462"/>
      <c r="B61" s="463"/>
      <c r="C61" s="464"/>
      <c r="D61" s="464"/>
      <c r="E61" s="464"/>
      <c r="F61" s="464"/>
      <c r="G61" s="464"/>
      <c r="H61" s="464"/>
      <c r="I61" s="464"/>
      <c r="J61" s="464"/>
      <c r="K61" s="465"/>
    </row>
    <row r="62" spans="1:11" ht="15" customHeight="1">
      <c r="A62" s="815" t="s">
        <v>105</v>
      </c>
      <c r="B62" s="459" t="s">
        <v>181</v>
      </c>
      <c r="C62" s="466">
        <v>43.824446999999999</v>
      </c>
      <c r="D62" s="466">
        <v>44.940171999999997</v>
      </c>
      <c r="E62" s="466">
        <v>11.235381</v>
      </c>
      <c r="F62" s="466">
        <v>45.419668000000001</v>
      </c>
      <c r="G62" s="466">
        <v>40.695421000000003</v>
      </c>
      <c r="H62" s="466">
        <v>13.884911000000001</v>
      </c>
      <c r="I62" s="466">
        <v>46.100254</v>
      </c>
      <c r="J62" s="466">
        <v>42.958319000000003</v>
      </c>
      <c r="K62" s="461">
        <v>10.941426999999999</v>
      </c>
    </row>
    <row r="63" spans="1:11" ht="15" customHeight="1">
      <c r="A63" s="816"/>
      <c r="B63" s="459" t="s">
        <v>180</v>
      </c>
      <c r="C63" s="466">
        <v>45.978008000000003</v>
      </c>
      <c r="D63" s="466">
        <v>35.509926</v>
      </c>
      <c r="E63" s="466">
        <v>18.512066000000001</v>
      </c>
      <c r="F63" s="466">
        <v>48.161802999999999</v>
      </c>
      <c r="G63" s="466">
        <v>33.814276</v>
      </c>
      <c r="H63" s="466">
        <v>18.02392</v>
      </c>
      <c r="I63" s="466">
        <v>48.771050000000002</v>
      </c>
      <c r="J63" s="466">
        <v>35.487538999999998</v>
      </c>
      <c r="K63" s="461">
        <v>15.741410999999999</v>
      </c>
    </row>
    <row r="64" spans="1:11" ht="15" customHeight="1">
      <c r="A64" s="816"/>
      <c r="B64" s="459" t="s">
        <v>179</v>
      </c>
      <c r="C64" s="466">
        <v>44.880518000000002</v>
      </c>
      <c r="D64" s="466">
        <v>40.256551999999999</v>
      </c>
      <c r="E64" s="466">
        <v>14.86293</v>
      </c>
      <c r="F64" s="466">
        <v>46.764409999999998</v>
      </c>
      <c r="G64" s="466">
        <v>37.293846000000002</v>
      </c>
      <c r="H64" s="466">
        <v>15.941744</v>
      </c>
      <c r="I64" s="466">
        <v>47.402726999999999</v>
      </c>
      <c r="J64" s="466">
        <v>39.294980000000002</v>
      </c>
      <c r="K64" s="461">
        <v>13.302293000000001</v>
      </c>
    </row>
    <row r="65" spans="1:11">
      <c r="A65" s="88"/>
      <c r="B65" s="87"/>
      <c r="C65" s="84"/>
      <c r="D65" s="84"/>
      <c r="E65" s="84"/>
      <c r="F65" s="84"/>
      <c r="G65" s="84"/>
      <c r="H65" s="84"/>
      <c r="I65" s="84"/>
      <c r="J65" s="84"/>
      <c r="K65" s="84"/>
    </row>
    <row r="66" spans="1:11">
      <c r="A66" s="88"/>
      <c r="B66" s="87"/>
      <c r="C66" s="84"/>
      <c r="D66" s="86"/>
      <c r="E66" s="86"/>
      <c r="F66" s="86"/>
      <c r="G66" s="86"/>
      <c r="H66" s="86"/>
      <c r="I66" s="86"/>
      <c r="J66" s="86"/>
      <c r="K66" s="86"/>
    </row>
    <row r="67" spans="1:11">
      <c r="A67" s="755" t="s">
        <v>103</v>
      </c>
      <c r="B67" s="87"/>
      <c r="C67" s="84"/>
      <c r="D67" s="86"/>
      <c r="E67" s="84"/>
      <c r="F67" s="85"/>
      <c r="G67" s="85"/>
      <c r="H67" s="85"/>
      <c r="I67" s="84"/>
      <c r="J67" s="84"/>
      <c r="K67" s="84"/>
    </row>
  </sheetData>
  <mergeCells count="18">
    <mergeCell ref="A25:A27"/>
    <mergeCell ref="A28:A30"/>
    <mergeCell ref="A31:A33"/>
    <mergeCell ref="A34:A36"/>
    <mergeCell ref="A10:A12"/>
    <mergeCell ref="A13:A15"/>
    <mergeCell ref="A16:A18"/>
    <mergeCell ref="A19:A21"/>
    <mergeCell ref="A22:A24"/>
    <mergeCell ref="A37:A39"/>
    <mergeCell ref="A40:A42"/>
    <mergeCell ref="A58:A60"/>
    <mergeCell ref="A62:A64"/>
    <mergeCell ref="A46:A48"/>
    <mergeCell ref="A49:A51"/>
    <mergeCell ref="A52:A54"/>
    <mergeCell ref="A55:A57"/>
    <mergeCell ref="A43:A45"/>
  </mergeCells>
  <conditionalFormatting sqref="D67:E67 I67:K67">
    <cfRule type="expression" dxfId="167" priority="4" stopIfTrue="1">
      <formula>D67=1</formula>
    </cfRule>
  </conditionalFormatting>
  <conditionalFormatting sqref="C67">
    <cfRule type="expression" dxfId="166" priority="5" stopIfTrue="1">
      <formula>#REF!=1</formula>
    </cfRule>
  </conditionalFormatting>
  <conditionalFormatting sqref="F67:H67">
    <cfRule type="expression" dxfId="165" priority="3" stopIfTrue="1">
      <formula>F67=1</formula>
    </cfRule>
  </conditionalFormatting>
  <conditionalFormatting sqref="C62:J62">
    <cfRule type="expression" dxfId="164" priority="1" stopIfTrue="1">
      <formula>#REF!=1</formula>
    </cfRule>
  </conditionalFormatting>
  <conditionalFormatting sqref="C63:J64">
    <cfRule type="expression" dxfId="163" priority="2" stopIfTrue="1">
      <formula>#REF!=1</formula>
    </cfRule>
  </conditionalFormatting>
  <hyperlinks>
    <hyperlink ref="A1" location="Inhalt!A1" display="Zurück "/>
  </hyperlinks>
  <pageMargins left="0.39370078740157483" right="0.22" top="0.39370078740157483" bottom="0.39370078740157483" header="0" footer="0.31496062992125984"/>
  <pageSetup paperSize="9" scale="70" orientation="portrait" r:id="rId1"/>
  <headerFooter alignWithMargins="0">
    <oddHeader>&amp;C-14-</oddHeader>
    <oddFooter>&amp;CStatistische Ämter des Bundes und der Länder, Internationale Bildungsindikatoren,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2" sqref="A12"/>
    </sheetView>
  </sheetViews>
  <sheetFormatPr baseColWidth="10" defaultColWidth="9.140625" defaultRowHeight="12.75"/>
  <cols>
    <col min="1" max="1" width="24" style="78" customWidth="1"/>
    <col min="2" max="10" width="9.7109375" style="77" customWidth="1"/>
    <col min="11" max="16384" width="9.140625" style="3"/>
  </cols>
  <sheetData>
    <row r="1" spans="1:10">
      <c r="A1" s="303" t="s">
        <v>4</v>
      </c>
      <c r="B1" s="44"/>
    </row>
    <row r="3" spans="1:10" s="82" customFormat="1" ht="15.75" customHeight="1">
      <c r="A3" s="772" t="s">
        <v>189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s="82" customFormat="1" ht="15" customHeight="1">
      <c r="A4" s="414" t="s">
        <v>188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s="82" customFormat="1">
      <c r="A5" s="449" t="s">
        <v>187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>
      <c r="A6" s="449" t="s">
        <v>186</v>
      </c>
      <c r="B6" s="338"/>
      <c r="C6" s="338"/>
      <c r="D6" s="338"/>
      <c r="E6" s="338"/>
      <c r="F6" s="338"/>
      <c r="G6" s="338"/>
      <c r="H6" s="338"/>
      <c r="I6" s="338"/>
      <c r="J6" s="338"/>
    </row>
    <row r="7" spans="1:10">
      <c r="A7" s="449"/>
      <c r="B7" s="338"/>
      <c r="C7" s="338"/>
      <c r="D7" s="338"/>
      <c r="E7" s="338"/>
      <c r="F7" s="338"/>
      <c r="G7" s="338"/>
      <c r="H7" s="338"/>
      <c r="I7" s="338"/>
      <c r="J7" s="338"/>
    </row>
    <row r="8" spans="1:10" ht="12.75" customHeight="1">
      <c r="A8" s="410"/>
      <c r="B8" s="467" t="s">
        <v>166</v>
      </c>
      <c r="C8" s="468"/>
      <c r="D8" s="468"/>
      <c r="E8" s="469"/>
      <c r="F8" s="467" t="s">
        <v>185</v>
      </c>
      <c r="G8" s="467"/>
      <c r="H8" s="427"/>
      <c r="I8" s="427"/>
      <c r="J8" s="427"/>
    </row>
    <row r="9" spans="1:10" ht="17.25" customHeight="1">
      <c r="A9" s="410"/>
      <c r="B9" s="470" t="s">
        <v>184</v>
      </c>
      <c r="C9" s="470"/>
      <c r="D9" s="471"/>
      <c r="E9" s="472"/>
      <c r="F9" s="473"/>
      <c r="G9" s="474" t="s">
        <v>183</v>
      </c>
      <c r="H9" s="474"/>
      <c r="I9" s="474" t="s">
        <v>182</v>
      </c>
      <c r="J9" s="475"/>
    </row>
    <row r="10" spans="1:10" ht="38.25">
      <c r="A10" s="389"/>
      <c r="B10" s="476" t="s">
        <v>179</v>
      </c>
      <c r="C10" s="476"/>
      <c r="D10" s="325" t="s">
        <v>181</v>
      </c>
      <c r="E10" s="412" t="s">
        <v>180</v>
      </c>
      <c r="F10" s="412" t="s">
        <v>179</v>
      </c>
      <c r="G10" s="412" t="s">
        <v>178</v>
      </c>
      <c r="H10" s="412" t="s">
        <v>177</v>
      </c>
      <c r="I10" s="412" t="s">
        <v>178</v>
      </c>
      <c r="J10" s="390" t="s">
        <v>177</v>
      </c>
    </row>
    <row r="11" spans="1:10">
      <c r="A11" s="389" t="s">
        <v>125</v>
      </c>
      <c r="B11" s="477" t="s">
        <v>176</v>
      </c>
      <c r="C11" s="478" t="s">
        <v>175</v>
      </c>
      <c r="D11" s="478"/>
      <c r="E11" s="478"/>
      <c r="F11" s="479"/>
      <c r="G11" s="478"/>
      <c r="H11" s="478"/>
      <c r="I11" s="478"/>
      <c r="J11" s="478"/>
    </row>
    <row r="12" spans="1:10" ht="15" customHeight="1">
      <c r="A12" s="327" t="s">
        <v>122</v>
      </c>
      <c r="B12" s="328">
        <v>80.304000000000002</v>
      </c>
      <c r="C12" s="331">
        <v>8.7133620292116376</v>
      </c>
      <c r="D12" s="331">
        <v>9.5546749403536797</v>
      </c>
      <c r="E12" s="331">
        <v>7.7648595508210949</v>
      </c>
      <c r="F12" s="331">
        <v>8.7133620292116376</v>
      </c>
      <c r="G12" s="331">
        <v>4.9845977567736774</v>
      </c>
      <c r="H12" s="331">
        <v>3.7287642724379602</v>
      </c>
      <c r="I12" s="331">
        <v>57.206365809922296</v>
      </c>
      <c r="J12" s="331">
        <v>42.793634190077704</v>
      </c>
    </row>
    <row r="13" spans="1:10" ht="15" customHeight="1">
      <c r="A13" s="329" t="s">
        <v>121</v>
      </c>
      <c r="B13" s="330">
        <v>73.935000000000002</v>
      </c>
      <c r="C13" s="332">
        <v>7.2010308475078109</v>
      </c>
      <c r="D13" s="332">
        <v>7.8373069239344755</v>
      </c>
      <c r="E13" s="332">
        <v>6.4975893459550029</v>
      </c>
      <c r="F13" s="480">
        <v>7.2010308475078109</v>
      </c>
      <c r="G13" s="480">
        <v>4.3657132171324822</v>
      </c>
      <c r="H13" s="480">
        <v>2.8353176303753282</v>
      </c>
      <c r="I13" s="480">
        <v>60.626225738824637</v>
      </c>
      <c r="J13" s="480">
        <v>39.373774261175356</v>
      </c>
    </row>
    <row r="14" spans="1:10" ht="15" customHeight="1">
      <c r="A14" s="327" t="s">
        <v>120</v>
      </c>
      <c r="B14" s="328">
        <v>31.021999999999998</v>
      </c>
      <c r="C14" s="331">
        <v>13.174613960283349</v>
      </c>
      <c r="D14" s="331">
        <v>15.465755330620196</v>
      </c>
      <c r="E14" s="331">
        <v>10.98761537950727</v>
      </c>
      <c r="F14" s="331">
        <v>13.174613960283349</v>
      </c>
      <c r="G14" s="331">
        <v>5.7536480540880284</v>
      </c>
      <c r="H14" s="331">
        <v>7.4209659061953186</v>
      </c>
      <c r="I14" s="331">
        <v>43.672232609116115</v>
      </c>
      <c r="J14" s="331">
        <v>56.327767390883878</v>
      </c>
    </row>
    <row r="15" spans="1:10" ht="15" customHeight="1">
      <c r="A15" s="329" t="s">
        <v>119</v>
      </c>
      <c r="B15" s="330">
        <v>14.238</v>
      </c>
      <c r="C15" s="332">
        <v>12.320659040168913</v>
      </c>
      <c r="D15" s="332">
        <v>14.996874380593713</v>
      </c>
      <c r="E15" s="332" t="s">
        <v>174</v>
      </c>
      <c r="F15" s="480">
        <v>12.320659040168913</v>
      </c>
      <c r="G15" s="480">
        <v>5.8920752496495394</v>
      </c>
      <c r="H15" s="480">
        <v>6.4285837905193741</v>
      </c>
      <c r="I15" s="480">
        <v>47.822727911223488</v>
      </c>
      <c r="J15" s="480">
        <v>52.177272088776519</v>
      </c>
    </row>
    <row r="16" spans="1:10" ht="15" customHeight="1">
      <c r="A16" s="327" t="s">
        <v>118</v>
      </c>
      <c r="B16" s="328">
        <v>6.5449999999999999</v>
      </c>
      <c r="C16" s="331">
        <v>10.911970656885629</v>
      </c>
      <c r="D16" s="331" t="s">
        <v>174</v>
      </c>
      <c r="E16" s="331" t="s">
        <v>174</v>
      </c>
      <c r="F16" s="331">
        <v>10.911970656885629</v>
      </c>
      <c r="G16" s="331" t="s">
        <v>174</v>
      </c>
      <c r="H16" s="331" t="s">
        <v>174</v>
      </c>
      <c r="I16" s="331" t="s">
        <v>174</v>
      </c>
      <c r="J16" s="331" t="s">
        <v>174</v>
      </c>
    </row>
    <row r="17" spans="1:10" ht="15" customHeight="1">
      <c r="A17" s="329" t="s">
        <v>117</v>
      </c>
      <c r="B17" s="330">
        <v>14.815</v>
      </c>
      <c r="C17" s="332">
        <v>11.408527710824815</v>
      </c>
      <c r="D17" s="332">
        <v>12.109275730622619</v>
      </c>
      <c r="E17" s="332">
        <v>10.74903959700444</v>
      </c>
      <c r="F17" s="480">
        <v>11.408527710824815</v>
      </c>
      <c r="G17" s="480">
        <v>5.1463510422843228</v>
      </c>
      <c r="H17" s="480">
        <v>6.2621766685404934</v>
      </c>
      <c r="I17" s="480">
        <v>45.109686128923386</v>
      </c>
      <c r="J17" s="480">
        <v>54.890313871076614</v>
      </c>
    </row>
    <row r="18" spans="1:10" ht="15" customHeight="1">
      <c r="A18" s="327" t="s">
        <v>116</v>
      </c>
      <c r="B18" s="328">
        <v>47.707999999999998</v>
      </c>
      <c r="C18" s="331">
        <v>10.150184778977961</v>
      </c>
      <c r="D18" s="331">
        <v>11.793767569830731</v>
      </c>
      <c r="E18" s="331">
        <v>8.270083380466712</v>
      </c>
      <c r="F18" s="331">
        <v>10.150184778977961</v>
      </c>
      <c r="G18" s="331">
        <v>4.8931856236210729</v>
      </c>
      <c r="H18" s="331">
        <v>5.2569991553568887</v>
      </c>
      <c r="I18" s="331">
        <v>48.207847740420895</v>
      </c>
      <c r="J18" s="331">
        <v>51.792152259579105</v>
      </c>
    </row>
    <row r="19" spans="1:10" ht="15" customHeight="1">
      <c r="A19" s="329" t="s">
        <v>115</v>
      </c>
      <c r="B19" s="330">
        <v>8.1349999999999998</v>
      </c>
      <c r="C19" s="332">
        <v>9.8330734549322507</v>
      </c>
      <c r="D19" s="332" t="s">
        <v>174</v>
      </c>
      <c r="E19" s="332" t="s">
        <v>174</v>
      </c>
      <c r="F19" s="480">
        <v>9.8330734549322507</v>
      </c>
      <c r="G19" s="480" t="s">
        <v>174</v>
      </c>
      <c r="H19" s="480" t="s">
        <v>174</v>
      </c>
      <c r="I19" s="480" t="s">
        <v>174</v>
      </c>
      <c r="J19" s="480" t="s">
        <v>174</v>
      </c>
    </row>
    <row r="20" spans="1:10" ht="15" customHeight="1">
      <c r="A20" s="327" t="s">
        <v>114</v>
      </c>
      <c r="B20" s="328">
        <v>70.668999999999997</v>
      </c>
      <c r="C20" s="331">
        <v>11.33209753406733</v>
      </c>
      <c r="D20" s="331">
        <v>12.207875716187894</v>
      </c>
      <c r="E20" s="331">
        <v>10.35006005014953</v>
      </c>
      <c r="F20" s="331">
        <v>11.33209753406733</v>
      </c>
      <c r="G20" s="331">
        <v>4.8298798302807162</v>
      </c>
      <c r="H20" s="331">
        <v>6.5022177037866138</v>
      </c>
      <c r="I20" s="331">
        <v>42.621234204530985</v>
      </c>
      <c r="J20" s="331">
        <v>57.378765795469022</v>
      </c>
    </row>
    <row r="21" spans="1:10" ht="15" customHeight="1">
      <c r="A21" s="329" t="s">
        <v>113</v>
      </c>
      <c r="B21" s="330">
        <v>159.476</v>
      </c>
      <c r="C21" s="332">
        <v>11.58242663298663</v>
      </c>
      <c r="D21" s="332">
        <v>12.469945895742828</v>
      </c>
      <c r="E21" s="332">
        <v>10.587127748742727</v>
      </c>
      <c r="F21" s="480">
        <v>11.58242663298663</v>
      </c>
      <c r="G21" s="480">
        <v>5.2335753541160841</v>
      </c>
      <c r="H21" s="480">
        <v>6.348851278870546</v>
      </c>
      <c r="I21" s="480">
        <v>45.185482455040258</v>
      </c>
      <c r="J21" s="480">
        <v>54.814517544959742</v>
      </c>
    </row>
    <row r="22" spans="1:10" ht="15" customHeight="1">
      <c r="A22" s="327" t="s">
        <v>112</v>
      </c>
      <c r="B22" s="328">
        <v>38.158000000000001</v>
      </c>
      <c r="C22" s="331">
        <v>11.735651061369357</v>
      </c>
      <c r="D22" s="331">
        <v>13.2826933713035</v>
      </c>
      <c r="E22" s="331">
        <v>10.042013557749309</v>
      </c>
      <c r="F22" s="331">
        <v>11.735651061369357</v>
      </c>
      <c r="G22" s="331">
        <v>5.3037712289248518</v>
      </c>
      <c r="H22" s="331">
        <v>6.4318798324445039</v>
      </c>
      <c r="I22" s="331">
        <v>45.193668431259496</v>
      </c>
      <c r="J22" s="331">
        <v>54.806331568740504</v>
      </c>
    </row>
    <row r="23" spans="1:10" ht="15" customHeight="1">
      <c r="A23" s="329" t="s">
        <v>111</v>
      </c>
      <c r="B23" s="330">
        <v>8.5839999999999996</v>
      </c>
      <c r="C23" s="332">
        <v>11.682408339911268</v>
      </c>
      <c r="D23" s="332">
        <v>12.999689312344657</v>
      </c>
      <c r="E23" s="332" t="s">
        <v>174</v>
      </c>
      <c r="F23" s="480">
        <v>11.682408339911268</v>
      </c>
      <c r="G23" s="480" t="s">
        <v>174</v>
      </c>
      <c r="H23" s="480">
        <v>7.3409728081874848</v>
      </c>
      <c r="I23" s="480" t="s">
        <v>174</v>
      </c>
      <c r="J23" s="480">
        <v>62.837837837837839</v>
      </c>
    </row>
    <row r="24" spans="1:10" ht="15" customHeight="1">
      <c r="A24" s="327" t="s">
        <v>110</v>
      </c>
      <c r="B24" s="328">
        <v>18.102</v>
      </c>
      <c r="C24" s="331">
        <v>8.5748797991520807</v>
      </c>
      <c r="D24" s="331">
        <v>7.4555668773726973</v>
      </c>
      <c r="E24" s="331">
        <v>9.813587737505987</v>
      </c>
      <c r="F24" s="331">
        <v>8.5748797991520807</v>
      </c>
      <c r="G24" s="331">
        <v>2.6754458681698683</v>
      </c>
      <c r="H24" s="331">
        <v>5.8994339309822132</v>
      </c>
      <c r="I24" s="331">
        <v>31.200972268257647</v>
      </c>
      <c r="J24" s="331">
        <v>68.799027731742342</v>
      </c>
    </row>
    <row r="25" spans="1:10" ht="15" customHeight="1">
      <c r="A25" s="329" t="s">
        <v>109</v>
      </c>
      <c r="B25" s="330">
        <v>14.248999999999999</v>
      </c>
      <c r="C25" s="332">
        <v>13.564017134697762</v>
      </c>
      <c r="D25" s="332">
        <v>14.977818463488484</v>
      </c>
      <c r="E25" s="332">
        <v>11.901504787961697</v>
      </c>
      <c r="F25" s="480">
        <v>13.564017134697762</v>
      </c>
      <c r="G25" s="480" t="s">
        <v>174</v>
      </c>
      <c r="H25" s="480">
        <v>9.0661589719181332</v>
      </c>
      <c r="I25" s="480" t="s">
        <v>174</v>
      </c>
      <c r="J25" s="480">
        <v>66.839778230051223</v>
      </c>
    </row>
    <row r="26" spans="1:10" ht="15" customHeight="1">
      <c r="A26" s="327" t="s">
        <v>108</v>
      </c>
      <c r="B26" s="328">
        <v>19.015000000000001</v>
      </c>
      <c r="C26" s="331">
        <v>9.0720852675823842</v>
      </c>
      <c r="D26" s="331">
        <v>10.376940133037694</v>
      </c>
      <c r="E26" s="331">
        <v>7.6172505650629638</v>
      </c>
      <c r="F26" s="331">
        <v>9.0720852675823842</v>
      </c>
      <c r="G26" s="331">
        <v>3.9370416843591811</v>
      </c>
      <c r="H26" s="331">
        <v>5.1350435832232026</v>
      </c>
      <c r="I26" s="331">
        <v>43.397317906915596</v>
      </c>
      <c r="J26" s="331">
        <v>56.602682093084397</v>
      </c>
    </row>
    <row r="27" spans="1:10" ht="15" customHeight="1">
      <c r="A27" s="329" t="s">
        <v>107</v>
      </c>
      <c r="B27" s="330">
        <v>9.2379999999999995</v>
      </c>
      <c r="C27" s="332">
        <v>8.7095071086472817</v>
      </c>
      <c r="D27" s="332">
        <v>10.560536841506643</v>
      </c>
      <c r="E27" s="332" t="s">
        <v>174</v>
      </c>
      <c r="F27" s="480">
        <v>8.7095071086472817</v>
      </c>
      <c r="G27" s="480" t="s">
        <v>174</v>
      </c>
      <c r="H27" s="480">
        <v>5.5483274880265494</v>
      </c>
      <c r="I27" s="480" t="s">
        <v>174</v>
      </c>
      <c r="J27" s="480">
        <v>63.704264992422601</v>
      </c>
    </row>
    <row r="28" spans="1:10" ht="15" customHeight="1">
      <c r="A28" s="334" t="s">
        <v>106</v>
      </c>
      <c r="B28" s="335">
        <v>614.19500000000005</v>
      </c>
      <c r="C28" s="466">
        <v>10.113681871234096</v>
      </c>
      <c r="D28" s="466">
        <v>11.086802755865799</v>
      </c>
      <c r="E28" s="466">
        <v>9.035254534307855</v>
      </c>
      <c r="F28" s="466">
        <v>10.113681871234096</v>
      </c>
      <c r="G28" s="466">
        <v>4.8112668189494601</v>
      </c>
      <c r="H28" s="466">
        <v>5.3024150522846369</v>
      </c>
      <c r="I28" s="466">
        <v>47.571862356417746</v>
      </c>
      <c r="J28" s="481">
        <v>52.428137643582254</v>
      </c>
    </row>
    <row r="29" spans="1:10" ht="15" customHeight="1">
      <c r="A29" s="334" t="s">
        <v>173</v>
      </c>
      <c r="B29" s="335" t="s">
        <v>104</v>
      </c>
      <c r="C29" s="466">
        <v>10.6</v>
      </c>
      <c r="D29" s="466">
        <v>12.1</v>
      </c>
      <c r="E29" s="466">
        <v>8.9</v>
      </c>
      <c r="F29" s="466">
        <v>10.6</v>
      </c>
      <c r="G29" s="466">
        <v>4.7</v>
      </c>
      <c r="H29" s="466">
        <v>5.9</v>
      </c>
      <c r="I29" s="466">
        <v>44.339622641509436</v>
      </c>
      <c r="J29" s="481">
        <v>55.660377358490578</v>
      </c>
    </row>
    <row r="30" spans="1:10">
      <c r="A30" s="394"/>
      <c r="B30" s="338"/>
      <c r="C30" s="338"/>
      <c r="D30" s="338"/>
      <c r="E30" s="338"/>
      <c r="F30" s="338"/>
      <c r="G30" s="338"/>
      <c r="H30" s="338"/>
      <c r="I30" s="338"/>
      <c r="J30" s="338"/>
    </row>
    <row r="31" spans="1:10" s="62" customFormat="1" ht="12.75" customHeight="1">
      <c r="A31" s="394" t="s">
        <v>687</v>
      </c>
      <c r="B31" s="482"/>
      <c r="C31" s="482"/>
      <c r="D31" s="482"/>
      <c r="E31" s="483"/>
      <c r="F31" s="482"/>
      <c r="G31" s="482"/>
      <c r="H31" s="482"/>
      <c r="I31" s="482"/>
      <c r="J31" s="482"/>
    </row>
    <row r="32" spans="1:10" s="62" customFormat="1" ht="12.75" customHeight="1">
      <c r="A32" s="484" t="s">
        <v>172</v>
      </c>
      <c r="B32" s="482"/>
      <c r="C32" s="482"/>
      <c r="D32" s="482"/>
      <c r="E32" s="483"/>
      <c r="F32" s="482"/>
      <c r="G32" s="482"/>
      <c r="H32" s="482"/>
      <c r="I32" s="482"/>
      <c r="J32" s="482"/>
    </row>
    <row r="33" spans="1:10" s="62" customFormat="1" ht="12.75" customHeight="1">
      <c r="A33" s="394" t="s">
        <v>678</v>
      </c>
      <c r="B33" s="482"/>
      <c r="C33" s="482"/>
      <c r="D33" s="482"/>
      <c r="E33" s="483"/>
      <c r="F33" s="482"/>
      <c r="G33" s="482"/>
      <c r="H33" s="482"/>
      <c r="I33" s="482"/>
      <c r="J33" s="482"/>
    </row>
    <row r="34" spans="1:10" s="62" customFormat="1" ht="12.75" customHeight="1">
      <c r="A34" s="394" t="s">
        <v>171</v>
      </c>
      <c r="B34" s="482"/>
      <c r="C34" s="482"/>
      <c r="D34" s="482"/>
      <c r="E34" s="483"/>
      <c r="F34" s="482"/>
      <c r="G34" s="482"/>
      <c r="H34" s="482"/>
      <c r="I34" s="482"/>
      <c r="J34" s="482"/>
    </row>
    <row r="35" spans="1:10" s="62" customFormat="1" ht="12.75" customHeight="1">
      <c r="A35" s="394" t="s">
        <v>170</v>
      </c>
      <c r="B35" s="482"/>
      <c r="C35" s="482"/>
      <c r="D35" s="482"/>
      <c r="E35" s="483"/>
      <c r="F35" s="482"/>
      <c r="G35" s="482"/>
      <c r="H35" s="482"/>
      <c r="I35" s="482"/>
      <c r="J35" s="482"/>
    </row>
    <row r="36" spans="1:10" s="62" customFormat="1" ht="12.75" customHeight="1">
      <c r="A36" s="394" t="s">
        <v>169</v>
      </c>
      <c r="B36" s="482"/>
      <c r="C36" s="482"/>
      <c r="D36" s="482"/>
      <c r="E36" s="483"/>
      <c r="F36" s="482"/>
      <c r="G36" s="482"/>
      <c r="H36" s="482"/>
      <c r="I36" s="482"/>
      <c r="J36" s="482"/>
    </row>
    <row r="37" spans="1:10" s="62" customFormat="1" ht="12.75" customHeight="1">
      <c r="A37" s="80"/>
      <c r="E37" s="79"/>
    </row>
    <row r="38" spans="1:10">
      <c r="B38" s="3"/>
      <c r="C38" s="3"/>
      <c r="D38" s="3"/>
      <c r="E38" s="3"/>
      <c r="F38" s="3"/>
      <c r="G38" s="3"/>
      <c r="H38" s="3"/>
      <c r="I38" s="3"/>
      <c r="J38" s="3"/>
    </row>
    <row r="39" spans="1:10" ht="15.95" customHeight="1">
      <c r="A39" s="755" t="s">
        <v>103</v>
      </c>
      <c r="B39" s="3"/>
      <c r="C39" s="3"/>
      <c r="D39" s="3"/>
      <c r="E39" s="3"/>
      <c r="F39" s="3"/>
      <c r="G39" s="3"/>
      <c r="H39" s="3"/>
      <c r="I39" s="3"/>
      <c r="J39" s="3"/>
    </row>
  </sheetData>
  <conditionalFormatting sqref="C29:I29">
    <cfRule type="expression" dxfId="162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1811023622047245" footer="0.11811023622047245"/>
  <pageSetup paperSize="9" scale="70" orientation="portrait" horizontalDpi="1200" verticalDpi="1200" r:id="rId1"/>
  <headerFooter alignWithMargins="0">
    <oddHeader>&amp;C-15-</oddHeader>
    <oddFooter>&amp;CStatistische Ämter des Bundes und der Länder, Internationale Bildungsindikatoren,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50" customWidth="1"/>
    <col min="2" max="8" width="13.7109375" style="3" customWidth="1"/>
    <col min="9" max="16384" width="11.42578125" style="3"/>
  </cols>
  <sheetData>
    <row r="1" spans="1:8">
      <c r="A1" s="303" t="s">
        <v>4</v>
      </c>
      <c r="B1" s="44"/>
      <c r="H1" s="264"/>
    </row>
    <row r="2" spans="1:8">
      <c r="H2" s="264"/>
    </row>
    <row r="3" spans="1:8" ht="15.75">
      <c r="A3" s="340" t="s">
        <v>512</v>
      </c>
      <c r="B3" s="485"/>
      <c r="C3" s="359"/>
      <c r="D3" s="359"/>
      <c r="E3" s="359"/>
      <c r="F3" s="485"/>
      <c r="G3" s="485"/>
      <c r="H3" s="338"/>
    </row>
    <row r="4" spans="1:8" ht="15" customHeight="1">
      <c r="A4" s="757" t="s">
        <v>511</v>
      </c>
      <c r="B4" s="486"/>
      <c r="C4" s="487"/>
      <c r="D4" s="487"/>
      <c r="E4" s="487"/>
      <c r="F4" s="486"/>
      <c r="G4" s="488"/>
      <c r="H4" s="489"/>
    </row>
    <row r="5" spans="1:8" ht="12.75" customHeight="1">
      <c r="A5" s="454"/>
      <c r="B5" s="486"/>
      <c r="C5" s="487"/>
      <c r="D5" s="487"/>
      <c r="E5" s="487"/>
      <c r="F5" s="486"/>
      <c r="G5" s="488"/>
      <c r="H5" s="489"/>
    </row>
    <row r="6" spans="1:8" ht="12.75" customHeight="1">
      <c r="A6" s="490"/>
      <c r="B6" s="491" t="s">
        <v>510</v>
      </c>
      <c r="C6" s="491"/>
      <c r="D6" s="491"/>
      <c r="E6" s="491" t="s">
        <v>509</v>
      </c>
      <c r="F6" s="491"/>
      <c r="G6" s="491"/>
      <c r="H6" s="491"/>
    </row>
    <row r="7" spans="1:8" ht="38.25" customHeight="1">
      <c r="A7" s="490" t="s">
        <v>125</v>
      </c>
      <c r="B7" s="492" t="s">
        <v>508</v>
      </c>
      <c r="C7" s="493" t="s">
        <v>507</v>
      </c>
      <c r="D7" s="493" t="s">
        <v>202</v>
      </c>
      <c r="E7" s="493" t="s">
        <v>199</v>
      </c>
      <c r="F7" s="493" t="s">
        <v>198</v>
      </c>
      <c r="G7" s="493" t="s">
        <v>506</v>
      </c>
      <c r="H7" s="494" t="s">
        <v>202</v>
      </c>
    </row>
    <row r="8" spans="1:8" ht="15" customHeight="1">
      <c r="A8" s="495" t="s">
        <v>122</v>
      </c>
      <c r="B8" s="496">
        <v>4.8729023599369112</v>
      </c>
      <c r="C8" s="496">
        <v>3.3608969523604268</v>
      </c>
      <c r="D8" s="496">
        <v>8.2337993122973376</v>
      </c>
      <c r="E8" s="496">
        <v>5.6326888978144378</v>
      </c>
      <c r="F8" s="496">
        <v>0.33133161570940151</v>
      </c>
      <c r="G8" s="496">
        <v>0.80218017417882237</v>
      </c>
      <c r="H8" s="496">
        <v>6.7662006877026615</v>
      </c>
    </row>
    <row r="9" spans="1:8" ht="15" customHeight="1">
      <c r="A9" s="497" t="s">
        <v>121</v>
      </c>
      <c r="B9" s="498">
        <v>4.2486575372764905</v>
      </c>
      <c r="C9" s="498">
        <v>2.9981528520420881</v>
      </c>
      <c r="D9" s="498">
        <v>7.2468103893185791</v>
      </c>
      <c r="E9" s="498">
        <v>6.8107820953477676</v>
      </c>
      <c r="F9" s="498">
        <v>0.31217853744852209</v>
      </c>
      <c r="G9" s="498">
        <v>0.63020922933248136</v>
      </c>
      <c r="H9" s="498">
        <v>7.7531764449796539</v>
      </c>
    </row>
    <row r="10" spans="1:8" ht="15" customHeight="1">
      <c r="A10" s="495" t="s">
        <v>120</v>
      </c>
      <c r="B10" s="496">
        <v>4.6523804797776878</v>
      </c>
      <c r="C10" s="496">
        <v>2.9177805239584709</v>
      </c>
      <c r="D10" s="496">
        <v>7.5701610037361586</v>
      </c>
      <c r="E10" s="496">
        <v>5.766192416912916</v>
      </c>
      <c r="F10" s="496">
        <v>0.61819479883337147</v>
      </c>
      <c r="G10" s="496">
        <v>1.0454998031073819</v>
      </c>
      <c r="H10" s="496">
        <v>7.429838996263844</v>
      </c>
    </row>
    <row r="11" spans="1:8" ht="15" customHeight="1">
      <c r="A11" s="497" t="s">
        <v>119</v>
      </c>
      <c r="B11" s="498">
        <v>4.6020798241920211</v>
      </c>
      <c r="C11" s="498">
        <v>2.4325257921886521</v>
      </c>
      <c r="D11" s="498">
        <v>7.0346056163806736</v>
      </c>
      <c r="E11" s="498">
        <v>6.0317697915570072</v>
      </c>
      <c r="F11" s="498">
        <v>0.6487196020633752</v>
      </c>
      <c r="G11" s="498">
        <v>1.2848556426992317</v>
      </c>
      <c r="H11" s="498">
        <v>7.9653943836193291</v>
      </c>
    </row>
    <row r="12" spans="1:8" ht="15" customHeight="1">
      <c r="A12" s="495" t="s">
        <v>118</v>
      </c>
      <c r="B12" s="496">
        <v>5.1554241726847074</v>
      </c>
      <c r="C12" s="496">
        <v>3.1677247837473215</v>
      </c>
      <c r="D12" s="496">
        <v>8.3231489564320302</v>
      </c>
      <c r="E12" s="496">
        <v>5.1537576382826762</v>
      </c>
      <c r="F12" s="496">
        <v>8.3802872787873989E-2</v>
      </c>
      <c r="G12" s="496">
        <v>1.4391714943258471</v>
      </c>
      <c r="H12" s="496">
        <v>6.6766129672248224</v>
      </c>
    </row>
    <row r="13" spans="1:8" ht="15" customHeight="1">
      <c r="A13" s="497" t="s">
        <v>117</v>
      </c>
      <c r="B13" s="498">
        <v>4.462223554207644</v>
      </c>
      <c r="C13" s="498">
        <v>2.6949738905520615</v>
      </c>
      <c r="D13" s="498">
        <v>7.1571974447597047</v>
      </c>
      <c r="E13" s="498">
        <v>6.5589604432905402</v>
      </c>
      <c r="F13" s="498">
        <v>0.52127683832990745</v>
      </c>
      <c r="G13" s="498">
        <v>0.76266300081113558</v>
      </c>
      <c r="H13" s="498">
        <v>7.842753691644651</v>
      </c>
    </row>
    <row r="14" spans="1:8" ht="15" customHeight="1">
      <c r="A14" s="495" t="s">
        <v>116</v>
      </c>
      <c r="B14" s="496">
        <v>5.2246460861427213</v>
      </c>
      <c r="C14" s="496">
        <v>3.4431446749305961</v>
      </c>
      <c r="D14" s="496">
        <v>8.6677907610733183</v>
      </c>
      <c r="E14" s="496">
        <v>5.168702101405473</v>
      </c>
      <c r="F14" s="496">
        <v>0.44449710583489233</v>
      </c>
      <c r="G14" s="496">
        <v>0.71899614635875797</v>
      </c>
      <c r="H14" s="496">
        <v>6.3322231242542433</v>
      </c>
    </row>
    <row r="15" spans="1:8" ht="15" customHeight="1">
      <c r="A15" s="497" t="s">
        <v>115</v>
      </c>
      <c r="B15" s="498">
        <v>4.3255140206017</v>
      </c>
      <c r="C15" s="498">
        <v>3.0224258093525185</v>
      </c>
      <c r="D15" s="498">
        <v>7.3479398299542185</v>
      </c>
      <c r="E15" s="498">
        <v>6.1598931082406807</v>
      </c>
      <c r="F15" s="498">
        <v>0.60486837802485283</v>
      </c>
      <c r="G15" s="498">
        <v>0.8872220405493787</v>
      </c>
      <c r="H15" s="498">
        <v>7.6520601700457807</v>
      </c>
    </row>
    <row r="16" spans="1:8" ht="15" customHeight="1">
      <c r="A16" s="495" t="s">
        <v>114</v>
      </c>
      <c r="B16" s="496">
        <v>5.0459486847083603</v>
      </c>
      <c r="C16" s="496">
        <v>2.9287199626925875</v>
      </c>
      <c r="D16" s="496">
        <v>7.9746686474009474</v>
      </c>
      <c r="E16" s="496">
        <v>5.4128525799895009</v>
      </c>
      <c r="F16" s="496">
        <v>0.40303445363116702</v>
      </c>
      <c r="G16" s="496">
        <v>1.2094223216825879</v>
      </c>
      <c r="H16" s="496">
        <v>7.0253203539511553</v>
      </c>
    </row>
    <row r="17" spans="1:8" ht="15" customHeight="1">
      <c r="A17" s="497" t="s">
        <v>113</v>
      </c>
      <c r="B17" s="498">
        <v>5.2281746227999539</v>
      </c>
      <c r="C17" s="498">
        <v>2.9242128106571497</v>
      </c>
      <c r="D17" s="498">
        <v>8.152387433457104</v>
      </c>
      <c r="E17" s="498">
        <v>5.2453654888912178</v>
      </c>
      <c r="F17" s="498">
        <v>0.48423741990619207</v>
      </c>
      <c r="G17" s="498">
        <v>1.1180047121568502</v>
      </c>
      <c r="H17" s="498">
        <v>6.8476175121315279</v>
      </c>
    </row>
    <row r="18" spans="1:8" ht="15" customHeight="1">
      <c r="A18" s="495" t="s">
        <v>112</v>
      </c>
      <c r="B18" s="496">
        <v>5.0059769135582721</v>
      </c>
      <c r="C18" s="496">
        <v>3.2452748749612859</v>
      </c>
      <c r="D18" s="496">
        <v>8.2512517885195571</v>
      </c>
      <c r="E18" s="496">
        <v>5.3971739639199017</v>
      </c>
      <c r="F18" s="496">
        <v>0.39941618237083754</v>
      </c>
      <c r="G18" s="496">
        <v>0.95217908598767609</v>
      </c>
      <c r="H18" s="496">
        <v>6.7487482114804376</v>
      </c>
    </row>
    <row r="19" spans="1:8" ht="15" customHeight="1">
      <c r="A19" s="497" t="s">
        <v>111</v>
      </c>
      <c r="B19" s="498">
        <v>4.8108344333059812</v>
      </c>
      <c r="C19" s="498">
        <v>3.3304198922621384</v>
      </c>
      <c r="D19" s="498">
        <v>8.14125432556812</v>
      </c>
      <c r="E19" s="498">
        <v>4.9139345724376575</v>
      </c>
      <c r="F19" s="498">
        <v>0.53360565088651857</v>
      </c>
      <c r="G19" s="498">
        <v>1.4112054511077023</v>
      </c>
      <c r="H19" s="498">
        <v>6.8587456744318782</v>
      </c>
    </row>
    <row r="20" spans="1:8" ht="15" customHeight="1">
      <c r="A20" s="495" t="s">
        <v>110</v>
      </c>
      <c r="B20" s="496">
        <v>4.6208998568620938</v>
      </c>
      <c r="C20" s="496">
        <v>2.7731031643640009</v>
      </c>
      <c r="D20" s="496">
        <v>7.3940030212260943</v>
      </c>
      <c r="E20" s="496">
        <v>5.9082883910162449</v>
      </c>
      <c r="F20" s="496">
        <v>0.63347566741709282</v>
      </c>
      <c r="G20" s="496">
        <v>1.0642070831732866</v>
      </c>
      <c r="H20" s="496">
        <v>7.6060228159411896</v>
      </c>
    </row>
    <row r="21" spans="1:8" ht="15" customHeight="1">
      <c r="A21" s="497" t="s">
        <v>109</v>
      </c>
      <c r="B21" s="498">
        <v>4.6310376441555396</v>
      </c>
      <c r="C21" s="498">
        <v>2.4379433235219103</v>
      </c>
      <c r="D21" s="498">
        <v>7.06898096767745</v>
      </c>
      <c r="E21" s="498">
        <v>5.4295369789548431</v>
      </c>
      <c r="F21" s="498">
        <v>0.65565351660244431</v>
      </c>
      <c r="G21" s="498">
        <v>1.8458285367652634</v>
      </c>
      <c r="H21" s="498">
        <v>7.9309156332503843</v>
      </c>
    </row>
    <row r="22" spans="1:8" ht="15" customHeight="1">
      <c r="A22" s="495" t="s">
        <v>108</v>
      </c>
      <c r="B22" s="496">
        <v>5.0057522476991014</v>
      </c>
      <c r="C22" s="496">
        <v>3.6148388040644788</v>
      </c>
      <c r="D22" s="496">
        <v>8.6205910517635793</v>
      </c>
      <c r="E22" s="496">
        <v>4.8855202957918822</v>
      </c>
      <c r="F22" s="496">
        <v>0.38031334787466087</v>
      </c>
      <c r="G22" s="496">
        <v>1.1134755546097783</v>
      </c>
      <c r="H22" s="496">
        <v>6.3794089482364216</v>
      </c>
    </row>
    <row r="23" spans="1:8" ht="15" customHeight="1">
      <c r="A23" s="497" t="s">
        <v>107</v>
      </c>
      <c r="B23" s="498">
        <v>4.9810222311007104</v>
      </c>
      <c r="C23" s="498">
        <v>2.5341207442709965</v>
      </c>
      <c r="D23" s="498">
        <v>7.5151429753717069</v>
      </c>
      <c r="E23" s="498">
        <v>5.9316586284637998</v>
      </c>
      <c r="F23" s="498">
        <v>0.74045403955366573</v>
      </c>
      <c r="G23" s="498">
        <v>0.81274435661082733</v>
      </c>
      <c r="H23" s="498">
        <v>7.4848570246282922</v>
      </c>
    </row>
    <row r="24" spans="1:8" ht="15" customHeight="1">
      <c r="A24" s="499" t="s">
        <v>106</v>
      </c>
      <c r="B24" s="500">
        <v>4.8593030150076544</v>
      </c>
      <c r="C24" s="500">
        <v>3.0487614177874143</v>
      </c>
      <c r="D24" s="500">
        <v>7.9080644327950678</v>
      </c>
      <c r="E24" s="500">
        <v>5.6904539872335391</v>
      </c>
      <c r="F24" s="500">
        <v>0.43866957688293007</v>
      </c>
      <c r="G24" s="500">
        <v>0.96281091916417871</v>
      </c>
      <c r="H24" s="501">
        <v>7.091936651129215</v>
      </c>
    </row>
    <row r="25" spans="1:8" ht="15" customHeight="1">
      <c r="A25" s="499" t="s">
        <v>105</v>
      </c>
      <c r="B25" s="466">
        <v>5.1461414999999997</v>
      </c>
      <c r="C25" s="466">
        <v>1.969244</v>
      </c>
      <c r="D25" s="466">
        <v>7.1153854000000001</v>
      </c>
      <c r="E25" s="466">
        <v>5.8680484999999996</v>
      </c>
      <c r="F25" s="466">
        <v>0.79254650999999998</v>
      </c>
      <c r="G25" s="466">
        <v>1.2240195</v>
      </c>
      <c r="H25" s="501">
        <v>7.8846144999999996</v>
      </c>
    </row>
    <row r="26" spans="1:8">
      <c r="B26" s="181"/>
      <c r="C26" s="181"/>
      <c r="D26" s="181"/>
      <c r="E26" s="181"/>
      <c r="F26" s="181"/>
      <c r="G26" s="181"/>
      <c r="H26" s="181"/>
    </row>
    <row r="27" spans="1:8">
      <c r="B27" s="181"/>
      <c r="C27" s="181"/>
      <c r="D27" s="181"/>
      <c r="E27" s="181"/>
      <c r="F27" s="181"/>
      <c r="G27" s="181"/>
      <c r="H27" s="181"/>
    </row>
    <row r="28" spans="1:8">
      <c r="A28" s="755" t="s">
        <v>103</v>
      </c>
      <c r="B28" s="178"/>
      <c r="C28" s="178"/>
      <c r="D28" s="178"/>
      <c r="E28" s="178"/>
      <c r="F28" s="178"/>
      <c r="G28" s="178"/>
      <c r="H28" s="178"/>
    </row>
  </sheetData>
  <conditionalFormatting sqref="D25:G25">
    <cfRule type="expression" dxfId="161" priority="1" stopIfTrue="1">
      <formula>#REF!=1</formula>
    </cfRule>
  </conditionalFormatting>
  <conditionalFormatting sqref="B25:G25">
    <cfRule type="expression" dxfId="160" priority="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fitToHeight="2" orientation="portrait" r:id="rId1"/>
  <headerFooter alignWithMargins="0">
    <oddHeader>&amp;C-16-</oddHeader>
    <oddFooter>&amp;CStatistische Ämter des Bundes und der Länder, Internationale Bildungsindikatoren,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" style="64" customWidth="1"/>
    <col min="2" max="3" width="10.7109375" style="244" customWidth="1"/>
    <col min="4" max="5" width="11.7109375" style="244" customWidth="1"/>
    <col min="6" max="6" width="10.7109375" style="244" customWidth="1"/>
    <col min="7" max="7" width="13.28515625" style="244" customWidth="1"/>
    <col min="8" max="8" width="12.7109375" style="244" customWidth="1"/>
    <col min="9" max="9" width="10.7109375" style="244" customWidth="1"/>
    <col min="10" max="11" width="11.7109375" style="244" customWidth="1"/>
    <col min="12" max="16384" width="9.140625" style="63"/>
  </cols>
  <sheetData>
    <row r="1" spans="1:11">
      <c r="A1" s="303" t="s">
        <v>4</v>
      </c>
      <c r="K1" s="249"/>
    </row>
    <row r="2" spans="1:11">
      <c r="K2" s="249"/>
    </row>
    <row r="3" spans="1:11" s="250" customFormat="1" ht="15.75">
      <c r="A3" s="771" t="s">
        <v>503</v>
      </c>
      <c r="B3" s="502"/>
      <c r="C3" s="502"/>
      <c r="D3" s="502"/>
      <c r="E3" s="502"/>
      <c r="F3" s="502"/>
      <c r="G3" s="502"/>
      <c r="H3" s="502"/>
      <c r="I3" s="502"/>
      <c r="J3" s="503"/>
      <c r="K3" s="316"/>
    </row>
    <row r="4" spans="1:11" ht="15" customHeight="1">
      <c r="A4" s="732" t="s">
        <v>502</v>
      </c>
      <c r="B4" s="487"/>
      <c r="C4" s="487"/>
      <c r="D4" s="487"/>
      <c r="E4" s="487"/>
      <c r="F4" s="487"/>
      <c r="G4" s="487"/>
      <c r="H4" s="487"/>
      <c r="I4" s="487"/>
      <c r="J4" s="489"/>
      <c r="K4" s="489"/>
    </row>
    <row r="5" spans="1:11" ht="12.75" customHeight="1">
      <c r="A5" s="504"/>
      <c r="B5" s="487"/>
      <c r="C5" s="487"/>
      <c r="D5" s="487"/>
      <c r="E5" s="487"/>
      <c r="F5" s="487"/>
      <c r="G5" s="487"/>
      <c r="H5" s="487"/>
      <c r="I5" s="487"/>
      <c r="J5" s="489"/>
      <c r="K5" s="489"/>
    </row>
    <row r="6" spans="1:11" ht="38.25" customHeight="1">
      <c r="A6" s="378"/>
      <c r="B6" s="814" t="s">
        <v>501</v>
      </c>
      <c r="C6" s="505" t="s">
        <v>475</v>
      </c>
      <c r="D6" s="506"/>
      <c r="E6" s="506"/>
      <c r="F6" s="320" t="s">
        <v>133</v>
      </c>
      <c r="G6" s="320"/>
      <c r="H6" s="320"/>
      <c r="I6" s="320"/>
      <c r="J6" s="507"/>
      <c r="K6" s="814" t="s">
        <v>496</v>
      </c>
    </row>
    <row r="7" spans="1:11" ht="51" customHeight="1">
      <c r="A7" s="378"/>
      <c r="B7" s="814"/>
      <c r="C7" s="322" t="s">
        <v>495</v>
      </c>
      <c r="D7" s="322" t="s">
        <v>494</v>
      </c>
      <c r="E7" s="508" t="s">
        <v>202</v>
      </c>
      <c r="F7" s="321" t="s">
        <v>217</v>
      </c>
      <c r="G7" s="322" t="s">
        <v>235</v>
      </c>
      <c r="H7" s="322" t="s">
        <v>234</v>
      </c>
      <c r="I7" s="322" t="s">
        <v>214</v>
      </c>
      <c r="J7" s="508" t="s">
        <v>202</v>
      </c>
      <c r="K7" s="814"/>
    </row>
    <row r="8" spans="1:11" ht="12.75" customHeight="1">
      <c r="A8" s="509" t="s">
        <v>125</v>
      </c>
      <c r="B8" s="312" t="s">
        <v>493</v>
      </c>
      <c r="C8" s="430" t="s">
        <v>129</v>
      </c>
      <c r="D8" s="430" t="s">
        <v>128</v>
      </c>
      <c r="E8" s="430" t="s">
        <v>492</v>
      </c>
      <c r="F8" s="430" t="s">
        <v>221</v>
      </c>
      <c r="G8" s="430" t="s">
        <v>220</v>
      </c>
      <c r="H8" s="430" t="s">
        <v>219</v>
      </c>
      <c r="I8" s="430" t="s">
        <v>218</v>
      </c>
      <c r="J8" s="510" t="s">
        <v>127</v>
      </c>
      <c r="K8" s="814"/>
    </row>
    <row r="9" spans="1:11" ht="15" customHeight="1">
      <c r="A9" s="511" t="s">
        <v>122</v>
      </c>
      <c r="B9" s="331">
        <v>67.424289972395869</v>
      </c>
      <c r="C9" s="331">
        <v>84.061238431920373</v>
      </c>
      <c r="D9" s="331">
        <v>85.814694799833632</v>
      </c>
      <c r="E9" s="331">
        <v>84.407963985306907</v>
      </c>
      <c r="F9" s="331">
        <v>90.877897519316789</v>
      </c>
      <c r="G9" s="331">
        <v>89.95079487000443</v>
      </c>
      <c r="H9" s="331">
        <v>88.612401688378711</v>
      </c>
      <c r="I9" s="331">
        <v>93.815913097638486</v>
      </c>
      <c r="J9" s="331">
        <v>89.694262698163541</v>
      </c>
      <c r="K9" s="331">
        <v>83.573614806393195</v>
      </c>
    </row>
    <row r="10" spans="1:11" ht="15" customHeight="1">
      <c r="A10" s="512" t="s">
        <v>121</v>
      </c>
      <c r="B10" s="480">
        <v>68.62519624483518</v>
      </c>
      <c r="C10" s="480">
        <v>83.335842510363179</v>
      </c>
      <c r="D10" s="480">
        <v>86.284799637944005</v>
      </c>
      <c r="E10" s="480">
        <v>83.767268772373271</v>
      </c>
      <c r="F10" s="480">
        <v>92.963648949505171</v>
      </c>
      <c r="G10" s="480">
        <v>89.93200554943202</v>
      </c>
      <c r="H10" s="480">
        <v>88.688546983074431</v>
      </c>
      <c r="I10" s="480">
        <v>92.197095701125903</v>
      </c>
      <c r="J10" s="480">
        <v>89.6357272315974</v>
      </c>
      <c r="K10" s="480">
        <v>83.802861257141515</v>
      </c>
    </row>
    <row r="11" spans="1:11" ht="15" customHeight="1">
      <c r="A11" s="511" t="s">
        <v>120</v>
      </c>
      <c r="B11" s="331">
        <v>51.012374246892335</v>
      </c>
      <c r="C11" s="331">
        <v>75.828897060547035</v>
      </c>
      <c r="D11" s="331">
        <v>84.669444727367747</v>
      </c>
      <c r="E11" s="331">
        <v>77.927909930521679</v>
      </c>
      <c r="F11" s="331">
        <v>90.458288578589332</v>
      </c>
      <c r="G11" s="331">
        <v>85.15753050446186</v>
      </c>
      <c r="H11" s="331">
        <v>87.206227691640919</v>
      </c>
      <c r="I11" s="331">
        <v>92.351579295518448</v>
      </c>
      <c r="J11" s="331">
        <v>86.774925449767608</v>
      </c>
      <c r="K11" s="331">
        <v>77.821824205503944</v>
      </c>
    </row>
    <row r="12" spans="1:11" ht="15" customHeight="1">
      <c r="A12" s="512" t="s">
        <v>119</v>
      </c>
      <c r="B12" s="480">
        <v>55.904556359358651</v>
      </c>
      <c r="C12" s="480">
        <v>79.800288995766394</v>
      </c>
      <c r="D12" s="480">
        <v>90.446009100213303</v>
      </c>
      <c r="E12" s="480">
        <v>81.692785227175591</v>
      </c>
      <c r="F12" s="480">
        <v>89.521810822965065</v>
      </c>
      <c r="G12" s="480">
        <v>88.318684559150384</v>
      </c>
      <c r="H12" s="480">
        <v>89.055813669152712</v>
      </c>
      <c r="I12" s="480">
        <v>93.454290296712102</v>
      </c>
      <c r="J12" s="480">
        <v>88.73425491033305</v>
      </c>
      <c r="K12" s="480">
        <v>81.572658069016583</v>
      </c>
    </row>
    <row r="13" spans="1:11" ht="15" customHeight="1">
      <c r="A13" s="511" t="s">
        <v>118</v>
      </c>
      <c r="B13" s="331">
        <v>56.241944393297729</v>
      </c>
      <c r="C13" s="331">
        <v>77.091725455927616</v>
      </c>
      <c r="D13" s="331">
        <v>83.296823658269474</v>
      </c>
      <c r="E13" s="331">
        <v>78.787988291836825</v>
      </c>
      <c r="F13" s="331" t="s">
        <v>174</v>
      </c>
      <c r="G13" s="331">
        <v>86.175206480619536</v>
      </c>
      <c r="H13" s="331">
        <v>89.13562990350799</v>
      </c>
      <c r="I13" s="331">
        <v>93.824040435950081</v>
      </c>
      <c r="J13" s="331">
        <v>87.749157297897625</v>
      </c>
      <c r="K13" s="331">
        <v>77.272164011620674</v>
      </c>
    </row>
    <row r="14" spans="1:11" ht="15" customHeight="1">
      <c r="A14" s="512" t="s">
        <v>117</v>
      </c>
      <c r="B14" s="480">
        <v>59.13601725025115</v>
      </c>
      <c r="C14" s="480">
        <v>79.750012821316417</v>
      </c>
      <c r="D14" s="480">
        <v>87.248061042644508</v>
      </c>
      <c r="E14" s="480">
        <v>82.091421047062539</v>
      </c>
      <c r="F14" s="480" t="s">
        <v>174</v>
      </c>
      <c r="G14" s="480">
        <v>87.796486040197053</v>
      </c>
      <c r="H14" s="480">
        <v>91.062877776905566</v>
      </c>
      <c r="I14" s="480">
        <v>94.316217150760735</v>
      </c>
      <c r="J14" s="480">
        <v>89.989435819258901</v>
      </c>
      <c r="K14" s="480">
        <v>81.36518635665432</v>
      </c>
    </row>
    <row r="15" spans="1:11" ht="15" customHeight="1">
      <c r="A15" s="511" t="s">
        <v>116</v>
      </c>
      <c r="B15" s="331">
        <v>61.50679008706247</v>
      </c>
      <c r="C15" s="331">
        <v>80.222845398597087</v>
      </c>
      <c r="D15" s="331">
        <v>85.244170509891831</v>
      </c>
      <c r="E15" s="331">
        <v>81.375422736214261</v>
      </c>
      <c r="F15" s="331">
        <v>83.844821185496826</v>
      </c>
      <c r="G15" s="331">
        <v>88.362806617227605</v>
      </c>
      <c r="H15" s="331">
        <v>88.947812462335776</v>
      </c>
      <c r="I15" s="331">
        <v>96.299118319364311</v>
      </c>
      <c r="J15" s="331">
        <v>88.95038287780784</v>
      </c>
      <c r="K15" s="331">
        <v>80.762952196410779</v>
      </c>
    </row>
    <row r="16" spans="1:11" ht="15" customHeight="1">
      <c r="A16" s="512" t="s">
        <v>115</v>
      </c>
      <c r="B16" s="480">
        <v>48.372743261729021</v>
      </c>
      <c r="C16" s="480">
        <v>76.816918796010896</v>
      </c>
      <c r="D16" s="480">
        <v>86.354991485077122</v>
      </c>
      <c r="E16" s="480">
        <v>78.122914992987575</v>
      </c>
      <c r="F16" s="480" t="s">
        <v>174</v>
      </c>
      <c r="G16" s="480">
        <v>80.612824160338732</v>
      </c>
      <c r="H16" s="480">
        <v>88.268506900878307</v>
      </c>
      <c r="I16" s="480">
        <v>90.741792570714523</v>
      </c>
      <c r="J16" s="480">
        <v>83.562212137632102</v>
      </c>
      <c r="K16" s="480">
        <v>77.283437765309003</v>
      </c>
    </row>
    <row r="17" spans="1:11" ht="15" customHeight="1">
      <c r="A17" s="511" t="s">
        <v>114</v>
      </c>
      <c r="B17" s="331">
        <v>58.570149153657169</v>
      </c>
      <c r="C17" s="331">
        <v>81.052240042407206</v>
      </c>
      <c r="D17" s="331">
        <v>86.089801911611175</v>
      </c>
      <c r="E17" s="331">
        <v>82.024545158810668</v>
      </c>
      <c r="F17" s="331">
        <v>89.326525650376865</v>
      </c>
      <c r="G17" s="331">
        <v>88.60546191965291</v>
      </c>
      <c r="H17" s="331">
        <v>87.845792233360783</v>
      </c>
      <c r="I17" s="331">
        <v>92.318784188963406</v>
      </c>
      <c r="J17" s="331">
        <v>88.485135471017088</v>
      </c>
      <c r="K17" s="331">
        <v>80.079516521615673</v>
      </c>
    </row>
    <row r="18" spans="1:11" ht="15" customHeight="1">
      <c r="A18" s="512" t="s">
        <v>113</v>
      </c>
      <c r="B18" s="480">
        <v>56.119011432046705</v>
      </c>
      <c r="C18" s="480">
        <v>77.059303915590078</v>
      </c>
      <c r="D18" s="480">
        <v>86.537393744497862</v>
      </c>
      <c r="E18" s="480">
        <v>79.685559099226595</v>
      </c>
      <c r="F18" s="480">
        <v>85.505744537057907</v>
      </c>
      <c r="G18" s="480">
        <v>87.839896602279637</v>
      </c>
      <c r="H18" s="480">
        <v>87.968535555113689</v>
      </c>
      <c r="I18" s="480">
        <v>93.046446548781461</v>
      </c>
      <c r="J18" s="480">
        <v>88.090340667850839</v>
      </c>
      <c r="K18" s="480">
        <v>77.672730648897613</v>
      </c>
    </row>
    <row r="19" spans="1:11" ht="15" customHeight="1">
      <c r="A19" s="511" t="s">
        <v>112</v>
      </c>
      <c r="B19" s="331">
        <v>61.704329157629147</v>
      </c>
      <c r="C19" s="331">
        <v>80.454754137030577</v>
      </c>
      <c r="D19" s="331">
        <v>87.150302643123723</v>
      </c>
      <c r="E19" s="331">
        <v>81.755335608896388</v>
      </c>
      <c r="F19" s="331">
        <v>92.19307283823413</v>
      </c>
      <c r="G19" s="331">
        <v>88.340748929949029</v>
      </c>
      <c r="H19" s="331">
        <v>87.845863139425006</v>
      </c>
      <c r="I19" s="331">
        <v>94.544060183325428</v>
      </c>
      <c r="J19" s="331">
        <v>88.540926620237101</v>
      </c>
      <c r="K19" s="331">
        <v>80.220549497340571</v>
      </c>
    </row>
    <row r="20" spans="1:11" ht="15" customHeight="1">
      <c r="A20" s="512" t="s">
        <v>111</v>
      </c>
      <c r="B20" s="480">
        <v>57.975437743190675</v>
      </c>
      <c r="C20" s="480">
        <v>77.155662686904449</v>
      </c>
      <c r="D20" s="480">
        <v>88.140827671402093</v>
      </c>
      <c r="E20" s="480">
        <v>79.395396812070487</v>
      </c>
      <c r="F20" s="480" t="s">
        <v>174</v>
      </c>
      <c r="G20" s="480">
        <v>86.855960041398561</v>
      </c>
      <c r="H20" s="480">
        <v>87.630513961958741</v>
      </c>
      <c r="I20" s="480">
        <v>94.230048707381044</v>
      </c>
      <c r="J20" s="480">
        <v>87.444990731038942</v>
      </c>
      <c r="K20" s="480">
        <v>77.922265381391156</v>
      </c>
    </row>
    <row r="21" spans="1:11" ht="15" customHeight="1">
      <c r="A21" s="511" t="s">
        <v>110</v>
      </c>
      <c r="B21" s="331">
        <v>48.72477474123167</v>
      </c>
      <c r="C21" s="331">
        <v>80.899405981447288</v>
      </c>
      <c r="D21" s="331">
        <v>87.017032711530319</v>
      </c>
      <c r="E21" s="331">
        <v>81.93508384480873</v>
      </c>
      <c r="F21" s="331">
        <v>92.669758953691726</v>
      </c>
      <c r="G21" s="331">
        <v>87.28598048582117</v>
      </c>
      <c r="H21" s="331">
        <v>89.230318247282113</v>
      </c>
      <c r="I21" s="331">
        <v>95.17699980442012</v>
      </c>
      <c r="J21" s="331">
        <v>88.43931640131413</v>
      </c>
      <c r="K21" s="331">
        <v>82.168293471709745</v>
      </c>
    </row>
    <row r="22" spans="1:11" ht="15" customHeight="1">
      <c r="A22" s="512" t="s">
        <v>109</v>
      </c>
      <c r="B22" s="480">
        <v>48.663545435198984</v>
      </c>
      <c r="C22" s="480">
        <v>77.238517382788345</v>
      </c>
      <c r="D22" s="480">
        <v>87.287607612143177</v>
      </c>
      <c r="E22" s="480">
        <v>78.503389236426699</v>
      </c>
      <c r="F22" s="480" t="s">
        <v>174</v>
      </c>
      <c r="G22" s="480">
        <v>87.389659520807072</v>
      </c>
      <c r="H22" s="480">
        <v>90.078538227280006</v>
      </c>
      <c r="I22" s="480" t="s">
        <v>174</v>
      </c>
      <c r="J22" s="480">
        <v>88.208317227040553</v>
      </c>
      <c r="K22" s="480">
        <v>78.215478749793277</v>
      </c>
    </row>
    <row r="23" spans="1:11" ht="15" customHeight="1">
      <c r="A23" s="511" t="s">
        <v>108</v>
      </c>
      <c r="B23" s="331">
        <v>59.839655556380364</v>
      </c>
      <c r="C23" s="331">
        <v>81.92183199857817</v>
      </c>
      <c r="D23" s="331">
        <v>85.856581325733302</v>
      </c>
      <c r="E23" s="331">
        <v>82.786316884317571</v>
      </c>
      <c r="F23" s="331">
        <v>96.008562075044068</v>
      </c>
      <c r="G23" s="331">
        <v>85.632462969054288</v>
      </c>
      <c r="H23" s="331">
        <v>87.258326429163219</v>
      </c>
      <c r="I23" s="331">
        <v>92.566154733578472</v>
      </c>
      <c r="J23" s="331">
        <v>86.796260450558066</v>
      </c>
      <c r="K23" s="331">
        <v>80.62011524323826</v>
      </c>
    </row>
    <row r="24" spans="1:11" ht="15" customHeight="1">
      <c r="A24" s="512" t="s">
        <v>107</v>
      </c>
      <c r="B24" s="480">
        <v>52.22318407177147</v>
      </c>
      <c r="C24" s="480">
        <v>79.171241211561409</v>
      </c>
      <c r="D24" s="480">
        <v>88.92153570629057</v>
      </c>
      <c r="E24" s="480">
        <v>80.45681564664919</v>
      </c>
      <c r="F24" s="480">
        <v>86.521071489506909</v>
      </c>
      <c r="G24" s="480">
        <v>86.722445791942533</v>
      </c>
      <c r="H24" s="480">
        <v>89.78376148358339</v>
      </c>
      <c r="I24" s="480">
        <v>93.132957628887482</v>
      </c>
      <c r="J24" s="480">
        <v>87.876398980544863</v>
      </c>
      <c r="K24" s="480">
        <v>81.201044828851238</v>
      </c>
    </row>
    <row r="25" spans="1:11" ht="15" customHeight="1">
      <c r="A25" s="513" t="s">
        <v>106</v>
      </c>
      <c r="B25" s="466">
        <v>60.017647248231832</v>
      </c>
      <c r="C25" s="466">
        <v>80.35419657810067</v>
      </c>
      <c r="D25" s="466">
        <v>86.411646085560605</v>
      </c>
      <c r="E25" s="466">
        <v>81.597148440855975</v>
      </c>
      <c r="F25" s="466">
        <v>89.638600459762614</v>
      </c>
      <c r="G25" s="466">
        <v>88.229159658702599</v>
      </c>
      <c r="H25" s="466">
        <v>88.439973732244852</v>
      </c>
      <c r="I25" s="466">
        <v>93.335234065439181</v>
      </c>
      <c r="J25" s="466">
        <v>88.584903606773651</v>
      </c>
      <c r="K25" s="481">
        <v>80.635066922951424</v>
      </c>
    </row>
    <row r="26" spans="1:11" ht="15" customHeight="1">
      <c r="A26" s="513" t="s">
        <v>105</v>
      </c>
      <c r="B26" s="466">
        <v>57.657324000000003</v>
      </c>
      <c r="C26" s="466">
        <v>75.347066999999996</v>
      </c>
      <c r="D26" s="466">
        <v>80.346759000000006</v>
      </c>
      <c r="E26" s="466">
        <v>75.581186000000002</v>
      </c>
      <c r="F26" s="466">
        <v>81.210718999999997</v>
      </c>
      <c r="G26" s="466">
        <v>83.521961000000005</v>
      </c>
      <c r="H26" s="466">
        <v>87.837697000000006</v>
      </c>
      <c r="I26" s="466">
        <v>92.351616000000007</v>
      </c>
      <c r="J26" s="466">
        <v>84.790265000000005</v>
      </c>
      <c r="K26" s="481">
        <v>75.668727000000004</v>
      </c>
    </row>
    <row r="27" spans="1:11">
      <c r="A27" s="246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263"/>
      <c r="B28" s="245"/>
      <c r="C28" s="245"/>
      <c r="D28" s="262"/>
      <c r="E28" s="262"/>
      <c r="F28" s="245"/>
      <c r="G28" s="245"/>
      <c r="H28" s="245"/>
      <c r="I28" s="245"/>
      <c r="J28" s="245"/>
      <c r="K28" s="245"/>
    </row>
    <row r="29" spans="1:11">
      <c r="A29" s="755" t="s">
        <v>103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</row>
  </sheetData>
  <mergeCells count="2">
    <mergeCell ref="K6:K8"/>
    <mergeCell ref="B6:B7"/>
  </mergeCells>
  <conditionalFormatting sqref="C26:D26 F26:K26">
    <cfRule type="expression" dxfId="159" priority="4" stopIfTrue="1">
      <formula>#REF!=1</formula>
    </cfRule>
  </conditionalFormatting>
  <conditionalFormatting sqref="B26">
    <cfRule type="expression" dxfId="158" priority="3" stopIfTrue="1">
      <formula>#REF!=1</formula>
    </cfRule>
  </conditionalFormatting>
  <conditionalFormatting sqref="B26">
    <cfRule type="expression" dxfId="157" priority="2" stopIfTrue="1">
      <formula>#REF!=1</formula>
    </cfRule>
  </conditionalFormatting>
  <conditionalFormatting sqref="E26">
    <cfRule type="expression" dxfId="156" priority="1" stopIfTrue="1">
      <formula>#REF!=1</formula>
    </cfRule>
  </conditionalFormatting>
  <conditionalFormatting sqref="B26:K26">
    <cfRule type="expression" dxfId="155" priority="5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&amp;C-17-</oddHeader>
    <oddFooter>&amp;CStatistische Ämter des Bundes und der Länder, Internationale Bildungsindikatoren,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ColWidth="11.42578125" defaultRowHeight="12.75"/>
  <cols>
    <col min="1" max="1" width="24" style="64" customWidth="1"/>
    <col min="2" max="2" width="10.7109375" style="64" customWidth="1"/>
    <col min="3" max="3" width="10.7109375" style="244" customWidth="1"/>
    <col min="4" max="4" width="9.7109375" style="244" customWidth="1"/>
    <col min="5" max="5" width="9.85546875" style="244" customWidth="1"/>
    <col min="6" max="6" width="10" style="244" customWidth="1"/>
    <col min="7" max="7" width="9.7109375" style="244" customWidth="1"/>
    <col min="8" max="9" width="10.42578125" style="244" customWidth="1"/>
    <col min="10" max="10" width="9.7109375" style="244" customWidth="1"/>
    <col min="11" max="11" width="10" style="244" customWidth="1"/>
    <col min="12" max="12" width="10.7109375" style="244" customWidth="1"/>
    <col min="13" max="16384" width="11.42578125" style="63"/>
  </cols>
  <sheetData>
    <row r="1" spans="1:12">
      <c r="A1" s="303" t="s">
        <v>4</v>
      </c>
      <c r="L1" s="249"/>
    </row>
    <row r="2" spans="1:12">
      <c r="L2" s="249"/>
    </row>
    <row r="3" spans="1:12" s="62" customFormat="1" ht="15.75">
      <c r="A3" s="763" t="s">
        <v>505</v>
      </c>
      <c r="B3" s="514"/>
      <c r="C3" s="514"/>
      <c r="D3" s="514"/>
      <c r="E3" s="514"/>
      <c r="F3" s="514"/>
      <c r="G3" s="514"/>
      <c r="H3" s="514"/>
      <c r="I3" s="514"/>
      <c r="J3" s="503"/>
      <c r="K3" s="503"/>
      <c r="L3" s="338"/>
    </row>
    <row r="4" spans="1:12" s="62" customFormat="1" ht="15" customHeight="1">
      <c r="A4" s="732" t="s">
        <v>504</v>
      </c>
      <c r="B4" s="515"/>
      <c r="C4" s="487"/>
      <c r="D4" s="487"/>
      <c r="E4" s="487"/>
      <c r="F4" s="487"/>
      <c r="G4" s="487"/>
      <c r="H4" s="487"/>
      <c r="I4" s="487"/>
      <c r="J4" s="489"/>
      <c r="K4" s="489"/>
      <c r="L4" s="489"/>
    </row>
    <row r="5" spans="1:12" s="62" customFormat="1" ht="12.75" customHeight="1">
      <c r="A5" s="504"/>
      <c r="B5" s="515"/>
      <c r="C5" s="487"/>
      <c r="D5" s="487"/>
      <c r="E5" s="487"/>
      <c r="F5" s="487"/>
      <c r="G5" s="487"/>
      <c r="H5" s="487"/>
      <c r="I5" s="487"/>
      <c r="J5" s="489"/>
      <c r="K5" s="489"/>
      <c r="L5" s="489"/>
    </row>
    <row r="6" spans="1:12" s="62" customFormat="1" ht="38.25" customHeight="1">
      <c r="A6" s="516"/>
      <c r="B6" s="517"/>
      <c r="C6" s="814" t="s">
        <v>501</v>
      </c>
      <c r="D6" s="505" t="s">
        <v>475</v>
      </c>
      <c r="E6" s="506"/>
      <c r="F6" s="506"/>
      <c r="G6" s="320" t="s">
        <v>133</v>
      </c>
      <c r="H6" s="320"/>
      <c r="I6" s="320"/>
      <c r="J6" s="320"/>
      <c r="K6" s="507"/>
      <c r="L6" s="814" t="s">
        <v>496</v>
      </c>
    </row>
    <row r="7" spans="1:12" s="62" customFormat="1" ht="63.75" customHeight="1">
      <c r="A7" s="516"/>
      <c r="B7" s="517"/>
      <c r="C7" s="814"/>
      <c r="D7" s="322" t="s">
        <v>495</v>
      </c>
      <c r="E7" s="322" t="s">
        <v>669</v>
      </c>
      <c r="F7" s="508" t="s">
        <v>202</v>
      </c>
      <c r="G7" s="321" t="s">
        <v>217</v>
      </c>
      <c r="H7" s="322" t="s">
        <v>216</v>
      </c>
      <c r="I7" s="322" t="s">
        <v>215</v>
      </c>
      <c r="J7" s="322" t="s">
        <v>214</v>
      </c>
      <c r="K7" s="508" t="s">
        <v>202</v>
      </c>
      <c r="L7" s="814"/>
    </row>
    <row r="8" spans="1:12" s="62" customFormat="1" ht="12.75" customHeight="1">
      <c r="A8" s="509" t="s">
        <v>125</v>
      </c>
      <c r="B8" s="518" t="s">
        <v>166</v>
      </c>
      <c r="C8" s="312" t="s">
        <v>493</v>
      </c>
      <c r="D8" s="430" t="s">
        <v>129</v>
      </c>
      <c r="E8" s="430" t="s">
        <v>128</v>
      </c>
      <c r="F8" s="430" t="s">
        <v>492</v>
      </c>
      <c r="G8" s="430" t="s">
        <v>221</v>
      </c>
      <c r="H8" s="430" t="s">
        <v>220</v>
      </c>
      <c r="I8" s="430" t="s">
        <v>219</v>
      </c>
      <c r="J8" s="430" t="s">
        <v>218</v>
      </c>
      <c r="K8" s="510" t="s">
        <v>127</v>
      </c>
      <c r="L8" s="814"/>
    </row>
    <row r="9" spans="1:12" s="62" customFormat="1" ht="15" customHeight="1">
      <c r="A9" s="519" t="s">
        <v>122</v>
      </c>
      <c r="B9" s="345" t="s">
        <v>181</v>
      </c>
      <c r="C9" s="331">
        <v>78.308387983922174</v>
      </c>
      <c r="D9" s="331">
        <v>88.229216370950681</v>
      </c>
      <c r="E9" s="331">
        <v>89.988453016259399</v>
      </c>
      <c r="F9" s="331">
        <v>88.485031578319564</v>
      </c>
      <c r="G9" s="331">
        <v>94.968176367493768</v>
      </c>
      <c r="H9" s="331">
        <v>92.730640373413934</v>
      </c>
      <c r="I9" s="331">
        <v>92.988837059870093</v>
      </c>
      <c r="J9" s="331">
        <v>96.792850490956923</v>
      </c>
      <c r="K9" s="331">
        <v>93.078526590290167</v>
      </c>
      <c r="L9" s="331">
        <v>88.789341131968342</v>
      </c>
    </row>
    <row r="10" spans="1:12" s="62" customFormat="1" ht="15" customHeight="1">
      <c r="A10" s="520"/>
      <c r="B10" s="345" t="s">
        <v>180</v>
      </c>
      <c r="C10" s="331">
        <v>58.597875087394215</v>
      </c>
      <c r="D10" s="331">
        <v>79.822327290290573</v>
      </c>
      <c r="E10" s="331">
        <v>83.586271583072076</v>
      </c>
      <c r="F10" s="331">
        <v>80.743627902857213</v>
      </c>
      <c r="G10" s="331">
        <v>85.85258152173914</v>
      </c>
      <c r="H10" s="331">
        <v>85.032498253267207</v>
      </c>
      <c r="I10" s="331">
        <v>84.220294017426838</v>
      </c>
      <c r="J10" s="331">
        <v>88.374105011933182</v>
      </c>
      <c r="K10" s="331">
        <v>84.849538710421115</v>
      </c>
      <c r="L10" s="331">
        <v>78.232666615965712</v>
      </c>
    </row>
    <row r="11" spans="1:12" s="62" customFormat="1" ht="15" customHeight="1">
      <c r="A11" s="497" t="s">
        <v>121</v>
      </c>
      <c r="B11" s="521" t="s">
        <v>181</v>
      </c>
      <c r="C11" s="480">
        <v>77.517802350489205</v>
      </c>
      <c r="D11" s="480">
        <v>88.231725023134302</v>
      </c>
      <c r="E11" s="480">
        <v>88.773206957201495</v>
      </c>
      <c r="F11" s="480">
        <v>88.287848051780998</v>
      </c>
      <c r="G11" s="480">
        <v>95.675209856053115</v>
      </c>
      <c r="H11" s="480">
        <v>92.917439200288754</v>
      </c>
      <c r="I11" s="480">
        <v>93.697962362799686</v>
      </c>
      <c r="J11" s="480">
        <v>95.431372549019599</v>
      </c>
      <c r="K11" s="480">
        <v>93.406380183372988</v>
      </c>
      <c r="L11" s="480">
        <v>88.990322462922691</v>
      </c>
    </row>
    <row r="12" spans="1:12" s="62" customFormat="1" ht="15" customHeight="1">
      <c r="A12" s="522"/>
      <c r="B12" s="521" t="s">
        <v>180</v>
      </c>
      <c r="C12" s="480">
        <v>62.103819801156376</v>
      </c>
      <c r="D12" s="480">
        <v>78.347091546859176</v>
      </c>
      <c r="E12" s="480">
        <v>85.000706478406997</v>
      </c>
      <c r="F12" s="480">
        <v>79.583191733208963</v>
      </c>
      <c r="G12" s="480">
        <v>89.123457348221137</v>
      </c>
      <c r="H12" s="480">
        <v>84.773726954769074</v>
      </c>
      <c r="I12" s="480">
        <v>83.590340479422736</v>
      </c>
      <c r="J12" s="480">
        <v>87.105344454742067</v>
      </c>
      <c r="K12" s="480">
        <v>84.440789367734951</v>
      </c>
      <c r="L12" s="480">
        <v>78.507595286085447</v>
      </c>
    </row>
    <row r="13" spans="1:12" s="62" customFormat="1" ht="15" customHeight="1">
      <c r="A13" s="523" t="s">
        <v>120</v>
      </c>
      <c r="B13" s="345" t="s">
        <v>181</v>
      </c>
      <c r="C13" s="331">
        <v>59.687100673458815</v>
      </c>
      <c r="D13" s="331">
        <v>79.273686366636426</v>
      </c>
      <c r="E13" s="331">
        <v>85.397839868026537</v>
      </c>
      <c r="F13" s="331">
        <v>80.473820328892813</v>
      </c>
      <c r="G13" s="331" t="s">
        <v>174</v>
      </c>
      <c r="H13" s="331">
        <v>88.715612873925565</v>
      </c>
      <c r="I13" s="331">
        <v>90.624752309575612</v>
      </c>
      <c r="J13" s="331">
        <v>95.170495593122396</v>
      </c>
      <c r="K13" s="331">
        <v>90.164872263893827</v>
      </c>
      <c r="L13" s="331">
        <v>81.362888647953454</v>
      </c>
    </row>
    <row r="14" spans="1:12" s="62" customFormat="1" ht="15" customHeight="1">
      <c r="A14" s="495"/>
      <c r="B14" s="345" t="s">
        <v>180</v>
      </c>
      <c r="C14" s="331">
        <v>41.961459992935055</v>
      </c>
      <c r="D14" s="331">
        <v>71.699714996058447</v>
      </c>
      <c r="E14" s="331">
        <v>84.125095606356737</v>
      </c>
      <c r="F14" s="331">
        <v>75.201684459899354</v>
      </c>
      <c r="G14" s="331" t="s">
        <v>174</v>
      </c>
      <c r="H14" s="331">
        <v>81.779690560249477</v>
      </c>
      <c r="I14" s="331">
        <v>84.135208682719991</v>
      </c>
      <c r="J14" s="331">
        <v>88.571566637672788</v>
      </c>
      <c r="K14" s="331">
        <v>83.593260476945204</v>
      </c>
      <c r="L14" s="331">
        <v>74.238809669498934</v>
      </c>
    </row>
    <row r="15" spans="1:12" s="62" customFormat="1" ht="15" customHeight="1">
      <c r="A15" s="497" t="s">
        <v>119</v>
      </c>
      <c r="B15" s="521" t="s">
        <v>181</v>
      </c>
      <c r="C15" s="480">
        <v>61.161319873861487</v>
      </c>
      <c r="D15" s="480">
        <v>81.177330442861546</v>
      </c>
      <c r="E15" s="480">
        <v>90.242304126842058</v>
      </c>
      <c r="F15" s="480">
        <v>82.393911508373179</v>
      </c>
      <c r="G15" s="480" t="s">
        <v>174</v>
      </c>
      <c r="H15" s="480">
        <v>89.323621791400427</v>
      </c>
      <c r="I15" s="480">
        <v>90.665799528493636</v>
      </c>
      <c r="J15" s="480" t="s">
        <v>174</v>
      </c>
      <c r="K15" s="480">
        <v>89.860520656542477</v>
      </c>
      <c r="L15" s="480">
        <v>82.602420308222435</v>
      </c>
    </row>
    <row r="16" spans="1:12" s="62" customFormat="1" ht="15" customHeight="1">
      <c r="A16" s="522"/>
      <c r="B16" s="521" t="s">
        <v>180</v>
      </c>
      <c r="C16" s="480">
        <v>50.078131103992497</v>
      </c>
      <c r="D16" s="480">
        <v>78.195469195899136</v>
      </c>
      <c r="E16" s="480">
        <v>90.57192757056248</v>
      </c>
      <c r="F16" s="480">
        <v>80.95896581941733</v>
      </c>
      <c r="G16" s="480" t="s">
        <v>174</v>
      </c>
      <c r="H16" s="480">
        <v>87.362986633680379</v>
      </c>
      <c r="I16" s="480">
        <v>87.630842873208579</v>
      </c>
      <c r="J16" s="480" t="s">
        <v>174</v>
      </c>
      <c r="K16" s="480">
        <v>87.68514840247434</v>
      </c>
      <c r="L16" s="480">
        <v>80.523587006182296</v>
      </c>
    </row>
    <row r="17" spans="1:12" s="62" customFormat="1" ht="15" customHeight="1">
      <c r="A17" s="519" t="s">
        <v>118</v>
      </c>
      <c r="B17" s="345" t="s">
        <v>181</v>
      </c>
      <c r="C17" s="331">
        <v>66.681709306765711</v>
      </c>
      <c r="D17" s="331">
        <v>81.005771656452666</v>
      </c>
      <c r="E17" s="331">
        <v>81.431895000219484</v>
      </c>
      <c r="F17" s="331">
        <v>81.101631314926721</v>
      </c>
      <c r="G17" s="331" t="s">
        <v>174</v>
      </c>
      <c r="H17" s="331">
        <v>90.537815126050418</v>
      </c>
      <c r="I17" s="331">
        <v>91.029200574437539</v>
      </c>
      <c r="J17" s="331" t="s">
        <v>174</v>
      </c>
      <c r="K17" s="331">
        <v>90.978455187157905</v>
      </c>
      <c r="L17" s="331">
        <v>81.764547122962327</v>
      </c>
    </row>
    <row r="18" spans="1:12" s="62" customFormat="1" ht="15" customHeight="1">
      <c r="A18" s="520"/>
      <c r="B18" s="345" t="s">
        <v>180</v>
      </c>
      <c r="C18" s="331">
        <v>47.973493180818316</v>
      </c>
      <c r="D18" s="331">
        <v>72.159236896197314</v>
      </c>
      <c r="E18" s="331">
        <v>84.701047328649054</v>
      </c>
      <c r="F18" s="331">
        <v>76.252650253126191</v>
      </c>
      <c r="G18" s="331" t="s">
        <v>174</v>
      </c>
      <c r="H18" s="331">
        <v>79.909358275878688</v>
      </c>
      <c r="I18" s="331">
        <v>87.446735980910177</v>
      </c>
      <c r="J18" s="331" t="s">
        <v>174</v>
      </c>
      <c r="K18" s="331">
        <v>84.124819177516002</v>
      </c>
      <c r="L18" s="331">
        <v>72.595216010343762</v>
      </c>
    </row>
    <row r="19" spans="1:12" s="62" customFormat="1" ht="15" customHeight="1">
      <c r="A19" s="497" t="s">
        <v>117</v>
      </c>
      <c r="B19" s="521" t="s">
        <v>181</v>
      </c>
      <c r="C19" s="480">
        <v>67.838827838827839</v>
      </c>
      <c r="D19" s="480">
        <v>83.238955058049356</v>
      </c>
      <c r="E19" s="480">
        <v>90.271223878028138</v>
      </c>
      <c r="F19" s="480">
        <v>85.153967534800898</v>
      </c>
      <c r="G19" s="480" t="s">
        <v>174</v>
      </c>
      <c r="H19" s="480">
        <v>91.413608473052733</v>
      </c>
      <c r="I19" s="480">
        <v>94.475493752107326</v>
      </c>
      <c r="J19" s="480">
        <v>95.337342449954704</v>
      </c>
      <c r="K19" s="480">
        <v>93.193842554435975</v>
      </c>
      <c r="L19" s="480">
        <v>85.470852017937233</v>
      </c>
    </row>
    <row r="20" spans="1:12" s="62" customFormat="1" ht="15" customHeight="1">
      <c r="A20" s="522"/>
      <c r="B20" s="521" t="s">
        <v>180</v>
      </c>
      <c r="C20" s="480">
        <v>50.663168458088002</v>
      </c>
      <c r="D20" s="480">
        <v>75.802494625745425</v>
      </c>
      <c r="E20" s="480">
        <v>84.896757136642009</v>
      </c>
      <c r="F20" s="480">
        <v>79.008088330705391</v>
      </c>
      <c r="G20" s="480" t="s">
        <v>174</v>
      </c>
      <c r="H20" s="480">
        <v>83.709435405572378</v>
      </c>
      <c r="I20" s="480">
        <v>87.908789746396977</v>
      </c>
      <c r="J20" s="480">
        <v>93.180578286961264</v>
      </c>
      <c r="K20" s="480">
        <v>86.744258625513879</v>
      </c>
      <c r="L20" s="480">
        <v>77.256089363047806</v>
      </c>
    </row>
    <row r="21" spans="1:12" s="62" customFormat="1" ht="15" customHeight="1">
      <c r="A21" s="523" t="s">
        <v>116</v>
      </c>
      <c r="B21" s="345" t="s">
        <v>181</v>
      </c>
      <c r="C21" s="331">
        <v>71.516937911868112</v>
      </c>
      <c r="D21" s="331">
        <v>84.724342436954132</v>
      </c>
      <c r="E21" s="331">
        <v>86.917045250378578</v>
      </c>
      <c r="F21" s="331">
        <v>85.118071678351896</v>
      </c>
      <c r="G21" s="331">
        <v>90.513782839394324</v>
      </c>
      <c r="H21" s="331">
        <v>91.399309347421834</v>
      </c>
      <c r="I21" s="331">
        <v>92.548269775899854</v>
      </c>
      <c r="J21" s="331">
        <v>98.832559904269914</v>
      </c>
      <c r="K21" s="331">
        <v>92.234832210772609</v>
      </c>
      <c r="L21" s="331">
        <v>85.705007415975615</v>
      </c>
    </row>
    <row r="22" spans="1:12" s="62" customFormat="1" ht="15" customHeight="1">
      <c r="A22" s="495"/>
      <c r="B22" s="345" t="s">
        <v>180</v>
      </c>
      <c r="C22" s="331">
        <v>52.746523772494591</v>
      </c>
      <c r="D22" s="331">
        <v>75.575528407426845</v>
      </c>
      <c r="E22" s="331">
        <v>84.247983008373566</v>
      </c>
      <c r="F22" s="331">
        <v>77.96151299540719</v>
      </c>
      <c r="G22" s="331">
        <v>77.775142314990504</v>
      </c>
      <c r="H22" s="331">
        <v>83.420219385279154</v>
      </c>
      <c r="I22" s="331">
        <v>85.585739317181989</v>
      </c>
      <c r="J22" s="331">
        <v>92.142480464068285</v>
      </c>
      <c r="K22" s="331">
        <v>84.790668366524528</v>
      </c>
      <c r="L22" s="331">
        <v>75.790953061925975</v>
      </c>
    </row>
    <row r="23" spans="1:12" s="62" customFormat="1" ht="15" customHeight="1">
      <c r="A23" s="497" t="s">
        <v>115</v>
      </c>
      <c r="B23" s="521" t="s">
        <v>181</v>
      </c>
      <c r="C23" s="480">
        <v>51.699844351601541</v>
      </c>
      <c r="D23" s="480">
        <v>78.531670211615435</v>
      </c>
      <c r="E23" s="480">
        <v>87.830687830687836</v>
      </c>
      <c r="F23" s="480">
        <v>79.388710886235046</v>
      </c>
      <c r="G23" s="480" t="s">
        <v>174</v>
      </c>
      <c r="H23" s="480">
        <v>82.728316377023859</v>
      </c>
      <c r="I23" s="480">
        <v>88.7738781422579</v>
      </c>
      <c r="J23" s="480" t="s">
        <v>174</v>
      </c>
      <c r="K23" s="480">
        <v>85.042701963516265</v>
      </c>
      <c r="L23" s="480">
        <v>78.536517398204779</v>
      </c>
    </row>
    <row r="24" spans="1:12" s="62" customFormat="1" ht="15" customHeight="1">
      <c r="A24" s="522"/>
      <c r="B24" s="521" t="s">
        <v>180</v>
      </c>
      <c r="C24" s="480">
        <v>44.309554864385809</v>
      </c>
      <c r="D24" s="480">
        <v>74.746392901613504</v>
      </c>
      <c r="E24" s="480">
        <v>85.565373728100369</v>
      </c>
      <c r="F24" s="480">
        <v>76.752491399794295</v>
      </c>
      <c r="G24" s="480" t="s">
        <v>174</v>
      </c>
      <c r="H24" s="480">
        <v>78.444895199459097</v>
      </c>
      <c r="I24" s="480">
        <v>87.849304501455691</v>
      </c>
      <c r="J24" s="480" t="s">
        <v>174</v>
      </c>
      <c r="K24" s="480">
        <v>82.126183806856076</v>
      </c>
      <c r="L24" s="480">
        <v>75.951952479864531</v>
      </c>
    </row>
    <row r="25" spans="1:12" s="62" customFormat="1" ht="15" customHeight="1">
      <c r="A25" s="519" t="s">
        <v>114</v>
      </c>
      <c r="B25" s="345" t="s">
        <v>181</v>
      </c>
      <c r="C25" s="331">
        <v>66.134833565143197</v>
      </c>
      <c r="D25" s="331">
        <v>85.162723943744155</v>
      </c>
      <c r="E25" s="331">
        <v>88.554492973050912</v>
      </c>
      <c r="F25" s="331">
        <v>85.672929811718319</v>
      </c>
      <c r="G25" s="331">
        <v>93.565147881694642</v>
      </c>
      <c r="H25" s="331">
        <v>91.402471183161424</v>
      </c>
      <c r="I25" s="331">
        <v>90.689938725165135</v>
      </c>
      <c r="J25" s="331">
        <v>95.100487086079156</v>
      </c>
      <c r="K25" s="331">
        <v>91.382734912146688</v>
      </c>
      <c r="L25" s="331">
        <v>84.569836502739108</v>
      </c>
    </row>
    <row r="26" spans="1:12" s="62" customFormat="1" ht="15" customHeight="1">
      <c r="A26" s="520"/>
      <c r="B26" s="345" t="s">
        <v>180</v>
      </c>
      <c r="C26" s="331">
        <v>52.118654094151886</v>
      </c>
      <c r="D26" s="331">
        <v>76.640207005823996</v>
      </c>
      <c r="E26" s="331">
        <v>84.557392996108945</v>
      </c>
      <c r="F26" s="331">
        <v>78.49449794239608</v>
      </c>
      <c r="G26" s="331">
        <v>82.762545266425263</v>
      </c>
      <c r="H26" s="331">
        <v>83.564094744332635</v>
      </c>
      <c r="I26" s="331">
        <v>85.289503673928706</v>
      </c>
      <c r="J26" s="331">
        <v>88.785628991225792</v>
      </c>
      <c r="K26" s="331">
        <v>84.608405855020948</v>
      </c>
      <c r="L26" s="331">
        <v>75.471680259946339</v>
      </c>
    </row>
    <row r="27" spans="1:12" s="62" customFormat="1" ht="15" customHeight="1">
      <c r="A27" s="497" t="s">
        <v>113</v>
      </c>
      <c r="B27" s="521" t="s">
        <v>181</v>
      </c>
      <c r="C27" s="480">
        <v>65.222095155569875</v>
      </c>
      <c r="D27" s="480">
        <v>81.840516646377452</v>
      </c>
      <c r="E27" s="480">
        <v>89.965496507411714</v>
      </c>
      <c r="F27" s="480">
        <v>83.668864860996379</v>
      </c>
      <c r="G27" s="480">
        <v>88.427919669125501</v>
      </c>
      <c r="H27" s="480">
        <v>90.765535668677188</v>
      </c>
      <c r="I27" s="480">
        <v>91.829137862012516</v>
      </c>
      <c r="J27" s="480">
        <v>95.555555555555543</v>
      </c>
      <c r="K27" s="480">
        <v>91.351604262933776</v>
      </c>
      <c r="L27" s="480">
        <v>82.866370861835776</v>
      </c>
    </row>
    <row r="28" spans="1:12" s="62" customFormat="1" ht="15" customHeight="1">
      <c r="A28" s="522"/>
      <c r="B28" s="521" t="s">
        <v>180</v>
      </c>
      <c r="C28" s="480">
        <v>48.313234274457464</v>
      </c>
      <c r="D28" s="480">
        <v>71.91824179097685</v>
      </c>
      <c r="E28" s="480">
        <v>84.322168137236005</v>
      </c>
      <c r="F28" s="480">
        <v>75.959261294533775</v>
      </c>
      <c r="G28" s="480">
        <v>82.244508118433629</v>
      </c>
      <c r="H28" s="480">
        <v>83.170100213441103</v>
      </c>
      <c r="I28" s="480">
        <v>84.303775450590564</v>
      </c>
      <c r="J28" s="480">
        <v>88.761381770393328</v>
      </c>
      <c r="K28" s="480">
        <v>83.912377117568113</v>
      </c>
      <c r="L28" s="480">
        <v>72.485153944404104</v>
      </c>
    </row>
    <row r="29" spans="1:12" s="62" customFormat="1" ht="15" customHeight="1">
      <c r="A29" s="523" t="s">
        <v>112</v>
      </c>
      <c r="B29" s="345" t="s">
        <v>181</v>
      </c>
      <c r="C29" s="331">
        <v>69.780545115710879</v>
      </c>
      <c r="D29" s="331">
        <v>84.553079412593661</v>
      </c>
      <c r="E29" s="331">
        <v>90.720707775679458</v>
      </c>
      <c r="F29" s="331">
        <v>85.535147255175303</v>
      </c>
      <c r="G29" s="331">
        <v>93.905507408442844</v>
      </c>
      <c r="H29" s="331">
        <v>90.86736148800928</v>
      </c>
      <c r="I29" s="331">
        <v>91.974022402504687</v>
      </c>
      <c r="J29" s="331">
        <v>97.168625307461056</v>
      </c>
      <c r="K29" s="331">
        <v>91.583533386680884</v>
      </c>
      <c r="L29" s="331">
        <v>85.039959995035375</v>
      </c>
    </row>
    <row r="30" spans="1:12" s="62" customFormat="1" ht="15" customHeight="1">
      <c r="A30" s="495"/>
      <c r="B30" s="345" t="s">
        <v>180</v>
      </c>
      <c r="C30" s="331">
        <v>55.260107555232743</v>
      </c>
      <c r="D30" s="331">
        <v>76.33174504793206</v>
      </c>
      <c r="E30" s="331">
        <v>84.83067356959863</v>
      </c>
      <c r="F30" s="331">
        <v>78.257963743363874</v>
      </c>
      <c r="G30" s="331" t="s">
        <v>174</v>
      </c>
      <c r="H30" s="331">
        <v>83.505508429833512</v>
      </c>
      <c r="I30" s="331">
        <v>84.389198380997115</v>
      </c>
      <c r="J30" s="331">
        <v>89.261744966442947</v>
      </c>
      <c r="K30" s="331">
        <v>84.282301413497933</v>
      </c>
      <c r="L30" s="331">
        <v>75.371919521872684</v>
      </c>
    </row>
    <row r="31" spans="1:12" s="62" customFormat="1" ht="15" customHeight="1">
      <c r="A31" s="497" t="s">
        <v>111</v>
      </c>
      <c r="B31" s="521" t="s">
        <v>181</v>
      </c>
      <c r="C31" s="480">
        <v>66.02375136865156</v>
      </c>
      <c r="D31" s="480">
        <v>81.225479962855516</v>
      </c>
      <c r="E31" s="480">
        <v>89.255374307023487</v>
      </c>
      <c r="F31" s="480">
        <v>82.453198365754005</v>
      </c>
      <c r="G31" s="480" t="s">
        <v>174</v>
      </c>
      <c r="H31" s="480">
        <v>90.142291971760187</v>
      </c>
      <c r="I31" s="480">
        <v>90.831997299805948</v>
      </c>
      <c r="J31" s="480" t="s">
        <v>174</v>
      </c>
      <c r="K31" s="480">
        <v>90.622263535814838</v>
      </c>
      <c r="L31" s="480">
        <v>82.47639762206272</v>
      </c>
    </row>
    <row r="32" spans="1:12" s="62" customFormat="1" ht="15" customHeight="1">
      <c r="A32" s="522"/>
      <c r="B32" s="521" t="s">
        <v>180</v>
      </c>
      <c r="C32" s="480">
        <v>51.829686829686835</v>
      </c>
      <c r="D32" s="480">
        <v>72.687489138505768</v>
      </c>
      <c r="E32" s="480">
        <v>87.490099240553519</v>
      </c>
      <c r="F32" s="480">
        <v>76.435818782444557</v>
      </c>
      <c r="G32" s="480" t="s">
        <v>174</v>
      </c>
      <c r="H32" s="480">
        <v>79.682494142399491</v>
      </c>
      <c r="I32" s="480">
        <v>84.686576450458858</v>
      </c>
      <c r="J32" s="480" t="s">
        <v>174</v>
      </c>
      <c r="K32" s="480">
        <v>82.72194573767861</v>
      </c>
      <c r="L32" s="480">
        <v>73.237797392221722</v>
      </c>
    </row>
    <row r="33" spans="1:12" s="62" customFormat="1" ht="15" customHeight="1">
      <c r="A33" s="519" t="s">
        <v>110</v>
      </c>
      <c r="B33" s="345" t="s">
        <v>181</v>
      </c>
      <c r="C33" s="331">
        <v>52.084935629493401</v>
      </c>
      <c r="D33" s="331">
        <v>83.126644850103432</v>
      </c>
      <c r="E33" s="331">
        <v>88.592899000344715</v>
      </c>
      <c r="F33" s="331">
        <v>83.661999219466352</v>
      </c>
      <c r="G33" s="331">
        <v>94.50015192950471</v>
      </c>
      <c r="H33" s="331">
        <v>90.046160708048305</v>
      </c>
      <c r="I33" s="331">
        <v>92.475815434269734</v>
      </c>
      <c r="J33" s="331">
        <v>97.431968619759758</v>
      </c>
      <c r="K33" s="331">
        <v>91.367652613264156</v>
      </c>
      <c r="L33" s="331">
        <v>84.168031463420917</v>
      </c>
    </row>
    <row r="34" spans="1:12" s="62" customFormat="1" ht="15" customHeight="1">
      <c r="A34" s="520"/>
      <c r="B34" s="345" t="s">
        <v>180</v>
      </c>
      <c r="C34" s="331">
        <v>44.498341102851633</v>
      </c>
      <c r="D34" s="331">
        <v>78.062826925607325</v>
      </c>
      <c r="E34" s="331">
        <v>86.349157931167994</v>
      </c>
      <c r="F34" s="331">
        <v>80.095730687643368</v>
      </c>
      <c r="G34" s="331">
        <v>90.849573690621199</v>
      </c>
      <c r="H34" s="331">
        <v>84.317750740192452</v>
      </c>
      <c r="I34" s="331">
        <v>86.181467626847734</v>
      </c>
      <c r="J34" s="331">
        <v>91.231484484809172</v>
      </c>
      <c r="K34" s="331">
        <v>85.391682333100093</v>
      </c>
      <c r="L34" s="331">
        <v>80.032903766930403</v>
      </c>
    </row>
    <row r="35" spans="1:12" s="62" customFormat="1" ht="15" customHeight="1">
      <c r="A35" s="497" t="s">
        <v>109</v>
      </c>
      <c r="B35" s="521" t="s">
        <v>181</v>
      </c>
      <c r="C35" s="480">
        <v>53.147676760001531</v>
      </c>
      <c r="D35" s="480">
        <v>79.572740243971779</v>
      </c>
      <c r="E35" s="480">
        <v>86.705854567402298</v>
      </c>
      <c r="F35" s="480">
        <v>80.187029093916792</v>
      </c>
      <c r="G35" s="480" t="s">
        <v>174</v>
      </c>
      <c r="H35" s="480">
        <v>87.26322741962116</v>
      </c>
      <c r="I35" s="480">
        <v>89.448996891777341</v>
      </c>
      <c r="J35" s="480" t="s">
        <v>174</v>
      </c>
      <c r="K35" s="480">
        <v>88.1413019187179</v>
      </c>
      <c r="L35" s="480">
        <v>79.391377879992419</v>
      </c>
    </row>
    <row r="36" spans="1:12" s="62" customFormat="1" ht="15" customHeight="1">
      <c r="A36" s="522"/>
      <c r="B36" s="521" t="s">
        <v>180</v>
      </c>
      <c r="C36" s="480">
        <v>42.954254058107743</v>
      </c>
      <c r="D36" s="480">
        <v>74.389010796632732</v>
      </c>
      <c r="E36" s="480">
        <v>87.614442200238841</v>
      </c>
      <c r="F36" s="480">
        <v>76.6365349154173</v>
      </c>
      <c r="G36" s="480" t="s">
        <v>174</v>
      </c>
      <c r="H36" s="480">
        <v>87.502876365588804</v>
      </c>
      <c r="I36" s="480">
        <v>90.57004112345787</v>
      </c>
      <c r="J36" s="480" t="s">
        <v>174</v>
      </c>
      <c r="K36" s="480">
        <v>88.265588031112301</v>
      </c>
      <c r="L36" s="480">
        <v>76.96040724368639</v>
      </c>
    </row>
    <row r="37" spans="1:12" s="62" customFormat="1" ht="15" customHeight="1">
      <c r="A37" s="523" t="s">
        <v>108</v>
      </c>
      <c r="B37" s="345" t="s">
        <v>181</v>
      </c>
      <c r="C37" s="331">
        <v>66.390228668586701</v>
      </c>
      <c r="D37" s="331">
        <v>86.261264322509618</v>
      </c>
      <c r="E37" s="331">
        <v>87.951591749135559</v>
      </c>
      <c r="F37" s="331">
        <v>86.575093804996285</v>
      </c>
      <c r="G37" s="331" t="s">
        <v>174</v>
      </c>
      <c r="H37" s="331">
        <v>87.389396981188199</v>
      </c>
      <c r="I37" s="331">
        <v>90.005240273627265</v>
      </c>
      <c r="J37" s="331">
        <v>94.612628197207428</v>
      </c>
      <c r="K37" s="331">
        <v>88.813670494483461</v>
      </c>
      <c r="L37" s="331">
        <v>84.535394836015811</v>
      </c>
    </row>
    <row r="38" spans="1:12" s="62" customFormat="1" ht="15" customHeight="1">
      <c r="A38" s="495"/>
      <c r="B38" s="345" t="s">
        <v>180</v>
      </c>
      <c r="C38" s="331">
        <v>54.295700872357713</v>
      </c>
      <c r="D38" s="331">
        <v>77.663803222708353</v>
      </c>
      <c r="E38" s="331">
        <v>84.452516865594191</v>
      </c>
      <c r="F38" s="331">
        <v>79.364120817044764</v>
      </c>
      <c r="G38" s="331" t="s">
        <v>174</v>
      </c>
      <c r="H38" s="331">
        <v>82.614308615528671</v>
      </c>
      <c r="I38" s="331">
        <v>84.843086199808155</v>
      </c>
      <c r="J38" s="331">
        <v>89.685012114918635</v>
      </c>
      <c r="K38" s="331">
        <v>84.218029926902332</v>
      </c>
      <c r="L38" s="331">
        <v>76.807369387837284</v>
      </c>
    </row>
    <row r="39" spans="1:12" s="62" customFormat="1" ht="15" customHeight="1">
      <c r="A39" s="497" t="s">
        <v>107</v>
      </c>
      <c r="B39" s="521" t="s">
        <v>181</v>
      </c>
      <c r="C39" s="480">
        <v>57.138651751545474</v>
      </c>
      <c r="D39" s="480">
        <v>81.807861356215611</v>
      </c>
      <c r="E39" s="480">
        <v>90.501404797925218</v>
      </c>
      <c r="F39" s="480">
        <v>82.559522002060177</v>
      </c>
      <c r="G39" s="480" t="s">
        <v>174</v>
      </c>
      <c r="H39" s="480">
        <v>87.71341062782399</v>
      </c>
      <c r="I39" s="480">
        <v>92.406644186336948</v>
      </c>
      <c r="J39" s="480">
        <v>98.397818305778088</v>
      </c>
      <c r="K39" s="480">
        <v>89.498323040715178</v>
      </c>
      <c r="L39" s="480">
        <v>83.187639730931579</v>
      </c>
    </row>
    <row r="40" spans="1:12" s="62" customFormat="1" ht="15" customHeight="1">
      <c r="A40" s="522"/>
      <c r="B40" s="521" t="s">
        <v>180</v>
      </c>
      <c r="C40" s="480">
        <v>46.579281183932345</v>
      </c>
      <c r="D40" s="480">
        <v>75.896759847522219</v>
      </c>
      <c r="E40" s="480">
        <v>88.08394238577597</v>
      </c>
      <c r="F40" s="480">
        <v>78.118709268528335</v>
      </c>
      <c r="G40" s="480" t="s">
        <v>174</v>
      </c>
      <c r="H40" s="480">
        <v>85.758777728808553</v>
      </c>
      <c r="I40" s="480">
        <v>87.330775074507656</v>
      </c>
      <c r="J40" s="480" t="s">
        <v>174</v>
      </c>
      <c r="K40" s="480">
        <v>86.29297514976426</v>
      </c>
      <c r="L40" s="480">
        <v>79.06565057265162</v>
      </c>
    </row>
    <row r="41" spans="1:12" s="62" customFormat="1" ht="15" customHeight="1">
      <c r="A41" s="513" t="s">
        <v>106</v>
      </c>
      <c r="B41" s="348" t="s">
        <v>181</v>
      </c>
      <c r="C41" s="466">
        <v>68.385691113094722</v>
      </c>
      <c r="D41" s="466">
        <v>84.274525657675909</v>
      </c>
      <c r="E41" s="466">
        <v>88.992949615740187</v>
      </c>
      <c r="F41" s="466">
        <v>85.016730882393446</v>
      </c>
      <c r="G41" s="466">
        <v>92.407182435035111</v>
      </c>
      <c r="H41" s="466">
        <v>91.051068779821847</v>
      </c>
      <c r="I41" s="466">
        <v>92.162091548943465</v>
      </c>
      <c r="J41" s="466">
        <v>96.131078785304737</v>
      </c>
      <c r="K41" s="466">
        <v>91.735702602837776</v>
      </c>
      <c r="L41" s="481">
        <v>85.017036534948332</v>
      </c>
    </row>
    <row r="42" spans="1:12" s="62" customFormat="1" ht="15" customHeight="1">
      <c r="A42" s="513"/>
      <c r="B42" s="348" t="s">
        <v>180</v>
      </c>
      <c r="C42" s="466">
        <v>52.827700249937315</v>
      </c>
      <c r="D42" s="466">
        <v>76.117133113068732</v>
      </c>
      <c r="E42" s="466">
        <v>84.859309102405774</v>
      </c>
      <c r="F42" s="466">
        <v>78.313086922038508</v>
      </c>
      <c r="G42" s="466">
        <v>86.236512182251602</v>
      </c>
      <c r="H42" s="466">
        <v>83.975634290414746</v>
      </c>
      <c r="I42" s="466">
        <v>84.936557334223309</v>
      </c>
      <c r="J42" s="466">
        <v>88.95779471789713</v>
      </c>
      <c r="K42" s="466">
        <v>84.673367968494972</v>
      </c>
      <c r="L42" s="481">
        <v>76.172579529877453</v>
      </c>
    </row>
    <row r="43" spans="1:12" s="62" customFormat="1" ht="3.75" customHeight="1">
      <c r="A43" s="98"/>
      <c r="B43" s="98"/>
      <c r="C43" s="98"/>
      <c r="D43" s="98"/>
      <c r="E43" s="98"/>
      <c r="F43" s="98"/>
      <c r="G43" s="524"/>
      <c r="H43" s="524"/>
      <c r="I43" s="524"/>
      <c r="J43" s="524"/>
      <c r="K43" s="524"/>
      <c r="L43" s="257"/>
    </row>
    <row r="44" spans="1:12" s="62" customFormat="1" ht="15" customHeight="1">
      <c r="A44" s="513" t="s">
        <v>105</v>
      </c>
      <c r="B44" s="348" t="s">
        <v>181</v>
      </c>
      <c r="C44" s="466">
        <v>67.827286999999998</v>
      </c>
      <c r="D44" s="466">
        <v>82.085012000000006</v>
      </c>
      <c r="E44" s="466" t="s">
        <v>104</v>
      </c>
      <c r="F44" s="466">
        <v>82.145268999999999</v>
      </c>
      <c r="G44" s="466">
        <v>86.890229000000005</v>
      </c>
      <c r="H44" s="466">
        <v>88.014184999999998</v>
      </c>
      <c r="I44" s="466">
        <v>91.199642999999995</v>
      </c>
      <c r="J44" s="466">
        <v>93.977885999999998</v>
      </c>
      <c r="K44" s="466">
        <v>89.397582</v>
      </c>
      <c r="L44" s="481">
        <v>82.244371000000001</v>
      </c>
    </row>
    <row r="45" spans="1:12" s="62" customFormat="1">
      <c r="A45" s="513"/>
      <c r="B45" s="348" t="s">
        <v>180</v>
      </c>
      <c r="C45" s="466">
        <v>47.359907</v>
      </c>
      <c r="D45" s="466">
        <v>67.923709000000002</v>
      </c>
      <c r="E45" s="466" t="s">
        <v>104</v>
      </c>
      <c r="F45" s="466">
        <v>68.348006999999996</v>
      </c>
      <c r="G45" s="466">
        <v>76.645435000000006</v>
      </c>
      <c r="H45" s="466">
        <v>79.535724999999999</v>
      </c>
      <c r="I45" s="466">
        <v>84.781760000000006</v>
      </c>
      <c r="J45" s="466">
        <v>88.903537</v>
      </c>
      <c r="K45" s="466">
        <v>80.654892000000004</v>
      </c>
      <c r="L45" s="481">
        <v>69.208906999999996</v>
      </c>
    </row>
    <row r="46" spans="1:12" s="62" customFormat="1">
      <c r="A46" s="100"/>
      <c r="B46" s="64"/>
      <c r="C46" s="261"/>
      <c r="D46" s="245"/>
      <c r="E46" s="262"/>
      <c r="F46" s="261"/>
      <c r="G46" s="245"/>
      <c r="H46" s="245"/>
      <c r="I46" s="245"/>
      <c r="J46" s="245"/>
      <c r="K46" s="261"/>
      <c r="L46" s="245"/>
    </row>
    <row r="47" spans="1:12" s="62" customFormat="1">
      <c r="A47" s="100"/>
      <c r="B47" s="64"/>
      <c r="C47" s="261"/>
      <c r="D47" s="245"/>
      <c r="E47" s="262"/>
      <c r="F47" s="261"/>
      <c r="G47" s="245"/>
      <c r="H47" s="245"/>
      <c r="I47" s="245"/>
      <c r="J47" s="245"/>
      <c r="K47" s="261"/>
      <c r="L47" s="245"/>
    </row>
    <row r="48" spans="1:12" s="62" customFormat="1">
      <c r="A48" s="755" t="s">
        <v>103</v>
      </c>
      <c r="B48" s="99"/>
      <c r="C48" s="260"/>
      <c r="D48" s="260"/>
      <c r="E48" s="260"/>
      <c r="F48" s="260"/>
      <c r="G48" s="260"/>
      <c r="H48" s="260"/>
      <c r="I48" s="260"/>
      <c r="J48" s="260"/>
      <c r="K48" s="260"/>
      <c r="L48" s="260"/>
    </row>
  </sheetData>
  <mergeCells count="2">
    <mergeCell ref="L6:L8"/>
    <mergeCell ref="C6:C7"/>
  </mergeCells>
  <conditionalFormatting sqref="C41:L42">
    <cfRule type="expression" dxfId="154" priority="5" stopIfTrue="1">
      <formula>#REF!=1</formula>
    </cfRule>
  </conditionalFormatting>
  <conditionalFormatting sqref="D44:E45 G44:L45">
    <cfRule type="expression" dxfId="153" priority="4" stopIfTrue="1">
      <formula>#REF!=1</formula>
    </cfRule>
  </conditionalFormatting>
  <conditionalFormatting sqref="C44:L45">
    <cfRule type="expression" dxfId="152" priority="3" stopIfTrue="1">
      <formula>#REF!=1</formula>
    </cfRule>
  </conditionalFormatting>
  <conditionalFormatting sqref="C44:L45">
    <cfRule type="expression" dxfId="151" priority="2" stopIfTrue="1">
      <formula>#REF!=1</formula>
    </cfRule>
  </conditionalFormatting>
  <conditionalFormatting sqref="F44:F45">
    <cfRule type="expression" dxfId="150" priority="1" stopIfTrue="1">
      <formula>#REF!=1</formula>
    </cfRule>
  </conditionalFormatting>
  <conditionalFormatting sqref="C44:L44">
    <cfRule type="expression" dxfId="149" priority="6" stopIfTrue="1">
      <formula>#REF!=1</formula>
    </cfRule>
  </conditionalFormatting>
  <conditionalFormatting sqref="C45:L45">
    <cfRule type="expression" dxfId="148" priority="7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4294967294" verticalDpi="4294967294" r:id="rId1"/>
  <headerFooter alignWithMargins="0">
    <oddHeader>&amp;C-18-</oddHeader>
    <oddFooter>&amp;CStatistische Ämter des Bundes und der Länder, Internationale Bildungsindikatoren,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" style="64" customWidth="1"/>
    <col min="2" max="3" width="10.7109375" style="244" customWidth="1"/>
    <col min="4" max="5" width="11.7109375" style="244" customWidth="1"/>
    <col min="6" max="6" width="10.7109375" style="244" customWidth="1"/>
    <col min="7" max="7" width="13.140625" style="244" customWidth="1"/>
    <col min="8" max="8" width="12.7109375" style="244" customWidth="1"/>
    <col min="9" max="9" width="9.7109375" style="244" customWidth="1"/>
    <col min="10" max="10" width="11.7109375" style="244" customWidth="1"/>
    <col min="11" max="11" width="10.7109375" style="244" customWidth="1"/>
    <col min="12" max="16384" width="9.140625" style="63"/>
  </cols>
  <sheetData>
    <row r="1" spans="1:11">
      <c r="A1" s="303" t="s">
        <v>4</v>
      </c>
      <c r="K1" s="259"/>
    </row>
    <row r="2" spans="1:11">
      <c r="K2" s="259"/>
    </row>
    <row r="3" spans="1:11" s="250" customFormat="1" ht="15.75">
      <c r="A3" s="763" t="s">
        <v>498</v>
      </c>
      <c r="B3" s="514"/>
      <c r="C3" s="514"/>
      <c r="D3" s="514"/>
      <c r="E3" s="514"/>
      <c r="F3" s="514"/>
      <c r="G3" s="514"/>
      <c r="H3" s="514"/>
      <c r="I3" s="514"/>
      <c r="J3" s="525"/>
      <c r="K3" s="316"/>
    </row>
    <row r="4" spans="1:11" ht="15" customHeight="1">
      <c r="A4" s="732" t="s">
        <v>497</v>
      </c>
      <c r="B4" s="487"/>
      <c r="C4" s="487"/>
      <c r="D4" s="487"/>
      <c r="E4" s="487"/>
      <c r="F4" s="487"/>
      <c r="G4" s="487"/>
      <c r="H4" s="487"/>
      <c r="I4" s="487"/>
      <c r="J4" s="489"/>
      <c r="K4" s="489"/>
    </row>
    <row r="5" spans="1:11" ht="12.75" customHeight="1">
      <c r="A5" s="504"/>
      <c r="B5" s="487"/>
      <c r="C5" s="487"/>
      <c r="D5" s="487"/>
      <c r="E5" s="487"/>
      <c r="F5" s="487"/>
      <c r="G5" s="487"/>
      <c r="H5" s="487"/>
      <c r="I5" s="487"/>
      <c r="J5" s="489"/>
      <c r="K5" s="489"/>
    </row>
    <row r="6" spans="1:11" ht="38.25" customHeight="1">
      <c r="A6" s="337"/>
      <c r="B6" s="814" t="s">
        <v>501</v>
      </c>
      <c r="C6" s="505" t="s">
        <v>475</v>
      </c>
      <c r="D6" s="506"/>
      <c r="E6" s="506"/>
      <c r="F6" s="320" t="s">
        <v>133</v>
      </c>
      <c r="G6" s="320"/>
      <c r="H6" s="320"/>
      <c r="I6" s="320"/>
      <c r="J6" s="507"/>
      <c r="K6" s="814" t="s">
        <v>496</v>
      </c>
    </row>
    <row r="7" spans="1:11" ht="51" customHeight="1">
      <c r="A7" s="337"/>
      <c r="B7" s="814"/>
      <c r="C7" s="322" t="s">
        <v>495</v>
      </c>
      <c r="D7" s="322" t="s">
        <v>494</v>
      </c>
      <c r="E7" s="508" t="s">
        <v>202</v>
      </c>
      <c r="F7" s="321" t="s">
        <v>217</v>
      </c>
      <c r="G7" s="322" t="s">
        <v>235</v>
      </c>
      <c r="H7" s="322" t="s">
        <v>234</v>
      </c>
      <c r="I7" s="322" t="s">
        <v>214</v>
      </c>
      <c r="J7" s="508" t="s">
        <v>202</v>
      </c>
      <c r="K7" s="814"/>
    </row>
    <row r="8" spans="1:11" ht="12.75" customHeight="1">
      <c r="A8" s="509" t="s">
        <v>125</v>
      </c>
      <c r="B8" s="324" t="s">
        <v>493</v>
      </c>
      <c r="C8" s="325" t="s">
        <v>129</v>
      </c>
      <c r="D8" s="325" t="s">
        <v>128</v>
      </c>
      <c r="E8" s="325" t="s">
        <v>492</v>
      </c>
      <c r="F8" s="325" t="s">
        <v>221</v>
      </c>
      <c r="G8" s="325" t="s">
        <v>220</v>
      </c>
      <c r="H8" s="325" t="s">
        <v>219</v>
      </c>
      <c r="I8" s="325" t="s">
        <v>218</v>
      </c>
      <c r="J8" s="326" t="s">
        <v>127</v>
      </c>
      <c r="K8" s="814"/>
    </row>
    <row r="9" spans="1:11" s="258" customFormat="1" ht="15" customHeight="1">
      <c r="A9" s="511" t="s">
        <v>122</v>
      </c>
      <c r="B9" s="331">
        <v>5.973619760572987</v>
      </c>
      <c r="C9" s="331">
        <v>2.4337206473347082</v>
      </c>
      <c r="D9" s="331">
        <v>1.9741355622723125</v>
      </c>
      <c r="E9" s="331">
        <v>2.3416749185434136</v>
      </c>
      <c r="F9" s="331" t="s">
        <v>174</v>
      </c>
      <c r="G9" s="331">
        <v>1.8993851824398764</v>
      </c>
      <c r="H9" s="331">
        <v>2.2045159398433252</v>
      </c>
      <c r="I9" s="331" t="s">
        <v>174</v>
      </c>
      <c r="J9" s="331">
        <v>1.9265225889474034</v>
      </c>
      <c r="K9" s="331">
        <v>2.6382970279154319</v>
      </c>
    </row>
    <row r="10" spans="1:11" s="258" customFormat="1" ht="15" customHeight="1">
      <c r="A10" s="512" t="s">
        <v>121</v>
      </c>
      <c r="B10" s="480">
        <v>5.2824888360033402</v>
      </c>
      <c r="C10" s="480">
        <v>1.9429283460667708</v>
      </c>
      <c r="D10" s="480">
        <v>1.7855722429499443</v>
      </c>
      <c r="E10" s="480">
        <v>1.9192478853473198</v>
      </c>
      <c r="F10" s="480" t="s">
        <v>174</v>
      </c>
      <c r="G10" s="480">
        <v>1.3265921203728075</v>
      </c>
      <c r="H10" s="480">
        <v>1.928792828600711</v>
      </c>
      <c r="I10" s="480" t="s">
        <v>174</v>
      </c>
      <c r="J10" s="480">
        <v>1.5355626163737133</v>
      </c>
      <c r="K10" s="480">
        <v>2.1132488399202507</v>
      </c>
    </row>
    <row r="11" spans="1:11" s="258" customFormat="1" ht="15" customHeight="1">
      <c r="A11" s="511" t="s">
        <v>120</v>
      </c>
      <c r="B11" s="331">
        <v>21.049068634944206</v>
      </c>
      <c r="C11" s="331">
        <v>7.105998800746578</v>
      </c>
      <c r="D11" s="331">
        <v>4.2242938221017772</v>
      </c>
      <c r="E11" s="331">
        <v>6.3793316878582642</v>
      </c>
      <c r="F11" s="331" t="s">
        <v>174</v>
      </c>
      <c r="G11" s="331">
        <v>3.5947279287239531</v>
      </c>
      <c r="H11" s="331">
        <v>3.696843209760071</v>
      </c>
      <c r="I11" s="331" t="s">
        <v>174</v>
      </c>
      <c r="J11" s="331">
        <v>3.5865864834813661</v>
      </c>
      <c r="K11" s="331">
        <v>6.7193267751442587</v>
      </c>
    </row>
    <row r="12" spans="1:11" s="258" customFormat="1" ht="15" customHeight="1">
      <c r="A12" s="512" t="s">
        <v>119</v>
      </c>
      <c r="B12" s="480">
        <v>13.856298706859638</v>
      </c>
      <c r="C12" s="480">
        <v>4.9541718464467088</v>
      </c>
      <c r="D12" s="480" t="s">
        <v>174</v>
      </c>
      <c r="E12" s="480">
        <v>4.3810303310981302</v>
      </c>
      <c r="F12" s="480" t="s">
        <v>174</v>
      </c>
      <c r="G12" s="480" t="s">
        <v>174</v>
      </c>
      <c r="H12" s="480" t="s">
        <v>174</v>
      </c>
      <c r="I12" s="480">
        <v>0</v>
      </c>
      <c r="J12" s="480">
        <v>2.0416279994697071</v>
      </c>
      <c r="K12" s="480">
        <v>4.2771094969278129</v>
      </c>
    </row>
    <row r="13" spans="1:11" s="258" customFormat="1" ht="15" customHeight="1">
      <c r="A13" s="511" t="s">
        <v>118</v>
      </c>
      <c r="B13" s="331" t="s">
        <v>174</v>
      </c>
      <c r="C13" s="331">
        <v>4.5225776933094002</v>
      </c>
      <c r="D13" s="331" t="s">
        <v>174</v>
      </c>
      <c r="E13" s="331">
        <v>4.4267017346108082</v>
      </c>
      <c r="F13" s="331">
        <v>0</v>
      </c>
      <c r="G13" s="331" t="s">
        <v>174</v>
      </c>
      <c r="H13" s="331" t="s">
        <v>174</v>
      </c>
      <c r="I13" s="331" t="s">
        <v>174</v>
      </c>
      <c r="J13" s="331" t="s">
        <v>174</v>
      </c>
      <c r="K13" s="331">
        <v>4.1409890275063885</v>
      </c>
    </row>
    <row r="14" spans="1:11" s="258" customFormat="1" ht="15" customHeight="1">
      <c r="A14" s="512" t="s">
        <v>117</v>
      </c>
      <c r="B14" s="480">
        <v>10.587494326970278</v>
      </c>
      <c r="C14" s="480">
        <v>3.8464180940014159</v>
      </c>
      <c r="D14" s="480" t="s">
        <v>174</v>
      </c>
      <c r="E14" s="480">
        <v>3.3731421770778556</v>
      </c>
      <c r="F14" s="480" t="s">
        <v>174</v>
      </c>
      <c r="G14" s="480" t="s">
        <v>174</v>
      </c>
      <c r="H14" s="480" t="s">
        <v>174</v>
      </c>
      <c r="I14" s="480" t="s">
        <v>174</v>
      </c>
      <c r="J14" s="480">
        <v>2.2818094164933842</v>
      </c>
      <c r="K14" s="480">
        <v>3.7950135404310554</v>
      </c>
    </row>
    <row r="15" spans="1:11" s="258" customFormat="1" ht="15" customHeight="1">
      <c r="A15" s="511" t="s">
        <v>116</v>
      </c>
      <c r="B15" s="331">
        <v>7.6641431277327667</v>
      </c>
      <c r="C15" s="331">
        <v>2.8460721042946373</v>
      </c>
      <c r="D15" s="331">
        <v>2.233555233324545</v>
      </c>
      <c r="E15" s="331">
        <v>2.6994948797924314</v>
      </c>
      <c r="F15" s="331" t="s">
        <v>174</v>
      </c>
      <c r="G15" s="331">
        <v>1.2686466543274946</v>
      </c>
      <c r="H15" s="331">
        <v>1.4801341632319325</v>
      </c>
      <c r="I15" s="331" t="s">
        <v>174</v>
      </c>
      <c r="J15" s="331">
        <v>1.3201692062285431</v>
      </c>
      <c r="K15" s="331">
        <v>2.8192264701194714</v>
      </c>
    </row>
    <row r="16" spans="1:11" s="258" customFormat="1" ht="15" customHeight="1">
      <c r="A16" s="512" t="s">
        <v>115</v>
      </c>
      <c r="B16" s="480">
        <v>18.507356851622056</v>
      </c>
      <c r="C16" s="480">
        <v>5.645423055494998</v>
      </c>
      <c r="D16" s="480" t="s">
        <v>174</v>
      </c>
      <c r="E16" s="480">
        <v>5.091621899929283</v>
      </c>
      <c r="F16" s="480">
        <v>0</v>
      </c>
      <c r="G16" s="480" t="s">
        <v>174</v>
      </c>
      <c r="H16" s="480" t="s">
        <v>174</v>
      </c>
      <c r="I16" s="480" t="s">
        <v>174</v>
      </c>
      <c r="J16" s="480" t="s">
        <v>174</v>
      </c>
      <c r="K16" s="480">
        <v>4.9605276223891952</v>
      </c>
    </row>
    <row r="17" spans="1:11" s="258" customFormat="1" ht="15" customHeight="1">
      <c r="A17" s="511" t="s">
        <v>114</v>
      </c>
      <c r="B17" s="331">
        <v>9.8728978023651717</v>
      </c>
      <c r="C17" s="331">
        <v>3.3078411862323263</v>
      </c>
      <c r="D17" s="331">
        <v>2.0553927677298396</v>
      </c>
      <c r="E17" s="331">
        <v>3.0567178370668913</v>
      </c>
      <c r="F17" s="331" t="s">
        <v>174</v>
      </c>
      <c r="G17" s="331">
        <v>1.7859871484522658</v>
      </c>
      <c r="H17" s="331">
        <v>1.9293632148203805</v>
      </c>
      <c r="I17" s="331" t="s">
        <v>174</v>
      </c>
      <c r="J17" s="331">
        <v>1.8395467123238405</v>
      </c>
      <c r="K17" s="331">
        <v>3.5261304242642462</v>
      </c>
    </row>
    <row r="18" spans="1:11" s="258" customFormat="1" ht="15" customHeight="1">
      <c r="A18" s="512" t="s">
        <v>113</v>
      </c>
      <c r="B18" s="480">
        <v>9.7344851353386073</v>
      </c>
      <c r="C18" s="480">
        <v>3.8383959636620104</v>
      </c>
      <c r="D18" s="480">
        <v>2.0502811961396432</v>
      </c>
      <c r="E18" s="480">
        <v>3.307234612604947</v>
      </c>
      <c r="F18" s="480" t="s">
        <v>174</v>
      </c>
      <c r="G18" s="480">
        <v>2.138693805458598</v>
      </c>
      <c r="H18" s="480">
        <v>1.9457120709395137</v>
      </c>
      <c r="I18" s="480" t="s">
        <v>174</v>
      </c>
      <c r="J18" s="480">
        <v>2.0512854515878067</v>
      </c>
      <c r="K18" s="480">
        <v>3.8163059806620594</v>
      </c>
    </row>
    <row r="19" spans="1:11" s="258" customFormat="1" ht="15" customHeight="1">
      <c r="A19" s="511" t="s">
        <v>112</v>
      </c>
      <c r="B19" s="331">
        <v>6.2338666958152196</v>
      </c>
      <c r="C19" s="331">
        <v>2.8762959746682624</v>
      </c>
      <c r="D19" s="331" t="s">
        <v>174</v>
      </c>
      <c r="E19" s="331">
        <v>2.6447366205956127</v>
      </c>
      <c r="F19" s="331" t="s">
        <v>174</v>
      </c>
      <c r="G19" s="331" t="s">
        <v>174</v>
      </c>
      <c r="H19" s="331" t="s">
        <v>174</v>
      </c>
      <c r="I19" s="331" t="s">
        <v>174</v>
      </c>
      <c r="J19" s="331">
        <v>1.8318170406131355</v>
      </c>
      <c r="K19" s="331">
        <v>2.8808705737932301</v>
      </c>
    </row>
    <row r="20" spans="1:11" s="258" customFormat="1" ht="15" customHeight="1">
      <c r="A20" s="512" t="s">
        <v>111</v>
      </c>
      <c r="B20" s="480">
        <v>9.7945360980777956</v>
      </c>
      <c r="C20" s="480">
        <v>4.0275845268044952</v>
      </c>
      <c r="D20" s="480" t="s">
        <v>174</v>
      </c>
      <c r="E20" s="480">
        <v>3.4113707494656058</v>
      </c>
      <c r="F20" s="480">
        <v>0</v>
      </c>
      <c r="G20" s="480" t="s">
        <v>174</v>
      </c>
      <c r="H20" s="480" t="s">
        <v>174</v>
      </c>
      <c r="I20" s="480">
        <v>0</v>
      </c>
      <c r="J20" s="480" t="s">
        <v>174</v>
      </c>
      <c r="K20" s="480">
        <v>4.0490562684148994</v>
      </c>
    </row>
    <row r="21" spans="1:11" s="258" customFormat="1" ht="15" customHeight="1">
      <c r="A21" s="511" t="s">
        <v>110</v>
      </c>
      <c r="B21" s="331">
        <v>18.94143516367803</v>
      </c>
      <c r="C21" s="331">
        <v>5.2649463193497841</v>
      </c>
      <c r="D21" s="331" t="s">
        <v>174</v>
      </c>
      <c r="E21" s="331">
        <v>4.6207620847238395</v>
      </c>
      <c r="F21" s="331" t="s">
        <v>174</v>
      </c>
      <c r="G21" s="331">
        <v>1.8113399090100135</v>
      </c>
      <c r="H21" s="331" t="s">
        <v>174</v>
      </c>
      <c r="I21" s="331" t="s">
        <v>174</v>
      </c>
      <c r="J21" s="331">
        <v>1.9828307547955897</v>
      </c>
      <c r="K21" s="331">
        <v>4.3085166710535043</v>
      </c>
    </row>
    <row r="22" spans="1:11" s="258" customFormat="1" ht="15" customHeight="1">
      <c r="A22" s="512" t="s">
        <v>109</v>
      </c>
      <c r="B22" s="480">
        <v>23.553698286669452</v>
      </c>
      <c r="C22" s="480">
        <v>7.4159401328534491</v>
      </c>
      <c r="D22" s="480" t="s">
        <v>174</v>
      </c>
      <c r="E22" s="480">
        <v>6.8507905625929624</v>
      </c>
      <c r="F22" s="480" t="s">
        <v>174</v>
      </c>
      <c r="G22" s="480" t="s">
        <v>174</v>
      </c>
      <c r="H22" s="480" t="s">
        <v>174</v>
      </c>
      <c r="I22" s="480" t="s">
        <v>174</v>
      </c>
      <c r="J22" s="480">
        <v>2.4572543160690574</v>
      </c>
      <c r="K22" s="480">
        <v>6.8009241697989582</v>
      </c>
    </row>
    <row r="23" spans="1:11" s="258" customFormat="1" ht="15" customHeight="1">
      <c r="A23" s="511" t="s">
        <v>108</v>
      </c>
      <c r="B23" s="331">
        <v>8.2413204325554918</v>
      </c>
      <c r="C23" s="331">
        <v>2.9720433056865425</v>
      </c>
      <c r="D23" s="331" t="s">
        <v>174</v>
      </c>
      <c r="E23" s="331">
        <v>2.8651624450832571</v>
      </c>
      <c r="F23" s="331">
        <v>0</v>
      </c>
      <c r="G23" s="331" t="s">
        <v>174</v>
      </c>
      <c r="H23" s="331" t="s">
        <v>174</v>
      </c>
      <c r="I23" s="331" t="s">
        <v>174</v>
      </c>
      <c r="J23" s="331">
        <v>2.1923758782962213</v>
      </c>
      <c r="K23" s="331">
        <v>3.2299908992087367</v>
      </c>
    </row>
    <row r="24" spans="1:11" s="258" customFormat="1" ht="15" customHeight="1">
      <c r="A24" s="512" t="s">
        <v>107</v>
      </c>
      <c r="B24" s="480">
        <v>16.082324302108688</v>
      </c>
      <c r="C24" s="480">
        <v>4.6949181446111874</v>
      </c>
      <c r="D24" s="480" t="s">
        <v>174</v>
      </c>
      <c r="E24" s="480">
        <v>4.3660927950039987</v>
      </c>
      <c r="F24" s="480" t="s">
        <v>174</v>
      </c>
      <c r="G24" s="480" t="s">
        <v>174</v>
      </c>
      <c r="H24" s="480" t="s">
        <v>174</v>
      </c>
      <c r="I24" s="480">
        <v>0</v>
      </c>
      <c r="J24" s="480">
        <v>2.0088119413102117</v>
      </c>
      <c r="K24" s="480">
        <v>4.0683568022485312</v>
      </c>
    </row>
    <row r="25" spans="1:11" s="258" customFormat="1" ht="15" customHeight="1">
      <c r="A25" s="513" t="s">
        <v>106</v>
      </c>
      <c r="B25" s="466">
        <v>9.167295288493909</v>
      </c>
      <c r="C25" s="466">
        <v>3.5723518148195339</v>
      </c>
      <c r="D25" s="466">
        <v>2.1458049784750899</v>
      </c>
      <c r="E25" s="466">
        <v>3.2659100605900147</v>
      </c>
      <c r="F25" s="466" t="s">
        <v>174</v>
      </c>
      <c r="G25" s="466">
        <v>1.9457909126251129</v>
      </c>
      <c r="H25" s="466">
        <v>2.1398121979115916</v>
      </c>
      <c r="I25" s="466">
        <v>1.305446354394169</v>
      </c>
      <c r="J25" s="466">
        <v>1.9815253524533689</v>
      </c>
      <c r="K25" s="481">
        <v>3.4984585469571101</v>
      </c>
    </row>
    <row r="26" spans="1:11" s="258" customFormat="1" ht="15" customHeight="1">
      <c r="A26" s="513" t="s">
        <v>105</v>
      </c>
      <c r="B26" s="466">
        <v>10.425024000000001</v>
      </c>
      <c r="C26" s="466">
        <v>6.0488236999999998</v>
      </c>
      <c r="D26" s="466" t="s">
        <v>104</v>
      </c>
      <c r="E26" s="466">
        <v>6.1194153</v>
      </c>
      <c r="F26" s="466">
        <v>4.3625923999999996</v>
      </c>
      <c r="G26" s="466">
        <v>4.3982188000000004</v>
      </c>
      <c r="H26" s="466">
        <v>3.6061139</v>
      </c>
      <c r="I26" s="466" t="s">
        <v>104</v>
      </c>
      <c r="J26" s="466">
        <v>4.1366554000000004</v>
      </c>
      <c r="K26" s="481">
        <v>5.8334986000000004</v>
      </c>
    </row>
    <row r="27" spans="1:11">
      <c r="A27" s="337"/>
      <c r="B27" s="338"/>
      <c r="C27" s="338"/>
      <c r="D27" s="338"/>
      <c r="E27" s="338"/>
      <c r="F27" s="338"/>
      <c r="G27" s="338"/>
      <c r="H27" s="338"/>
      <c r="I27" s="338"/>
      <c r="J27" s="338"/>
      <c r="K27" s="338"/>
    </row>
    <row r="28" spans="1:11">
      <c r="A28" s="378"/>
      <c r="B28" s="526"/>
      <c r="C28" s="526"/>
      <c r="D28" s="526"/>
      <c r="E28" s="526"/>
      <c r="F28" s="526"/>
      <c r="G28" s="526"/>
      <c r="H28" s="526"/>
      <c r="I28" s="526"/>
      <c r="J28" s="526"/>
      <c r="K28" s="526"/>
    </row>
    <row r="29" spans="1:11">
      <c r="A29" s="755" t="s">
        <v>103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</row>
  </sheetData>
  <mergeCells count="2">
    <mergeCell ref="K6:K8"/>
    <mergeCell ref="B6:B7"/>
  </mergeCells>
  <conditionalFormatting sqref="D26 F26:K26">
    <cfRule type="expression" dxfId="147" priority="5" stopIfTrue="1">
      <formula>#REF!=1</formula>
    </cfRule>
  </conditionalFormatting>
  <conditionalFormatting sqref="C26:D26 F26:K26">
    <cfRule type="expression" dxfId="146" priority="4" stopIfTrue="1">
      <formula>#REF!=1</formula>
    </cfRule>
  </conditionalFormatting>
  <conditionalFormatting sqref="E26">
    <cfRule type="expression" dxfId="145" priority="3" stopIfTrue="1">
      <formula>#REF!=1</formula>
    </cfRule>
  </conditionalFormatting>
  <conditionalFormatting sqref="E26">
    <cfRule type="expression" dxfId="144" priority="2" stopIfTrue="1">
      <formula>#REF!=1</formula>
    </cfRule>
  </conditionalFormatting>
  <conditionalFormatting sqref="B26">
    <cfRule type="expression" dxfId="143" priority="1" stopIfTrue="1">
      <formula>#REF!=1</formula>
    </cfRule>
  </conditionalFormatting>
  <conditionalFormatting sqref="B26:K26">
    <cfRule type="expression" dxfId="142" priority="6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&amp;C-19-</oddHeader>
    <oddFooter>&amp;CStatistische Ämter des Bundes und der Länder, Internationale Bildungsindikatoren,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" style="64" customWidth="1"/>
    <col min="2" max="2" width="10.7109375" style="64" customWidth="1"/>
    <col min="3" max="3" width="10.7109375" style="244" customWidth="1"/>
    <col min="4" max="4" width="10.42578125" style="244" customWidth="1"/>
    <col min="5" max="5" width="11.7109375" style="244" customWidth="1"/>
    <col min="6" max="6" width="10" style="244" customWidth="1"/>
    <col min="7" max="9" width="10.42578125" style="244" customWidth="1"/>
    <col min="10" max="11" width="10" style="244" customWidth="1"/>
    <col min="12" max="12" width="10.7109375" style="244" customWidth="1"/>
    <col min="13" max="16384" width="9.140625" style="63"/>
  </cols>
  <sheetData>
    <row r="1" spans="1:12">
      <c r="A1" s="303" t="s">
        <v>4</v>
      </c>
      <c r="L1" s="249"/>
    </row>
    <row r="2" spans="1:12">
      <c r="L2" s="249"/>
    </row>
    <row r="3" spans="1:12" s="250" customFormat="1" ht="15.75" customHeight="1">
      <c r="A3" s="763" t="s">
        <v>500</v>
      </c>
      <c r="B3" s="514"/>
      <c r="C3" s="514"/>
      <c r="D3" s="514"/>
      <c r="E3" s="514"/>
      <c r="F3" s="514"/>
      <c r="G3" s="514"/>
      <c r="H3" s="514"/>
      <c r="I3" s="514"/>
      <c r="J3" s="503"/>
      <c r="K3" s="503"/>
      <c r="L3" s="338"/>
    </row>
    <row r="4" spans="1:12" ht="15" customHeight="1">
      <c r="A4" s="732" t="s">
        <v>499</v>
      </c>
      <c r="B4" s="515"/>
      <c r="C4" s="487"/>
      <c r="D4" s="487"/>
      <c r="E4" s="487"/>
      <c r="F4" s="487"/>
      <c r="G4" s="487"/>
      <c r="H4" s="487"/>
      <c r="I4" s="487"/>
      <c r="J4" s="489"/>
      <c r="K4" s="489"/>
      <c r="L4" s="489"/>
    </row>
    <row r="5" spans="1:12" ht="12.75" customHeight="1">
      <c r="A5" s="504"/>
      <c r="B5" s="515"/>
      <c r="C5" s="487"/>
      <c r="D5" s="487"/>
      <c r="E5" s="487"/>
      <c r="F5" s="487"/>
      <c r="G5" s="487"/>
      <c r="H5" s="487"/>
      <c r="I5" s="487"/>
      <c r="J5" s="489"/>
      <c r="K5" s="489"/>
      <c r="L5" s="489"/>
    </row>
    <row r="6" spans="1:12" ht="38.25" customHeight="1">
      <c r="A6" s="516"/>
      <c r="B6" s="517"/>
      <c r="C6" s="814" t="s">
        <v>501</v>
      </c>
      <c r="D6" s="505" t="s">
        <v>475</v>
      </c>
      <c r="E6" s="506"/>
      <c r="F6" s="506"/>
      <c r="G6" s="320" t="s">
        <v>133</v>
      </c>
      <c r="H6" s="320"/>
      <c r="I6" s="320"/>
      <c r="J6" s="320"/>
      <c r="K6" s="507"/>
      <c r="L6" s="814" t="s">
        <v>496</v>
      </c>
    </row>
    <row r="7" spans="1:12" ht="63.75" customHeight="1">
      <c r="A7" s="516"/>
      <c r="B7" s="517"/>
      <c r="C7" s="814"/>
      <c r="D7" s="322" t="s">
        <v>495</v>
      </c>
      <c r="E7" s="322" t="s">
        <v>494</v>
      </c>
      <c r="F7" s="508" t="s">
        <v>202</v>
      </c>
      <c r="G7" s="321" t="s">
        <v>217</v>
      </c>
      <c r="H7" s="322" t="s">
        <v>216</v>
      </c>
      <c r="I7" s="322" t="s">
        <v>215</v>
      </c>
      <c r="J7" s="322" t="s">
        <v>214</v>
      </c>
      <c r="K7" s="508" t="s">
        <v>202</v>
      </c>
      <c r="L7" s="814"/>
    </row>
    <row r="8" spans="1:12" ht="12.75" customHeight="1">
      <c r="A8" s="509" t="s">
        <v>125</v>
      </c>
      <c r="B8" s="518" t="s">
        <v>166</v>
      </c>
      <c r="C8" s="324" t="s">
        <v>493</v>
      </c>
      <c r="D8" s="325" t="s">
        <v>129</v>
      </c>
      <c r="E8" s="325" t="s">
        <v>128</v>
      </c>
      <c r="F8" s="325" t="s">
        <v>492</v>
      </c>
      <c r="G8" s="325" t="s">
        <v>221</v>
      </c>
      <c r="H8" s="325" t="s">
        <v>220</v>
      </c>
      <c r="I8" s="325" t="s">
        <v>219</v>
      </c>
      <c r="J8" s="325" t="s">
        <v>218</v>
      </c>
      <c r="K8" s="527" t="s">
        <v>127</v>
      </c>
      <c r="L8" s="814"/>
    </row>
    <row r="9" spans="1:12" s="258" customFormat="1" ht="15" customHeight="1">
      <c r="A9" s="519" t="s">
        <v>122</v>
      </c>
      <c r="B9" s="528" t="s">
        <v>181</v>
      </c>
      <c r="C9" s="331">
        <v>6.3531517514649556</v>
      </c>
      <c r="D9" s="331">
        <v>2.4714030193178984</v>
      </c>
      <c r="E9" s="331" t="s">
        <v>174</v>
      </c>
      <c r="F9" s="331">
        <v>2.4424866303662585</v>
      </c>
      <c r="G9" s="331" t="s">
        <v>174</v>
      </c>
      <c r="H9" s="331">
        <v>1.7360338991426385</v>
      </c>
      <c r="I9" s="331">
        <v>1.9071888068959344</v>
      </c>
      <c r="J9" s="331" t="s">
        <v>174</v>
      </c>
      <c r="K9" s="331">
        <v>1.6794914429939813</v>
      </c>
      <c r="L9" s="331">
        <v>2.6185919922846517</v>
      </c>
    </row>
    <row r="10" spans="1:12" s="258" customFormat="1" ht="15" customHeight="1">
      <c r="A10" s="520"/>
      <c r="B10" s="528" t="s">
        <v>180</v>
      </c>
      <c r="C10" s="331">
        <v>5.5583975666240359</v>
      </c>
      <c r="D10" s="331">
        <v>2.3911373941659422</v>
      </c>
      <c r="E10" s="331">
        <v>1.8002975790933906</v>
      </c>
      <c r="F10" s="331">
        <v>2.2420996341358452</v>
      </c>
      <c r="G10" s="331" t="s">
        <v>174</v>
      </c>
      <c r="H10" s="331">
        <v>2.2121479865035552</v>
      </c>
      <c r="I10" s="331">
        <v>2.5315831725420055</v>
      </c>
      <c r="J10" s="331" t="s">
        <v>174</v>
      </c>
      <c r="K10" s="331">
        <v>2.3113629138198899</v>
      </c>
      <c r="L10" s="331">
        <v>2.6612689896135651</v>
      </c>
    </row>
    <row r="11" spans="1:12" s="258" customFormat="1" ht="15" customHeight="1">
      <c r="A11" s="497" t="s">
        <v>121</v>
      </c>
      <c r="B11" s="529" t="s">
        <v>181</v>
      </c>
      <c r="C11" s="480">
        <v>5.8631429455271524</v>
      </c>
      <c r="D11" s="480">
        <v>2.0438115523710247</v>
      </c>
      <c r="E11" s="480" t="s">
        <v>174</v>
      </c>
      <c r="F11" s="480">
        <v>2.0819854427820461</v>
      </c>
      <c r="G11" s="480" t="s">
        <v>174</v>
      </c>
      <c r="H11" s="480">
        <v>1.2866682218463872</v>
      </c>
      <c r="I11" s="480">
        <v>1.8893969256873144</v>
      </c>
      <c r="J11" s="480" t="s">
        <v>174</v>
      </c>
      <c r="K11" s="480">
        <v>1.4715105464283689</v>
      </c>
      <c r="L11" s="480">
        <v>2.1776246890258091</v>
      </c>
    </row>
    <row r="12" spans="1:12" s="258" customFormat="1" ht="15" customHeight="1">
      <c r="A12" s="522"/>
      <c r="B12" s="529" t="s">
        <v>180</v>
      </c>
      <c r="C12" s="480">
        <v>4.7450685471137284</v>
      </c>
      <c r="D12" s="480">
        <v>1.8266823158367054</v>
      </c>
      <c r="E12" s="480" t="s">
        <v>174</v>
      </c>
      <c r="F12" s="480">
        <v>1.7513889877475111</v>
      </c>
      <c r="G12" s="480">
        <v>0</v>
      </c>
      <c r="H12" s="480">
        <v>1.4012956675942447</v>
      </c>
      <c r="I12" s="480">
        <v>1.9734329131641439</v>
      </c>
      <c r="J12" s="480" t="s">
        <v>174</v>
      </c>
      <c r="K12" s="480">
        <v>1.6325249293673139</v>
      </c>
      <c r="L12" s="480">
        <v>2.0386890665513495</v>
      </c>
    </row>
    <row r="13" spans="1:12" s="258" customFormat="1" ht="15" customHeight="1">
      <c r="A13" s="523" t="s">
        <v>120</v>
      </c>
      <c r="B13" s="528" t="s">
        <v>181</v>
      </c>
      <c r="C13" s="331">
        <v>20.175884271105648</v>
      </c>
      <c r="D13" s="331">
        <v>7.5420502036518702</v>
      </c>
      <c r="E13" s="331" t="s">
        <v>174</v>
      </c>
      <c r="F13" s="331">
        <v>7.148990076711943</v>
      </c>
      <c r="G13" s="331" t="s">
        <v>174</v>
      </c>
      <c r="H13" s="331">
        <v>3.6464529232554761</v>
      </c>
      <c r="I13" s="331">
        <v>3.4300407757241329</v>
      </c>
      <c r="J13" s="331" t="s">
        <v>174</v>
      </c>
      <c r="K13" s="331">
        <v>3.4476956205089642</v>
      </c>
      <c r="L13" s="331">
        <v>7.1556020494184152</v>
      </c>
    </row>
    <row r="14" spans="1:12" s="258" customFormat="1" ht="15" customHeight="1">
      <c r="A14" s="495"/>
      <c r="B14" s="528" t="s">
        <v>180</v>
      </c>
      <c r="C14" s="331">
        <v>22.308092740159367</v>
      </c>
      <c r="D14" s="331">
        <v>6.5226242286970155</v>
      </c>
      <c r="E14" s="331" t="s">
        <v>174</v>
      </c>
      <c r="F14" s="331">
        <v>5.482196272040853</v>
      </c>
      <c r="G14" s="331">
        <v>0</v>
      </c>
      <c r="H14" s="331" t="s">
        <v>174</v>
      </c>
      <c r="I14" s="331">
        <v>3.9531491992107246</v>
      </c>
      <c r="J14" s="331" t="s">
        <v>174</v>
      </c>
      <c r="K14" s="331">
        <v>3.7262549082033325</v>
      </c>
      <c r="L14" s="331">
        <v>6.2307776029036441</v>
      </c>
    </row>
    <row r="15" spans="1:12" s="258" customFormat="1" ht="15" customHeight="1">
      <c r="A15" s="497" t="s">
        <v>119</v>
      </c>
      <c r="B15" s="529" t="s">
        <v>181</v>
      </c>
      <c r="C15" s="480">
        <v>14.363591514553528</v>
      </c>
      <c r="D15" s="480">
        <v>5.4075979479362459</v>
      </c>
      <c r="E15" s="480" t="s">
        <v>174</v>
      </c>
      <c r="F15" s="480">
        <v>4.9876693455229963</v>
      </c>
      <c r="G15" s="480" t="s">
        <v>174</v>
      </c>
      <c r="H15" s="480" t="s">
        <v>174</v>
      </c>
      <c r="I15" s="480" t="s">
        <v>174</v>
      </c>
      <c r="J15" s="480">
        <v>0</v>
      </c>
      <c r="K15" s="480" t="s">
        <v>174</v>
      </c>
      <c r="L15" s="480">
        <v>5.0039742579073048</v>
      </c>
    </row>
    <row r="16" spans="1:12" s="258" customFormat="1" ht="15" customHeight="1">
      <c r="A16" s="522"/>
      <c r="B16" s="529" t="s">
        <v>180</v>
      </c>
      <c r="C16" s="480" t="s">
        <v>174</v>
      </c>
      <c r="D16" s="480">
        <v>4.4004811813637463</v>
      </c>
      <c r="E16" s="480" t="s">
        <v>174</v>
      </c>
      <c r="F16" s="480">
        <v>3.7277095653981567</v>
      </c>
      <c r="G16" s="480">
        <v>0</v>
      </c>
      <c r="H16" s="480" t="s">
        <v>174</v>
      </c>
      <c r="I16" s="480" t="s">
        <v>174</v>
      </c>
      <c r="J16" s="480">
        <v>0</v>
      </c>
      <c r="K16" s="480" t="s">
        <v>174</v>
      </c>
      <c r="L16" s="480">
        <v>3.5055165148932041</v>
      </c>
    </row>
    <row r="17" spans="1:12" s="258" customFormat="1" ht="15" customHeight="1">
      <c r="A17" s="519" t="s">
        <v>118</v>
      </c>
      <c r="B17" s="528" t="s">
        <v>181</v>
      </c>
      <c r="C17" s="331" t="s">
        <v>174</v>
      </c>
      <c r="D17" s="331" t="s">
        <v>174</v>
      </c>
      <c r="E17" s="331" t="s">
        <v>174</v>
      </c>
      <c r="F17" s="331">
        <v>5.7439605210305853</v>
      </c>
      <c r="G17" s="331">
        <v>0</v>
      </c>
      <c r="H17" s="331" t="s">
        <v>174</v>
      </c>
      <c r="I17" s="331" t="s">
        <v>174</v>
      </c>
      <c r="J17" s="331">
        <v>0</v>
      </c>
      <c r="K17" s="331" t="s">
        <v>174</v>
      </c>
      <c r="L17" s="331">
        <v>4.9675334859939131</v>
      </c>
    </row>
    <row r="18" spans="1:12" s="258" customFormat="1" ht="15" customHeight="1">
      <c r="A18" s="520"/>
      <c r="B18" s="528" t="s">
        <v>180</v>
      </c>
      <c r="C18" s="331" t="s">
        <v>174</v>
      </c>
      <c r="D18" s="331" t="s">
        <v>174</v>
      </c>
      <c r="E18" s="331" t="s">
        <v>174</v>
      </c>
      <c r="F18" s="331" t="s">
        <v>174</v>
      </c>
      <c r="G18" s="331">
        <v>0</v>
      </c>
      <c r="H18" s="331" t="s">
        <v>174</v>
      </c>
      <c r="I18" s="331" t="s">
        <v>174</v>
      </c>
      <c r="J18" s="331" t="s">
        <v>174</v>
      </c>
      <c r="K18" s="331" t="s">
        <v>174</v>
      </c>
      <c r="L18" s="331" t="s">
        <v>174</v>
      </c>
    </row>
    <row r="19" spans="1:12" s="258" customFormat="1" ht="15" customHeight="1">
      <c r="A19" s="497" t="s">
        <v>117</v>
      </c>
      <c r="B19" s="529" t="s">
        <v>181</v>
      </c>
      <c r="C19" s="480">
        <v>12.996257663826738</v>
      </c>
      <c r="D19" s="480">
        <v>3.472572342663653</v>
      </c>
      <c r="E19" s="480" t="s">
        <v>174</v>
      </c>
      <c r="F19" s="480">
        <v>3.0488184494427988</v>
      </c>
      <c r="G19" s="480" t="s">
        <v>174</v>
      </c>
      <c r="H19" s="480" t="s">
        <v>174</v>
      </c>
      <c r="I19" s="480" t="s">
        <v>174</v>
      </c>
      <c r="J19" s="480" t="s">
        <v>174</v>
      </c>
      <c r="K19" s="480" t="s">
        <v>174</v>
      </c>
      <c r="L19" s="480">
        <v>4.1650224671902647</v>
      </c>
    </row>
    <row r="20" spans="1:12" s="258" customFormat="1" ht="15" customHeight="1">
      <c r="A20" s="522"/>
      <c r="B20" s="529" t="s">
        <v>180</v>
      </c>
      <c r="C20" s="480" t="s">
        <v>174</v>
      </c>
      <c r="D20" s="480">
        <v>4.3045951457352691</v>
      </c>
      <c r="E20" s="480" t="s">
        <v>174</v>
      </c>
      <c r="F20" s="480">
        <v>3.7207229654617242</v>
      </c>
      <c r="G20" s="480">
        <v>0</v>
      </c>
      <c r="H20" s="480" t="s">
        <v>174</v>
      </c>
      <c r="I20" s="480" t="s">
        <v>174</v>
      </c>
      <c r="J20" s="480" t="s">
        <v>174</v>
      </c>
      <c r="K20" s="480" t="s">
        <v>174</v>
      </c>
      <c r="L20" s="480">
        <v>3.3824570710001014</v>
      </c>
    </row>
    <row r="21" spans="1:12" s="258" customFormat="1" ht="15" customHeight="1">
      <c r="A21" s="523" t="s">
        <v>116</v>
      </c>
      <c r="B21" s="528" t="s">
        <v>181</v>
      </c>
      <c r="C21" s="331">
        <v>9.089351953453269</v>
      </c>
      <c r="D21" s="331">
        <v>3.230675456747349</v>
      </c>
      <c r="E21" s="331" t="s">
        <v>174</v>
      </c>
      <c r="F21" s="331">
        <v>3.1867701271589026</v>
      </c>
      <c r="G21" s="331" t="s">
        <v>174</v>
      </c>
      <c r="H21" s="331" t="s">
        <v>174</v>
      </c>
      <c r="I21" s="331" t="s">
        <v>174</v>
      </c>
      <c r="J21" s="331" t="s">
        <v>174</v>
      </c>
      <c r="K21" s="331">
        <v>1.301778496076275</v>
      </c>
      <c r="L21" s="331">
        <v>3.2101402374667574</v>
      </c>
    </row>
    <row r="22" spans="1:12" s="258" customFormat="1" ht="15" customHeight="1">
      <c r="A22" s="495"/>
      <c r="B22" s="528" t="s">
        <v>180</v>
      </c>
      <c r="C22" s="331">
        <v>5.9137523008151467</v>
      </c>
      <c r="D22" s="331">
        <v>2.3971224045373432</v>
      </c>
      <c r="E22" s="331" t="s">
        <v>174</v>
      </c>
      <c r="F22" s="331">
        <v>2.2093322171760787</v>
      </c>
      <c r="G22" s="331" t="s">
        <v>174</v>
      </c>
      <c r="H22" s="331" t="s">
        <v>174</v>
      </c>
      <c r="I22" s="331" t="s">
        <v>174</v>
      </c>
      <c r="J22" s="331" t="s">
        <v>174</v>
      </c>
      <c r="K22" s="331">
        <v>1.3459664848012474</v>
      </c>
      <c r="L22" s="331">
        <v>2.3707718892355305</v>
      </c>
    </row>
    <row r="23" spans="1:12" s="258" customFormat="1" ht="15" customHeight="1">
      <c r="A23" s="497" t="s">
        <v>115</v>
      </c>
      <c r="B23" s="529" t="s">
        <v>181</v>
      </c>
      <c r="C23" s="480">
        <v>21.112499999999997</v>
      </c>
      <c r="D23" s="480">
        <v>5.6136398102211915</v>
      </c>
      <c r="E23" s="480" t="s">
        <v>174</v>
      </c>
      <c r="F23" s="480">
        <v>5.3443842212674948</v>
      </c>
      <c r="G23" s="480">
        <v>0</v>
      </c>
      <c r="H23" s="480" t="s">
        <v>174</v>
      </c>
      <c r="I23" s="480" t="s">
        <v>174</v>
      </c>
      <c r="J23" s="480" t="s">
        <v>174</v>
      </c>
      <c r="K23" s="480" t="s">
        <v>174</v>
      </c>
      <c r="L23" s="480">
        <v>5.6064495364591922</v>
      </c>
    </row>
    <row r="24" spans="1:12" s="258" customFormat="1" ht="15" customHeight="1">
      <c r="A24" s="522"/>
      <c r="B24" s="529" t="s">
        <v>180</v>
      </c>
      <c r="C24" s="480" t="s">
        <v>174</v>
      </c>
      <c r="D24" s="480">
        <v>5.6863315992155261</v>
      </c>
      <c r="E24" s="480" t="s">
        <v>174</v>
      </c>
      <c r="F24" s="480">
        <v>4.8067491543763508</v>
      </c>
      <c r="G24" s="480">
        <v>0</v>
      </c>
      <c r="H24" s="480" t="s">
        <v>174</v>
      </c>
      <c r="I24" s="480" t="s">
        <v>174</v>
      </c>
      <c r="J24" s="480" t="s">
        <v>174</v>
      </c>
      <c r="K24" s="480" t="s">
        <v>174</v>
      </c>
      <c r="L24" s="480">
        <v>4.2406196594905774</v>
      </c>
    </row>
    <row r="25" spans="1:12" s="258" customFormat="1" ht="15" customHeight="1">
      <c r="A25" s="519" t="s">
        <v>114</v>
      </c>
      <c r="B25" s="528" t="s">
        <v>181</v>
      </c>
      <c r="C25" s="331">
        <v>11.5530197606457</v>
      </c>
      <c r="D25" s="331">
        <v>3.5366742888540483</v>
      </c>
      <c r="E25" s="331" t="s">
        <v>174</v>
      </c>
      <c r="F25" s="331">
        <v>3.4017390392921558</v>
      </c>
      <c r="G25" s="331" t="s">
        <v>174</v>
      </c>
      <c r="H25" s="331">
        <v>1.8400281077544687</v>
      </c>
      <c r="I25" s="331" t="s">
        <v>174</v>
      </c>
      <c r="J25" s="331" t="s">
        <v>174</v>
      </c>
      <c r="K25" s="331">
        <v>1.877982735388398</v>
      </c>
      <c r="L25" s="331">
        <v>3.8992181131189763</v>
      </c>
    </row>
    <row r="26" spans="1:12" s="258" customFormat="1" ht="15" customHeight="1">
      <c r="A26" s="520"/>
      <c r="B26" s="528" t="s">
        <v>180</v>
      </c>
      <c r="C26" s="331">
        <v>7.9829343693863057</v>
      </c>
      <c r="D26" s="331">
        <v>3.0336236944583743</v>
      </c>
      <c r="E26" s="331" t="s">
        <v>174</v>
      </c>
      <c r="F26" s="331">
        <v>2.6895472050468494</v>
      </c>
      <c r="G26" s="331">
        <v>0</v>
      </c>
      <c r="H26" s="331" t="s">
        <v>174</v>
      </c>
      <c r="I26" s="331" t="s">
        <v>174</v>
      </c>
      <c r="J26" s="331" t="s">
        <v>174</v>
      </c>
      <c r="K26" s="331">
        <v>1.783957447375788</v>
      </c>
      <c r="L26" s="331">
        <v>3.0937091280426356</v>
      </c>
    </row>
    <row r="27" spans="1:12" s="258" customFormat="1" ht="15" customHeight="1">
      <c r="A27" s="497" t="s">
        <v>113</v>
      </c>
      <c r="B27" s="529" t="s">
        <v>181</v>
      </c>
      <c r="C27" s="480">
        <v>11.827043409414028</v>
      </c>
      <c r="D27" s="480">
        <v>4.2366041881469405</v>
      </c>
      <c r="E27" s="480">
        <v>2.7384406002650339</v>
      </c>
      <c r="F27" s="480">
        <v>3.8783527545729695</v>
      </c>
      <c r="G27" s="480" t="s">
        <v>174</v>
      </c>
      <c r="H27" s="480">
        <v>2.1955005008117516</v>
      </c>
      <c r="I27" s="480">
        <v>2.4031734675085783</v>
      </c>
      <c r="J27" s="480" t="s">
        <v>174</v>
      </c>
      <c r="K27" s="480">
        <v>2.2644415801184135</v>
      </c>
      <c r="L27" s="480">
        <v>4.4738310036175521</v>
      </c>
    </row>
    <row r="28" spans="1:12" s="258" customFormat="1" ht="15" customHeight="1">
      <c r="A28" s="522"/>
      <c r="B28" s="529" t="s">
        <v>180</v>
      </c>
      <c r="C28" s="480">
        <v>7.1841465337660058</v>
      </c>
      <c r="D28" s="480">
        <v>3.3466225176609923</v>
      </c>
      <c r="E28" s="480">
        <v>1.5700585695438374</v>
      </c>
      <c r="F28" s="480">
        <v>2.7115729865397156</v>
      </c>
      <c r="G28" s="480" t="s">
        <v>174</v>
      </c>
      <c r="H28" s="480">
        <v>2.0395772638499654</v>
      </c>
      <c r="I28" s="480">
        <v>1.4683719964113833</v>
      </c>
      <c r="J28" s="480" t="s">
        <v>174</v>
      </c>
      <c r="K28" s="480">
        <v>1.7526181498867588</v>
      </c>
      <c r="L28" s="480">
        <v>3.0543460353862382</v>
      </c>
    </row>
    <row r="29" spans="1:12" s="258" customFormat="1" ht="15" customHeight="1">
      <c r="A29" s="523" t="s">
        <v>112</v>
      </c>
      <c r="B29" s="528" t="s">
        <v>181</v>
      </c>
      <c r="C29" s="331">
        <v>6.8747244703592507</v>
      </c>
      <c r="D29" s="331">
        <v>3.3754486974446469</v>
      </c>
      <c r="E29" s="331" t="s">
        <v>174</v>
      </c>
      <c r="F29" s="331">
        <v>3.2257647000090608</v>
      </c>
      <c r="G29" s="331" t="s">
        <v>174</v>
      </c>
      <c r="H29" s="331" t="s">
        <v>174</v>
      </c>
      <c r="I29" s="331" t="s">
        <v>174</v>
      </c>
      <c r="J29" s="331" t="s">
        <v>174</v>
      </c>
      <c r="K29" s="331">
        <v>1.9289726744739604</v>
      </c>
      <c r="L29" s="331">
        <v>3.2527828739293394</v>
      </c>
    </row>
    <row r="30" spans="1:12" s="258" customFormat="1" ht="15" customHeight="1">
      <c r="A30" s="495"/>
      <c r="B30" s="528" t="s">
        <v>180</v>
      </c>
      <c r="C30" s="331">
        <v>5.5795450681717735</v>
      </c>
      <c r="D30" s="331">
        <v>2.3137861317959811</v>
      </c>
      <c r="E30" s="331" t="s">
        <v>174</v>
      </c>
      <c r="F30" s="331">
        <v>2.0496534704058811</v>
      </c>
      <c r="G30" s="331">
        <v>0</v>
      </c>
      <c r="H30" s="331" t="s">
        <v>174</v>
      </c>
      <c r="I30" s="331" t="s">
        <v>174</v>
      </c>
      <c r="J30" s="331" t="s">
        <v>174</v>
      </c>
      <c r="K30" s="331" t="s">
        <v>174</v>
      </c>
      <c r="L30" s="331">
        <v>2.4552220016746005</v>
      </c>
    </row>
    <row r="31" spans="1:12" s="258" customFormat="1" ht="15" customHeight="1">
      <c r="A31" s="497" t="s">
        <v>111</v>
      </c>
      <c r="B31" s="529" t="s">
        <v>181</v>
      </c>
      <c r="C31" s="480" t="s">
        <v>174</v>
      </c>
      <c r="D31" s="480">
        <v>4.4790776029188928</v>
      </c>
      <c r="E31" s="480" t="s">
        <v>174</v>
      </c>
      <c r="F31" s="480">
        <v>4.1721591472835264</v>
      </c>
      <c r="G31" s="480">
        <v>0</v>
      </c>
      <c r="H31" s="480" t="s">
        <v>174</v>
      </c>
      <c r="I31" s="480" t="s">
        <v>174</v>
      </c>
      <c r="J31" s="480">
        <v>0</v>
      </c>
      <c r="K31" s="480" t="s">
        <v>174</v>
      </c>
      <c r="L31" s="480">
        <v>4.7373967290507499</v>
      </c>
    </row>
    <row r="32" spans="1:12" s="258" customFormat="1" ht="15" customHeight="1">
      <c r="A32" s="522"/>
      <c r="B32" s="529" t="s">
        <v>180</v>
      </c>
      <c r="C32" s="480" t="s">
        <v>174</v>
      </c>
      <c r="D32" s="480" t="s">
        <v>174</v>
      </c>
      <c r="E32" s="480" t="s">
        <v>174</v>
      </c>
      <c r="F32" s="480" t="s">
        <v>174</v>
      </c>
      <c r="G32" s="480">
        <v>0</v>
      </c>
      <c r="H32" s="480" t="s">
        <v>174</v>
      </c>
      <c r="I32" s="480" t="s">
        <v>174</v>
      </c>
      <c r="J32" s="480">
        <v>0</v>
      </c>
      <c r="K32" s="480" t="s">
        <v>174</v>
      </c>
      <c r="L32" s="480">
        <v>3.2395029885171498</v>
      </c>
    </row>
    <row r="33" spans="1:12" s="258" customFormat="1" ht="15" customHeight="1">
      <c r="A33" s="519" t="s">
        <v>110</v>
      </c>
      <c r="B33" s="528" t="s">
        <v>181</v>
      </c>
      <c r="C33" s="331">
        <v>19.131924614505994</v>
      </c>
      <c r="D33" s="331">
        <v>5.183577568395493</v>
      </c>
      <c r="E33" s="331" t="s">
        <v>174</v>
      </c>
      <c r="F33" s="331">
        <v>4.919665617436757</v>
      </c>
      <c r="G33" s="331" t="s">
        <v>174</v>
      </c>
      <c r="H33" s="331" t="s">
        <v>174</v>
      </c>
      <c r="I33" s="331" t="s">
        <v>174</v>
      </c>
      <c r="J33" s="331" t="s">
        <v>174</v>
      </c>
      <c r="K33" s="331">
        <v>1.7762763762231244</v>
      </c>
      <c r="L33" s="331">
        <v>4.5171421305248201</v>
      </c>
    </row>
    <row r="34" spans="1:12" s="258" customFormat="1" ht="15" customHeight="1">
      <c r="A34" s="520"/>
      <c r="B34" s="528" t="s">
        <v>180</v>
      </c>
      <c r="C34" s="331" t="s">
        <v>174</v>
      </c>
      <c r="D34" s="331">
        <v>5.3754990048796722</v>
      </c>
      <c r="E34" s="331" t="s">
        <v>174</v>
      </c>
      <c r="F34" s="331">
        <v>4.2861245681286224</v>
      </c>
      <c r="G34" s="331">
        <v>0</v>
      </c>
      <c r="H34" s="331" t="s">
        <v>174</v>
      </c>
      <c r="I34" s="331" t="s">
        <v>174</v>
      </c>
      <c r="J34" s="331" t="s">
        <v>174</v>
      </c>
      <c r="K34" s="331">
        <v>2.2126949309640662</v>
      </c>
      <c r="L34" s="331">
        <v>4.0730472997204936</v>
      </c>
    </row>
    <row r="35" spans="1:12" s="258" customFormat="1" ht="15" customHeight="1">
      <c r="A35" s="497" t="s">
        <v>109</v>
      </c>
      <c r="B35" s="529" t="s">
        <v>181</v>
      </c>
      <c r="C35" s="480">
        <v>23.92734787100984</v>
      </c>
      <c r="D35" s="480">
        <v>7.2815338158683334</v>
      </c>
      <c r="E35" s="480" t="s">
        <v>174</v>
      </c>
      <c r="F35" s="480">
        <v>6.9523624710886427</v>
      </c>
      <c r="G35" s="480">
        <v>0</v>
      </c>
      <c r="H35" s="480" t="s">
        <v>174</v>
      </c>
      <c r="I35" s="480" t="s">
        <v>174</v>
      </c>
      <c r="J35" s="480" t="s">
        <v>174</v>
      </c>
      <c r="K35" s="480" t="s">
        <v>174</v>
      </c>
      <c r="L35" s="480">
        <v>7.2889236339697172</v>
      </c>
    </row>
    <row r="36" spans="1:12" s="258" customFormat="1" ht="15" customHeight="1">
      <c r="A36" s="522"/>
      <c r="B36" s="529" t="s">
        <v>180</v>
      </c>
      <c r="C36" s="480">
        <v>22.950748535474069</v>
      </c>
      <c r="D36" s="480">
        <v>7.5902046876816174</v>
      </c>
      <c r="E36" s="480" t="s">
        <v>174</v>
      </c>
      <c r="F36" s="480">
        <v>6.7318774736097469</v>
      </c>
      <c r="G36" s="480" t="s">
        <v>174</v>
      </c>
      <c r="H36" s="480" t="s">
        <v>174</v>
      </c>
      <c r="I36" s="480" t="s">
        <v>174</v>
      </c>
      <c r="J36" s="480">
        <v>0</v>
      </c>
      <c r="K36" s="480" t="s">
        <v>174</v>
      </c>
      <c r="L36" s="480">
        <v>6.2580291872016067</v>
      </c>
    </row>
    <row r="37" spans="1:12" s="258" customFormat="1" ht="15" customHeight="1">
      <c r="A37" s="523" t="s">
        <v>108</v>
      </c>
      <c r="B37" s="528" t="s">
        <v>181</v>
      </c>
      <c r="C37" s="331">
        <v>10.589279872891257</v>
      </c>
      <c r="D37" s="331">
        <v>3.1053909219988092</v>
      </c>
      <c r="E37" s="331" t="s">
        <v>174</v>
      </c>
      <c r="F37" s="331">
        <v>3.1850003465723988</v>
      </c>
      <c r="G37" s="331">
        <v>0</v>
      </c>
      <c r="H37" s="331" t="s">
        <v>174</v>
      </c>
      <c r="I37" s="331" t="s">
        <v>174</v>
      </c>
      <c r="J37" s="331" t="s">
        <v>174</v>
      </c>
      <c r="K37" s="331" t="s">
        <v>174</v>
      </c>
      <c r="L37" s="331">
        <v>3.7539147577634462</v>
      </c>
    </row>
    <row r="38" spans="1:12" s="258" customFormat="1" ht="15" customHeight="1">
      <c r="A38" s="495"/>
      <c r="B38" s="528" t="s">
        <v>180</v>
      </c>
      <c r="C38" s="331" t="s">
        <v>174</v>
      </c>
      <c r="D38" s="331">
        <v>2.8256225382201747</v>
      </c>
      <c r="E38" s="331" t="s">
        <v>174</v>
      </c>
      <c r="F38" s="331">
        <v>2.5472045571733739</v>
      </c>
      <c r="G38" s="331">
        <v>0</v>
      </c>
      <c r="H38" s="331" t="s">
        <v>174</v>
      </c>
      <c r="I38" s="331" t="s">
        <v>174</v>
      </c>
      <c r="J38" s="331">
        <v>0</v>
      </c>
      <c r="K38" s="331" t="s">
        <v>174</v>
      </c>
      <c r="L38" s="331">
        <v>2.6620921047649313</v>
      </c>
    </row>
    <row r="39" spans="1:12" s="258" customFormat="1" ht="15" customHeight="1">
      <c r="A39" s="497" t="s">
        <v>107</v>
      </c>
      <c r="B39" s="529" t="s">
        <v>181</v>
      </c>
      <c r="C39" s="480" t="s">
        <v>174</v>
      </c>
      <c r="D39" s="480">
        <v>4.505324610205105</v>
      </c>
      <c r="E39" s="480" t="s">
        <v>174</v>
      </c>
      <c r="F39" s="480">
        <v>4.3242526283876703</v>
      </c>
      <c r="G39" s="480" t="s">
        <v>174</v>
      </c>
      <c r="H39" s="480" t="s">
        <v>174</v>
      </c>
      <c r="I39" s="480" t="s">
        <v>174</v>
      </c>
      <c r="J39" s="480">
        <v>0</v>
      </c>
      <c r="K39" s="480" t="s">
        <v>174</v>
      </c>
      <c r="L39" s="480">
        <v>4.3126963523148421</v>
      </c>
    </row>
    <row r="40" spans="1:12" s="258" customFormat="1" ht="15" customHeight="1">
      <c r="A40" s="522"/>
      <c r="B40" s="529" t="s">
        <v>180</v>
      </c>
      <c r="C40" s="480" t="s">
        <v>174</v>
      </c>
      <c r="D40" s="480">
        <v>4.947883513685551</v>
      </c>
      <c r="E40" s="480" t="s">
        <v>174</v>
      </c>
      <c r="F40" s="480">
        <v>4.4151766134209671</v>
      </c>
      <c r="G40" s="480">
        <v>0</v>
      </c>
      <c r="H40" s="480" t="s">
        <v>174</v>
      </c>
      <c r="I40" s="480" t="s">
        <v>174</v>
      </c>
      <c r="J40" s="480">
        <v>0</v>
      </c>
      <c r="K40" s="480" t="s">
        <v>174</v>
      </c>
      <c r="L40" s="480">
        <v>3.790322580645161</v>
      </c>
    </row>
    <row r="41" spans="1:12" s="258" customFormat="1" ht="15" customHeight="1">
      <c r="A41" s="513" t="s">
        <v>106</v>
      </c>
      <c r="B41" s="530" t="s">
        <v>181</v>
      </c>
      <c r="C41" s="466">
        <v>10.608165753722567</v>
      </c>
      <c r="D41" s="466">
        <v>3.8015174748640015</v>
      </c>
      <c r="E41" s="466">
        <v>2.830388937504873</v>
      </c>
      <c r="F41" s="466">
        <v>3.6429522365949873</v>
      </c>
      <c r="G41" s="466" t="s">
        <v>174</v>
      </c>
      <c r="H41" s="466">
        <v>1.9749194017119034</v>
      </c>
      <c r="I41" s="466">
        <v>2.2354068017491695</v>
      </c>
      <c r="J41" s="466" t="s">
        <v>174</v>
      </c>
      <c r="K41" s="466">
        <v>2.0143064611236459</v>
      </c>
      <c r="L41" s="481">
        <v>3.8455003958819569</v>
      </c>
    </row>
    <row r="42" spans="1:12" s="258" customFormat="1" ht="15" customHeight="1">
      <c r="A42" s="513"/>
      <c r="B42" s="530" t="s">
        <v>180</v>
      </c>
      <c r="C42" s="466">
        <v>7.5091991339097639</v>
      </c>
      <c r="D42" s="466">
        <v>3.2966750803071112</v>
      </c>
      <c r="E42" s="466">
        <v>1.7090890121305899</v>
      </c>
      <c r="F42" s="466">
        <v>2.8696556357483156</v>
      </c>
      <c r="G42" s="466" t="s">
        <v>174</v>
      </c>
      <c r="H42" s="466">
        <v>1.8982696408945936</v>
      </c>
      <c r="I42" s="466">
        <v>2.0419466724941504</v>
      </c>
      <c r="J42" s="466" t="s">
        <v>174</v>
      </c>
      <c r="K42" s="466">
        <v>1.9373992131917379</v>
      </c>
      <c r="L42" s="481">
        <v>3.1009515869014752</v>
      </c>
    </row>
    <row r="43" spans="1:12" s="258" customFormat="1" ht="3.75" customHeight="1">
      <c r="A43" s="531"/>
      <c r="B43" s="531"/>
      <c r="C43" s="532"/>
      <c r="D43" s="448"/>
      <c r="E43" s="448"/>
      <c r="F43" s="448"/>
      <c r="G43" s="448"/>
      <c r="H43" s="448"/>
      <c r="I43" s="448"/>
      <c r="J43" s="448"/>
      <c r="K43" s="448"/>
      <c r="L43" s="533"/>
    </row>
    <row r="44" spans="1:12" s="258" customFormat="1" ht="15" customHeight="1">
      <c r="A44" s="513" t="s">
        <v>105</v>
      </c>
      <c r="B44" s="530" t="s">
        <v>181</v>
      </c>
      <c r="C44" s="466">
        <v>10.519397</v>
      </c>
      <c r="D44" s="466">
        <v>5.7273759000000002</v>
      </c>
      <c r="E44" s="466" t="s">
        <v>104</v>
      </c>
      <c r="F44" s="466">
        <v>5.7419732000000003</v>
      </c>
      <c r="G44" s="466">
        <v>4.1535446</v>
      </c>
      <c r="H44" s="466">
        <v>4.1406877</v>
      </c>
      <c r="I44" s="466">
        <v>3.2100721000000001</v>
      </c>
      <c r="J44" s="466" t="s">
        <v>104</v>
      </c>
      <c r="K44" s="466">
        <v>3.7620114</v>
      </c>
      <c r="L44" s="481">
        <v>5.6737196000000001</v>
      </c>
    </row>
    <row r="45" spans="1:12">
      <c r="A45" s="513"/>
      <c r="B45" s="530" t="s">
        <v>180</v>
      </c>
      <c r="C45" s="466">
        <v>10.902842</v>
      </c>
      <c r="D45" s="466">
        <v>6.7993183999999998</v>
      </c>
      <c r="E45" s="466" t="s">
        <v>104</v>
      </c>
      <c r="F45" s="466">
        <v>6.9006394999999996</v>
      </c>
      <c r="G45" s="466">
        <v>5.2608774</v>
      </c>
      <c r="H45" s="466">
        <v>4.6523553</v>
      </c>
      <c r="I45" s="466">
        <v>3.9768338000000001</v>
      </c>
      <c r="J45" s="466" t="s">
        <v>104</v>
      </c>
      <c r="K45" s="466">
        <v>4.5136631999999999</v>
      </c>
      <c r="L45" s="481">
        <v>6.1619219999999997</v>
      </c>
    </row>
    <row r="46" spans="1:12">
      <c r="B46" s="3"/>
      <c r="C46" s="245"/>
      <c r="D46" s="245"/>
      <c r="E46" s="245"/>
      <c r="F46" s="245"/>
      <c r="G46" s="245"/>
      <c r="H46" s="245"/>
      <c r="I46" s="245"/>
      <c r="J46" s="245"/>
      <c r="K46" s="245"/>
      <c r="L46" s="245"/>
    </row>
    <row r="47" spans="1:12">
      <c r="B47" s="3"/>
      <c r="C47" s="245"/>
      <c r="D47" s="245"/>
      <c r="E47" s="245"/>
      <c r="F47" s="245"/>
      <c r="G47" s="245"/>
      <c r="H47" s="245"/>
      <c r="I47" s="245"/>
      <c r="J47" s="245"/>
      <c r="K47" s="245"/>
      <c r="L47" s="245"/>
    </row>
    <row r="48" spans="1:12">
      <c r="A48" s="755" t="s">
        <v>103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</row>
  </sheetData>
  <mergeCells count="2">
    <mergeCell ref="L6:L8"/>
    <mergeCell ref="C6:C7"/>
  </mergeCells>
  <conditionalFormatting sqref="C41:L42">
    <cfRule type="expression" dxfId="141" priority="4" stopIfTrue="1">
      <formula>#REF!=1</formula>
    </cfRule>
  </conditionalFormatting>
  <conditionalFormatting sqref="C44:K45">
    <cfRule type="expression" dxfId="140" priority="3" stopIfTrue="1">
      <formula>#REF!=1</formula>
    </cfRule>
  </conditionalFormatting>
  <conditionalFormatting sqref="L44:L45">
    <cfRule type="expression" dxfId="139" priority="2" stopIfTrue="1">
      <formula>#REF!=1</formula>
    </cfRule>
  </conditionalFormatting>
  <conditionalFormatting sqref="L43">
    <cfRule type="expression" dxfId="138" priority="1" stopIfTrue="1">
      <formula>#REF!=1</formula>
    </cfRule>
  </conditionalFormatting>
  <conditionalFormatting sqref="C44:K44">
    <cfRule type="expression" dxfId="137" priority="5" stopIfTrue="1">
      <formula>#REF!=1</formula>
    </cfRule>
  </conditionalFormatting>
  <conditionalFormatting sqref="C45:K45">
    <cfRule type="expression" dxfId="136" priority="6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&amp;C-20-</oddHeader>
    <oddFooter>&amp;CStatistische Ämter des Bundes und der Länder, Internationale Bildungsindikatoren,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showGridLines="0" workbookViewId="0">
      <selection sqref="A1:B1"/>
    </sheetView>
  </sheetViews>
  <sheetFormatPr baseColWidth="10" defaultRowHeight="12.75"/>
  <cols>
    <col min="1" max="2" width="11.42578125" style="1" customWidth="1"/>
    <col min="3" max="5" width="11.42578125" style="1"/>
    <col min="6" max="6" width="15.85546875" style="1" customWidth="1"/>
    <col min="7" max="7" width="13.28515625" style="1" customWidth="1"/>
    <col min="8" max="16384" width="11.42578125" style="1"/>
  </cols>
  <sheetData>
    <row r="1" spans="1:7">
      <c r="A1" s="805" t="s">
        <v>4</v>
      </c>
      <c r="B1" s="806"/>
    </row>
    <row r="2" spans="1:7">
      <c r="A2" s="3"/>
      <c r="B2" s="3"/>
      <c r="C2" s="3"/>
      <c r="D2" s="3"/>
      <c r="E2" s="3"/>
      <c r="F2" s="3"/>
      <c r="G2" s="3"/>
    </row>
    <row r="3" spans="1:7" ht="15.75">
      <c r="A3" s="807" t="s">
        <v>5</v>
      </c>
      <c r="B3" s="807"/>
      <c r="C3" s="4"/>
      <c r="D3" s="4"/>
      <c r="E3" s="4"/>
      <c r="F3" s="4"/>
      <c r="G3" s="4"/>
    </row>
    <row r="4" spans="1:7">
      <c r="A4" s="3"/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F5" s="3"/>
      <c r="G5" s="3"/>
    </row>
    <row r="6" spans="1:7">
      <c r="A6" s="3"/>
      <c r="B6" s="3"/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>
      <c r="A8" s="5" t="s">
        <v>6</v>
      </c>
      <c r="B8" s="6"/>
      <c r="C8" s="6"/>
      <c r="D8" s="6"/>
      <c r="E8" s="6"/>
      <c r="F8" s="6"/>
      <c r="G8" s="6"/>
    </row>
    <row r="9" spans="1:7">
      <c r="A9" s="7" t="s">
        <v>7</v>
      </c>
      <c r="B9" s="3"/>
      <c r="C9" s="3"/>
      <c r="D9" s="3"/>
      <c r="E9" s="3"/>
      <c r="F9" s="3"/>
      <c r="G9" s="3"/>
    </row>
    <row r="10" spans="1:7">
      <c r="A10" s="7"/>
      <c r="B10" s="3"/>
      <c r="C10" s="3"/>
      <c r="D10" s="3"/>
      <c r="E10" s="3"/>
      <c r="F10" s="3"/>
      <c r="G10" s="3"/>
    </row>
    <row r="11" spans="1:7">
      <c r="A11" s="7"/>
      <c r="B11" s="3"/>
      <c r="C11" s="3"/>
      <c r="D11" s="3"/>
      <c r="E11" s="3"/>
      <c r="F11" s="3"/>
      <c r="G11" s="3"/>
    </row>
    <row r="12" spans="1:7">
      <c r="A12" s="5" t="s">
        <v>8</v>
      </c>
      <c r="B12" s="6"/>
      <c r="C12" s="6"/>
      <c r="D12" s="6"/>
      <c r="E12" s="6"/>
      <c r="F12" s="6"/>
      <c r="G12" s="6"/>
    </row>
    <row r="13" spans="1:7">
      <c r="A13" s="7" t="s">
        <v>9</v>
      </c>
      <c r="B13" s="3"/>
      <c r="C13" s="3"/>
      <c r="D13" s="3"/>
      <c r="E13" s="3"/>
      <c r="F13" s="3"/>
      <c r="G13" s="3"/>
    </row>
    <row r="14" spans="1:7">
      <c r="A14" s="7" t="s">
        <v>10</v>
      </c>
      <c r="B14" s="3"/>
      <c r="C14" s="3"/>
      <c r="D14" s="3"/>
      <c r="E14" s="3"/>
      <c r="F14" s="3"/>
      <c r="G14" s="3"/>
    </row>
    <row r="15" spans="1:7">
      <c r="A15" s="803" t="s">
        <v>11</v>
      </c>
      <c r="B15" s="803"/>
      <c r="C15" s="804"/>
      <c r="D15" s="3"/>
      <c r="E15" s="3"/>
      <c r="F15" s="3"/>
      <c r="G15" s="3"/>
    </row>
    <row r="16" spans="1:7">
      <c r="A16" s="801" t="s">
        <v>12</v>
      </c>
      <c r="B16" s="802"/>
      <c r="C16" s="3"/>
      <c r="D16" s="3"/>
      <c r="E16" s="3"/>
      <c r="F16" s="3"/>
      <c r="G16" s="3"/>
    </row>
    <row r="17" spans="1:7">
      <c r="A17" s="7"/>
      <c r="B17" s="3"/>
      <c r="C17" s="3"/>
      <c r="D17" s="3"/>
      <c r="E17" s="3"/>
      <c r="F17" s="3"/>
      <c r="G17" s="3"/>
    </row>
    <row r="18" spans="1:7">
      <c r="A18" s="7"/>
      <c r="B18" s="3"/>
      <c r="C18" s="3"/>
      <c r="D18" s="3"/>
      <c r="E18" s="3"/>
      <c r="F18" s="3"/>
      <c r="G18" s="3"/>
    </row>
    <row r="19" spans="1:7">
      <c r="A19" s="5" t="s">
        <v>13</v>
      </c>
      <c r="B19" s="9"/>
      <c r="C19" s="6"/>
      <c r="D19" s="6"/>
      <c r="E19" s="6"/>
      <c r="F19" s="6"/>
      <c r="G19" s="6"/>
    </row>
    <row r="20" spans="1:7">
      <c r="A20" s="7" t="s">
        <v>9</v>
      </c>
      <c r="B20" s="10"/>
      <c r="C20" s="3"/>
      <c r="D20" s="3"/>
      <c r="E20" s="3"/>
      <c r="F20" s="3"/>
      <c r="G20" s="3"/>
    </row>
    <row r="21" spans="1:7">
      <c r="A21" s="7" t="s">
        <v>670</v>
      </c>
      <c r="B21" s="10"/>
      <c r="C21" s="3"/>
      <c r="D21" s="3"/>
      <c r="E21" s="3"/>
      <c r="F21" s="3"/>
      <c r="G21" s="3"/>
    </row>
    <row r="22" spans="1:7">
      <c r="A22" s="803" t="s">
        <v>36</v>
      </c>
      <c r="B22" s="803"/>
      <c r="C22" s="804"/>
      <c r="D22" s="3"/>
      <c r="E22" s="3"/>
      <c r="F22" s="3"/>
      <c r="G22" s="3"/>
    </row>
    <row r="23" spans="1:7">
      <c r="A23" s="801" t="s">
        <v>661</v>
      </c>
      <c r="B23" s="802"/>
      <c r="C23" s="802"/>
      <c r="D23" s="6"/>
      <c r="E23" s="6"/>
      <c r="F23" s="6"/>
      <c r="G23" s="6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11"/>
      <c r="B26" s="3"/>
      <c r="C26" s="3"/>
      <c r="D26" s="3"/>
      <c r="E26" s="3"/>
      <c r="F26" s="3"/>
      <c r="G26" s="3"/>
    </row>
    <row r="27" spans="1:7">
      <c r="A27" s="7" t="s">
        <v>37</v>
      </c>
      <c r="B27" s="3"/>
      <c r="C27" s="3"/>
      <c r="D27" s="3"/>
      <c r="E27" s="3"/>
      <c r="F27" s="3"/>
      <c r="G27" s="7"/>
    </row>
    <row r="28" spans="1:7">
      <c r="A28" s="7" t="s">
        <v>102</v>
      </c>
      <c r="B28" s="3"/>
      <c r="C28" s="3"/>
      <c r="D28" s="3"/>
      <c r="E28" s="3"/>
      <c r="F28" s="3"/>
      <c r="G28" s="3"/>
    </row>
    <row r="29" spans="1:7">
      <c r="A29" s="8"/>
      <c r="B29" s="3"/>
      <c r="C29" s="3"/>
      <c r="D29" s="3"/>
      <c r="E29" s="3"/>
      <c r="F29" s="3"/>
      <c r="G29" s="3"/>
    </row>
    <row r="30" spans="1:7">
      <c r="A30" s="309"/>
      <c r="B30" s="6"/>
      <c r="C30" s="6"/>
      <c r="D30" s="3"/>
      <c r="E30" s="3"/>
      <c r="F30" s="3"/>
      <c r="G30" s="3"/>
    </row>
    <row r="31" spans="1:7">
      <c r="A31" s="6" t="s">
        <v>49</v>
      </c>
      <c r="B31" s="6"/>
      <c r="C31" s="6"/>
      <c r="D31" s="3"/>
      <c r="E31" s="3"/>
      <c r="F31" s="3"/>
      <c r="G31" s="3"/>
    </row>
    <row r="32" spans="1:7">
      <c r="A32" s="7"/>
      <c r="B32" s="3"/>
      <c r="C32" s="3"/>
      <c r="D32" s="3"/>
      <c r="E32" s="3"/>
      <c r="F32" s="3"/>
      <c r="G32" s="3"/>
    </row>
    <row r="33" spans="1:17" customFormat="1" ht="12.75" customHeight="1">
      <c r="A33" s="798" t="s">
        <v>688</v>
      </c>
      <c r="B33" s="798"/>
      <c r="C33" s="798"/>
      <c r="D33" s="798"/>
      <c r="E33" s="798"/>
      <c r="F33" s="798"/>
      <c r="G33" s="798"/>
      <c r="H33" s="338"/>
      <c r="I33" s="42"/>
    </row>
    <row r="34" spans="1:17" customFormat="1">
      <c r="A34" s="3"/>
      <c r="B34" s="3"/>
      <c r="C34" s="3"/>
      <c r="D34" s="3"/>
      <c r="E34" s="3"/>
      <c r="F34" s="3"/>
    </row>
    <row r="35" spans="1:17" customFormat="1">
      <c r="A35" s="3"/>
      <c r="B35" s="3"/>
      <c r="C35" s="3"/>
      <c r="D35" s="3"/>
      <c r="E35" s="3"/>
      <c r="F35" s="3"/>
    </row>
    <row r="36" spans="1:17">
      <c r="A36" s="12" t="s">
        <v>14</v>
      </c>
      <c r="B36" s="13"/>
      <c r="C36" s="6"/>
      <c r="D36" s="6"/>
      <c r="E36" s="6"/>
      <c r="F36" s="6"/>
      <c r="G36" s="6"/>
    </row>
    <row r="37" spans="1:17">
      <c r="A37" s="801" t="s">
        <v>15</v>
      </c>
      <c r="B37" s="802"/>
      <c r="C37" s="3"/>
      <c r="D37" s="3"/>
      <c r="E37" s="3"/>
      <c r="F37" s="3"/>
      <c r="G37" s="3"/>
    </row>
    <row r="38" spans="1:17">
      <c r="A38" s="3"/>
      <c r="B38" s="3"/>
      <c r="C38" s="3"/>
      <c r="D38" s="3"/>
      <c r="E38" s="3"/>
      <c r="F38" s="3"/>
      <c r="G38" s="3"/>
    </row>
    <row r="39" spans="1:17">
      <c r="A39" s="3"/>
      <c r="B39" s="3"/>
      <c r="C39" s="3"/>
      <c r="D39" s="3"/>
      <c r="E39" s="3"/>
      <c r="F39" s="3"/>
      <c r="G39" s="3"/>
      <c r="Q39" s="14"/>
    </row>
    <row r="40" spans="1:17">
      <c r="A40" s="5" t="s">
        <v>682</v>
      </c>
      <c r="B40" s="6"/>
      <c r="C40" s="15"/>
      <c r="D40" s="6"/>
      <c r="E40" s="6"/>
      <c r="F40" s="6"/>
      <c r="G40" s="6"/>
      <c r="Q40" s="14"/>
    </row>
    <row r="41" spans="1:17">
      <c r="A41" s="5"/>
      <c r="B41" s="3"/>
      <c r="C41" s="3"/>
      <c r="D41" s="3"/>
      <c r="E41" s="3"/>
      <c r="F41" s="3"/>
      <c r="G41" s="3"/>
      <c r="Q41" s="14"/>
    </row>
    <row r="42" spans="1:17">
      <c r="A42" s="7" t="s">
        <v>101</v>
      </c>
      <c r="B42" s="7"/>
      <c r="C42" s="16"/>
      <c r="D42" s="3"/>
      <c r="E42" s="3"/>
      <c r="F42" s="3"/>
      <c r="G42" s="3"/>
      <c r="Q42" s="14"/>
    </row>
    <row r="43" spans="1:17">
      <c r="A43" s="7" t="s">
        <v>16</v>
      </c>
      <c r="B43" s="7"/>
      <c r="C43" s="3"/>
      <c r="D43" s="3"/>
      <c r="E43" s="3"/>
      <c r="F43" s="3"/>
      <c r="G43" s="3"/>
      <c r="Q43" s="14"/>
    </row>
    <row r="44" spans="1:17">
      <c r="A44" s="7"/>
      <c r="B44" s="7"/>
      <c r="C44" s="3"/>
      <c r="D44" s="3"/>
      <c r="E44" s="3"/>
      <c r="F44" s="3"/>
      <c r="G44" s="3"/>
      <c r="Q44" s="14"/>
    </row>
    <row r="45" spans="1:17">
      <c r="A45" s="17" t="s">
        <v>17</v>
      </c>
      <c r="B45" s="3"/>
      <c r="C45" s="3"/>
      <c r="D45" s="3"/>
      <c r="E45" s="3"/>
      <c r="F45" s="3"/>
      <c r="G45" s="3"/>
      <c r="Q45" s="14"/>
    </row>
    <row r="46" spans="1:17">
      <c r="Q46" s="14"/>
    </row>
    <row r="47" spans="1:17">
      <c r="Q47" s="14"/>
    </row>
    <row r="48" spans="1:17">
      <c r="Q48" s="14"/>
    </row>
    <row r="49" spans="13:20">
      <c r="Q49" s="14"/>
    </row>
    <row r="50" spans="13:20">
      <c r="Q50" s="14"/>
    </row>
    <row r="51" spans="13:20">
      <c r="Q51" s="14"/>
    </row>
    <row r="52" spans="13:20">
      <c r="Q52" s="14"/>
    </row>
    <row r="53" spans="13:20">
      <c r="Q53" s="14"/>
    </row>
    <row r="54" spans="13:20">
      <c r="Q54" s="14"/>
    </row>
    <row r="55" spans="13:20">
      <c r="Q55" s="14"/>
    </row>
    <row r="56" spans="13:20">
      <c r="Q56" s="14"/>
    </row>
    <row r="57" spans="13:20">
      <c r="Q57" s="14"/>
    </row>
    <row r="58" spans="13:20">
      <c r="Q58" s="14"/>
    </row>
    <row r="59" spans="13:20">
      <c r="M59" s="14"/>
      <c r="R59" s="14"/>
      <c r="S59" s="14"/>
      <c r="T59" s="14"/>
    </row>
    <row r="60" spans="13:20">
      <c r="M60" s="14"/>
      <c r="R60" s="14"/>
      <c r="S60" s="14"/>
      <c r="T60" s="14"/>
    </row>
    <row r="61" spans="13:20">
      <c r="M61" s="14"/>
      <c r="R61" s="14"/>
      <c r="S61" s="14"/>
      <c r="T61" s="14"/>
    </row>
    <row r="62" spans="13:20">
      <c r="M62" s="14"/>
      <c r="R62" s="14"/>
      <c r="S62" s="14"/>
      <c r="T62" s="14"/>
    </row>
    <row r="63" spans="13:20">
      <c r="M63" s="14"/>
      <c r="R63" s="14"/>
      <c r="S63" s="14"/>
      <c r="T63" s="14"/>
    </row>
    <row r="64" spans="13:20">
      <c r="M64" s="14"/>
      <c r="R64" s="14"/>
      <c r="S64" s="14"/>
      <c r="T64" s="14"/>
    </row>
    <row r="65" spans="13:20">
      <c r="M65" s="14"/>
      <c r="R65" s="14"/>
      <c r="S65" s="14"/>
      <c r="T65" s="14"/>
    </row>
    <row r="66" spans="13:20">
      <c r="M66" s="14"/>
      <c r="R66" s="14"/>
      <c r="S66" s="14"/>
      <c r="T66" s="14"/>
    </row>
    <row r="67" spans="13:20">
      <c r="M67" s="14"/>
      <c r="R67" s="14"/>
      <c r="S67" s="14"/>
      <c r="T67" s="14"/>
    </row>
  </sheetData>
  <mergeCells count="7">
    <mergeCell ref="A37:B37"/>
    <mergeCell ref="A15:C15"/>
    <mergeCell ref="A22:C22"/>
    <mergeCell ref="A1:B1"/>
    <mergeCell ref="A23:C23"/>
    <mergeCell ref="A16:B16"/>
    <mergeCell ref="A3:B3"/>
  </mergeCells>
  <hyperlinks>
    <hyperlink ref="A1" location="Inhalt!A1" display="Zurück "/>
    <hyperlink ref="A16" r:id="rId1"/>
    <hyperlink ref="A23" r:id="rId2"/>
    <hyperlink ref="A37" r:id="rId3"/>
    <hyperlink ref="A23:C23" r:id="rId4" display="bildungsberichterstattung@destatis.de "/>
    <hyperlink ref="A37:B37" r:id="rId5" display="www.statistikportal.de"/>
    <hyperlink ref="A16:B16" r:id="rId6" display="www.destatis.de/kontakt "/>
    <hyperlink ref="A33:G33" r:id="rId7" display="Die „Hinweise für Leserinnen und Leser“ und den Anhang finden Sie in der PDF-Version."/>
  </hyperlinks>
  <pageMargins left="0.59055118110236227" right="0.39370078740157483" top="0.59055118110236227" bottom="0.59055118110236227" header="0" footer="0"/>
  <pageSetup paperSize="9" orientation="portrait" horizontalDpi="1200" verticalDpi="1200" r:id="rId8"/>
  <headerFooter alignWithMargins="0">
    <oddHeader>&amp;C&amp;8-2-</oddHeader>
    <oddFooter>&amp;C&amp;8Statistische Ämter des Bundes und der Länder, Internationale Bildungsindikatoren,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ColWidth="11.42578125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  <c r="E1" s="243"/>
      <c r="F1" s="243"/>
      <c r="G1" s="243"/>
    </row>
    <row r="2" spans="1:7">
      <c r="E2" s="243"/>
      <c r="F2" s="243"/>
      <c r="G2" s="243"/>
    </row>
    <row r="3" spans="1:7" s="250" customFormat="1" ht="15.75" customHeight="1">
      <c r="A3" s="397" t="s">
        <v>487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486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59.091645514932225</v>
      </c>
      <c r="D7" s="331">
        <v>61.87266253107294</v>
      </c>
      <c r="E7" s="331">
        <v>67.361139404444899</v>
      </c>
      <c r="F7" s="331">
        <v>67.140063092989337</v>
      </c>
      <c r="G7" s="331">
        <v>67.424289972395869</v>
      </c>
    </row>
    <row r="8" spans="1:7" s="256" customFormat="1" ht="15" customHeight="1">
      <c r="A8" s="327"/>
      <c r="B8" s="327" t="s">
        <v>475</v>
      </c>
      <c r="C8" s="331">
        <v>76.043906374083065</v>
      </c>
      <c r="D8" s="331">
        <v>80.119658762544105</v>
      </c>
      <c r="E8" s="331">
        <v>83.164507525748462</v>
      </c>
      <c r="F8" s="331">
        <v>84.179372497614295</v>
      </c>
      <c r="G8" s="331">
        <v>84.407963985306907</v>
      </c>
    </row>
    <row r="9" spans="1:7" s="256" customFormat="1" ht="15" customHeight="1">
      <c r="A9" s="327"/>
      <c r="B9" s="327" t="s">
        <v>133</v>
      </c>
      <c r="C9" s="331">
        <v>85.931965027264397</v>
      </c>
      <c r="D9" s="331">
        <v>88.25386028973054</v>
      </c>
      <c r="E9" s="331">
        <v>89.824491758548987</v>
      </c>
      <c r="F9" s="331">
        <v>89.668364157214839</v>
      </c>
      <c r="G9" s="331">
        <v>89.694262698163541</v>
      </c>
    </row>
    <row r="10" spans="1:7" s="256" customFormat="1" ht="15" customHeight="1">
      <c r="A10" s="329" t="s">
        <v>121</v>
      </c>
      <c r="B10" s="329" t="s">
        <v>476</v>
      </c>
      <c r="C10" s="332">
        <v>56.955279215262223</v>
      </c>
      <c r="D10" s="332">
        <v>61.499972447236452</v>
      </c>
      <c r="E10" s="332">
        <v>66.547086691860684</v>
      </c>
      <c r="F10" s="332">
        <v>68.396035839056978</v>
      </c>
      <c r="G10" s="332">
        <v>68.62519624483518</v>
      </c>
    </row>
    <row r="11" spans="1:7" s="256" customFormat="1" ht="15" customHeight="1">
      <c r="A11" s="329"/>
      <c r="B11" s="329" t="s">
        <v>475</v>
      </c>
      <c r="C11" s="332">
        <v>75.224725864542478</v>
      </c>
      <c r="D11" s="332">
        <v>79.336847932886783</v>
      </c>
      <c r="E11" s="332">
        <v>82.449455416868503</v>
      </c>
      <c r="F11" s="332">
        <v>83.374489145413392</v>
      </c>
      <c r="G11" s="332">
        <v>83.767268772373271</v>
      </c>
    </row>
    <row r="12" spans="1:7" s="256" customFormat="1" ht="15" customHeight="1">
      <c r="A12" s="329"/>
      <c r="B12" s="329" t="s">
        <v>133</v>
      </c>
      <c r="C12" s="332">
        <v>85.299039954565487</v>
      </c>
      <c r="D12" s="332">
        <v>87.778434238212228</v>
      </c>
      <c r="E12" s="332">
        <v>89.440974274772657</v>
      </c>
      <c r="F12" s="332">
        <v>89.755543060745879</v>
      </c>
      <c r="G12" s="332">
        <v>89.6357272315974</v>
      </c>
    </row>
    <row r="13" spans="1:7" s="256" customFormat="1" ht="15" customHeight="1">
      <c r="A13" s="327" t="s">
        <v>120</v>
      </c>
      <c r="B13" s="327" t="s">
        <v>476</v>
      </c>
      <c r="C13" s="331">
        <v>39.793103448275865</v>
      </c>
      <c r="D13" s="331">
        <v>43.669292355371908</v>
      </c>
      <c r="E13" s="331">
        <v>47.777203240390861</v>
      </c>
      <c r="F13" s="331">
        <v>51.660159697267069</v>
      </c>
      <c r="G13" s="331">
        <v>51.012374246892335</v>
      </c>
    </row>
    <row r="14" spans="1:7" s="256" customFormat="1" ht="15" customHeight="1">
      <c r="A14" s="327"/>
      <c r="B14" s="327" t="s">
        <v>475</v>
      </c>
      <c r="C14" s="331">
        <v>61.515984347701711</v>
      </c>
      <c r="D14" s="331">
        <v>69.743419206667582</v>
      </c>
      <c r="E14" s="331">
        <v>74.758514325001485</v>
      </c>
      <c r="F14" s="331">
        <v>77.407219536434098</v>
      </c>
      <c r="G14" s="331">
        <v>77.927909930521679</v>
      </c>
    </row>
    <row r="15" spans="1:7" s="256" customFormat="1" ht="15" customHeight="1">
      <c r="A15" s="327"/>
      <c r="B15" s="327" t="s">
        <v>133</v>
      </c>
      <c r="C15" s="331">
        <v>77.549666007819596</v>
      </c>
      <c r="D15" s="331">
        <v>83.468443614447608</v>
      </c>
      <c r="E15" s="331">
        <v>84.738373281928659</v>
      </c>
      <c r="F15" s="331">
        <v>85.554552728915993</v>
      </c>
      <c r="G15" s="331">
        <v>86.774925449767608</v>
      </c>
    </row>
    <row r="16" spans="1:7" s="256" customFormat="1" ht="15" customHeight="1">
      <c r="A16" s="329" t="s">
        <v>119</v>
      </c>
      <c r="B16" s="329" t="s">
        <v>476</v>
      </c>
      <c r="C16" s="332">
        <v>43.801337153772671</v>
      </c>
      <c r="D16" s="332">
        <v>52.868943960705515</v>
      </c>
      <c r="E16" s="332">
        <v>55.050961025964554</v>
      </c>
      <c r="F16" s="332">
        <v>56.99283269266985</v>
      </c>
      <c r="G16" s="332">
        <v>55.904556359358651</v>
      </c>
    </row>
    <row r="17" spans="1:7" s="256" customFormat="1" ht="15" customHeight="1">
      <c r="A17" s="329"/>
      <c r="B17" s="329" t="s">
        <v>475</v>
      </c>
      <c r="C17" s="332">
        <v>65.249243510113075</v>
      </c>
      <c r="D17" s="332">
        <v>75.070052830355877</v>
      </c>
      <c r="E17" s="332">
        <v>78.909984974730236</v>
      </c>
      <c r="F17" s="332">
        <v>81.000819888550751</v>
      </c>
      <c r="G17" s="332">
        <v>81.692785227175591</v>
      </c>
    </row>
    <row r="18" spans="1:7" s="256" customFormat="1" ht="15" customHeight="1">
      <c r="A18" s="329"/>
      <c r="B18" s="329" t="s">
        <v>133</v>
      </c>
      <c r="C18" s="332">
        <v>80.01121201928467</v>
      </c>
      <c r="D18" s="332">
        <v>86.335863728939074</v>
      </c>
      <c r="E18" s="332">
        <v>87.255635219476986</v>
      </c>
      <c r="F18" s="332">
        <v>87.74128208199032</v>
      </c>
      <c r="G18" s="332">
        <v>88.73425491033305</v>
      </c>
    </row>
    <row r="19" spans="1:7" s="256" customFormat="1" ht="15" customHeight="1">
      <c r="A19" s="327" t="s">
        <v>118</v>
      </c>
      <c r="B19" s="327" t="s">
        <v>476</v>
      </c>
      <c r="C19" s="331">
        <v>46.142192403419529</v>
      </c>
      <c r="D19" s="331">
        <v>54.370915032679747</v>
      </c>
      <c r="E19" s="331">
        <v>49.586603046913005</v>
      </c>
      <c r="F19" s="331">
        <v>55.98774376622594</v>
      </c>
      <c r="G19" s="331">
        <v>56.241944393297729</v>
      </c>
    </row>
    <row r="20" spans="1:7" s="256" customFormat="1" ht="15" customHeight="1">
      <c r="A20" s="327"/>
      <c r="B20" s="327" t="s">
        <v>475</v>
      </c>
      <c r="C20" s="331">
        <v>65.938957185248015</v>
      </c>
      <c r="D20" s="331">
        <v>72.000819588156943</v>
      </c>
      <c r="E20" s="331">
        <v>77.976840372834502</v>
      </c>
      <c r="F20" s="331">
        <v>78.457726307980778</v>
      </c>
      <c r="G20" s="331">
        <v>78.787988291836825</v>
      </c>
    </row>
    <row r="21" spans="1:7" s="256" customFormat="1" ht="15" customHeight="1">
      <c r="A21" s="327"/>
      <c r="B21" s="327" t="s">
        <v>133</v>
      </c>
      <c r="C21" s="331">
        <v>80.124951190941033</v>
      </c>
      <c r="D21" s="331">
        <v>84.555942533739653</v>
      </c>
      <c r="E21" s="331">
        <v>85.218529686343089</v>
      </c>
      <c r="F21" s="331">
        <v>87.382475940948254</v>
      </c>
      <c r="G21" s="331">
        <v>87.749157297897625</v>
      </c>
    </row>
    <row r="22" spans="1:7" s="256" customFormat="1" ht="15" customHeight="1">
      <c r="A22" s="329" t="s">
        <v>117</v>
      </c>
      <c r="B22" s="329" t="s">
        <v>476</v>
      </c>
      <c r="C22" s="332">
        <v>51.57883620234449</v>
      </c>
      <c r="D22" s="332">
        <v>54.857850808555028</v>
      </c>
      <c r="E22" s="332">
        <v>60.948655451580983</v>
      </c>
      <c r="F22" s="332">
        <v>55.185837554058423</v>
      </c>
      <c r="G22" s="332">
        <v>59.13601725025115</v>
      </c>
    </row>
    <row r="23" spans="1:7" s="256" customFormat="1" ht="15" customHeight="1">
      <c r="A23" s="329"/>
      <c r="B23" s="329" t="s">
        <v>475</v>
      </c>
      <c r="C23" s="332">
        <v>71.742169768497504</v>
      </c>
      <c r="D23" s="332">
        <v>75.985947211962895</v>
      </c>
      <c r="E23" s="332">
        <v>79.95180105214304</v>
      </c>
      <c r="F23" s="332">
        <v>81.30659333288618</v>
      </c>
      <c r="G23" s="332">
        <v>82.091421047062539</v>
      </c>
    </row>
    <row r="24" spans="1:7" s="256" customFormat="1" ht="15" customHeight="1">
      <c r="A24" s="329"/>
      <c r="B24" s="329" t="s">
        <v>133</v>
      </c>
      <c r="C24" s="332">
        <v>83.901470003972989</v>
      </c>
      <c r="D24" s="332">
        <v>86.766525561706288</v>
      </c>
      <c r="E24" s="332">
        <v>88.096738682868192</v>
      </c>
      <c r="F24" s="332">
        <v>89.488746747556803</v>
      </c>
      <c r="G24" s="332">
        <v>89.989435819258901</v>
      </c>
    </row>
    <row r="25" spans="1:7" s="256" customFormat="1" ht="15" customHeight="1">
      <c r="A25" s="327" t="s">
        <v>116</v>
      </c>
      <c r="B25" s="327" t="s">
        <v>476</v>
      </c>
      <c r="C25" s="331">
        <v>53.728088155715525</v>
      </c>
      <c r="D25" s="331">
        <v>56.200596870462974</v>
      </c>
      <c r="E25" s="331">
        <v>60.425118599705549</v>
      </c>
      <c r="F25" s="331">
        <v>61.048913967844257</v>
      </c>
      <c r="G25" s="331">
        <v>61.50679008706247</v>
      </c>
    </row>
    <row r="26" spans="1:7" s="256" customFormat="1" ht="15" customHeight="1">
      <c r="A26" s="327"/>
      <c r="B26" s="327" t="s">
        <v>475</v>
      </c>
      <c r="C26" s="331">
        <v>71.700975312730336</v>
      </c>
      <c r="D26" s="331">
        <v>76.883951844430214</v>
      </c>
      <c r="E26" s="331">
        <v>79.911283822375452</v>
      </c>
      <c r="F26" s="331">
        <v>80.750370875373505</v>
      </c>
      <c r="G26" s="331">
        <v>81.375422736214261</v>
      </c>
    </row>
    <row r="27" spans="1:7" s="256" customFormat="1" ht="15" customHeight="1">
      <c r="A27" s="327"/>
      <c r="B27" s="327" t="s">
        <v>133</v>
      </c>
      <c r="C27" s="331">
        <v>84.739400791407576</v>
      </c>
      <c r="D27" s="331">
        <v>87.410979945648094</v>
      </c>
      <c r="E27" s="331">
        <v>87.907685730886527</v>
      </c>
      <c r="F27" s="331">
        <v>87.968085452703605</v>
      </c>
      <c r="G27" s="331">
        <v>88.95038287780784</v>
      </c>
    </row>
    <row r="28" spans="1:7" s="256" customFormat="1" ht="15" customHeight="1">
      <c r="A28" s="329" t="s">
        <v>115</v>
      </c>
      <c r="B28" s="329" t="s">
        <v>476</v>
      </c>
      <c r="C28" s="332">
        <v>36.992221261884183</v>
      </c>
      <c r="D28" s="332">
        <v>39.40443213296399</v>
      </c>
      <c r="E28" s="332">
        <v>51.453028230701847</v>
      </c>
      <c r="F28" s="332">
        <v>48.797426712478988</v>
      </c>
      <c r="G28" s="332">
        <v>48.372743261729021</v>
      </c>
    </row>
    <row r="29" spans="1:7" s="256" customFormat="1" ht="15" customHeight="1">
      <c r="A29" s="329"/>
      <c r="B29" s="329" t="s">
        <v>475</v>
      </c>
      <c r="C29" s="332">
        <v>63.680458828349053</v>
      </c>
      <c r="D29" s="332">
        <v>72.087169743914515</v>
      </c>
      <c r="E29" s="332">
        <v>74.884475960680078</v>
      </c>
      <c r="F29" s="332">
        <v>76.978145261284396</v>
      </c>
      <c r="G29" s="332">
        <v>78.122914992987575</v>
      </c>
    </row>
    <row r="30" spans="1:7" s="256" customFormat="1" ht="15" customHeight="1">
      <c r="A30" s="329"/>
      <c r="B30" s="329" t="s">
        <v>133</v>
      </c>
      <c r="C30" s="332">
        <v>77.058636327472342</v>
      </c>
      <c r="D30" s="332">
        <v>85.033659240262864</v>
      </c>
      <c r="E30" s="332">
        <v>84.227901885192352</v>
      </c>
      <c r="F30" s="332">
        <v>83.726362529787949</v>
      </c>
      <c r="G30" s="332">
        <v>83.562212137632102</v>
      </c>
    </row>
    <row r="31" spans="1:7" s="256" customFormat="1" ht="15" customHeight="1">
      <c r="A31" s="327" t="s">
        <v>114</v>
      </c>
      <c r="B31" s="327" t="s">
        <v>476</v>
      </c>
      <c r="C31" s="331">
        <v>50.456230396350144</v>
      </c>
      <c r="D31" s="331">
        <v>55.848899574625477</v>
      </c>
      <c r="E31" s="331">
        <v>58.095423690279006</v>
      </c>
      <c r="F31" s="331">
        <v>59.031792368047022</v>
      </c>
      <c r="G31" s="331">
        <v>58.570149153657169</v>
      </c>
    </row>
    <row r="32" spans="1:7" s="256" customFormat="1" ht="15" customHeight="1">
      <c r="A32" s="327"/>
      <c r="B32" s="327" t="s">
        <v>475</v>
      </c>
      <c r="C32" s="331">
        <v>71.021581659323445</v>
      </c>
      <c r="D32" s="331">
        <v>76.890996408554386</v>
      </c>
      <c r="E32" s="331">
        <v>80.721640311903087</v>
      </c>
      <c r="F32" s="331">
        <v>80.685497602208201</v>
      </c>
      <c r="G32" s="331">
        <v>82.024545158810668</v>
      </c>
    </row>
    <row r="33" spans="1:7" s="256" customFormat="1" ht="15" customHeight="1">
      <c r="A33" s="327"/>
      <c r="B33" s="327" t="s">
        <v>133</v>
      </c>
      <c r="C33" s="331">
        <v>83.247209834595708</v>
      </c>
      <c r="D33" s="331">
        <v>87.242807047192528</v>
      </c>
      <c r="E33" s="331">
        <v>88.059363317095261</v>
      </c>
      <c r="F33" s="331">
        <v>88.455986990257912</v>
      </c>
      <c r="G33" s="331">
        <v>88.485135471017088</v>
      </c>
    </row>
    <row r="34" spans="1:7" s="256" customFormat="1" ht="15" customHeight="1">
      <c r="A34" s="329" t="s">
        <v>113</v>
      </c>
      <c r="B34" s="329" t="s">
        <v>476</v>
      </c>
      <c r="C34" s="332">
        <v>49.270664505672606</v>
      </c>
      <c r="D34" s="332">
        <v>51.481233617756949</v>
      </c>
      <c r="E34" s="332">
        <v>55.097470002463147</v>
      </c>
      <c r="F34" s="332">
        <v>54.799359095772182</v>
      </c>
      <c r="G34" s="332">
        <v>56.119011432046705</v>
      </c>
    </row>
    <row r="35" spans="1:7" s="256" customFormat="1" ht="15" customHeight="1">
      <c r="A35" s="329"/>
      <c r="B35" s="329" t="s">
        <v>475</v>
      </c>
      <c r="C35" s="332">
        <v>70.068807539064338</v>
      </c>
      <c r="D35" s="332">
        <v>75.038403003968313</v>
      </c>
      <c r="E35" s="332">
        <v>78.251369092953254</v>
      </c>
      <c r="F35" s="332">
        <v>79.375064697246046</v>
      </c>
      <c r="G35" s="332">
        <v>79.685559099226595</v>
      </c>
    </row>
    <row r="36" spans="1:7" s="256" customFormat="1" ht="15" customHeight="1">
      <c r="A36" s="329"/>
      <c r="B36" s="329" t="s">
        <v>133</v>
      </c>
      <c r="C36" s="332">
        <v>83.385159559995344</v>
      </c>
      <c r="D36" s="332">
        <v>86.973940563630222</v>
      </c>
      <c r="E36" s="332">
        <v>87.69511611582702</v>
      </c>
      <c r="F36" s="332">
        <v>87.983693282905065</v>
      </c>
      <c r="G36" s="332">
        <v>88.090340667850839</v>
      </c>
    </row>
    <row r="37" spans="1:7" s="256" customFormat="1" ht="15" customHeight="1">
      <c r="A37" s="327" t="s">
        <v>112</v>
      </c>
      <c r="B37" s="327" t="s">
        <v>476</v>
      </c>
      <c r="C37" s="331">
        <v>51.120109879700678</v>
      </c>
      <c r="D37" s="331">
        <v>58.007957195774452</v>
      </c>
      <c r="E37" s="331">
        <v>58.80727697833057</v>
      </c>
      <c r="F37" s="331">
        <v>60.80689714242888</v>
      </c>
      <c r="G37" s="331">
        <v>61.704329157629147</v>
      </c>
    </row>
    <row r="38" spans="1:7" s="256" customFormat="1" ht="15" customHeight="1">
      <c r="A38" s="327"/>
      <c r="B38" s="327" t="s">
        <v>475</v>
      </c>
      <c r="C38" s="331">
        <v>73.596831806181086</v>
      </c>
      <c r="D38" s="331">
        <v>77.822425579004388</v>
      </c>
      <c r="E38" s="331">
        <v>80.850875180344303</v>
      </c>
      <c r="F38" s="331">
        <v>81.374801145904115</v>
      </c>
      <c r="G38" s="331">
        <v>81.755335608896388</v>
      </c>
    </row>
    <row r="39" spans="1:7" s="256" customFormat="1" ht="15" customHeight="1">
      <c r="A39" s="327"/>
      <c r="B39" s="327" t="s">
        <v>133</v>
      </c>
      <c r="C39" s="331">
        <v>85.998033011203276</v>
      </c>
      <c r="D39" s="331">
        <v>89.007443686471149</v>
      </c>
      <c r="E39" s="331">
        <v>89.347784749952481</v>
      </c>
      <c r="F39" s="331">
        <v>89.09309996257393</v>
      </c>
      <c r="G39" s="331">
        <v>88.540926620237101</v>
      </c>
    </row>
    <row r="40" spans="1:7" s="256" customFormat="1" ht="15" customHeight="1">
      <c r="A40" s="329" t="s">
        <v>111</v>
      </c>
      <c r="B40" s="329" t="s">
        <v>476</v>
      </c>
      <c r="C40" s="332">
        <v>49.296822680258948</v>
      </c>
      <c r="D40" s="332">
        <v>56.331295163980002</v>
      </c>
      <c r="E40" s="332">
        <v>53.737165350596371</v>
      </c>
      <c r="F40" s="332">
        <v>57.009584367965459</v>
      </c>
      <c r="G40" s="332">
        <v>57.975437743190675</v>
      </c>
    </row>
    <row r="41" spans="1:7" s="256" customFormat="1" ht="15" customHeight="1">
      <c r="A41" s="329"/>
      <c r="B41" s="329" t="s">
        <v>475</v>
      </c>
      <c r="C41" s="332">
        <v>69.455589161162891</v>
      </c>
      <c r="D41" s="332">
        <v>71.435983167118238</v>
      </c>
      <c r="E41" s="332">
        <v>76.936425119645833</v>
      </c>
      <c r="F41" s="332">
        <v>78.677103225400288</v>
      </c>
      <c r="G41" s="332">
        <v>79.395396812070487</v>
      </c>
    </row>
    <row r="42" spans="1:7" s="256" customFormat="1" ht="15" customHeight="1">
      <c r="A42" s="329"/>
      <c r="B42" s="329" t="s">
        <v>133</v>
      </c>
      <c r="C42" s="332">
        <v>83.096336754873334</v>
      </c>
      <c r="D42" s="332">
        <v>86.32239464088866</v>
      </c>
      <c r="E42" s="332">
        <v>89.250739933572504</v>
      </c>
      <c r="F42" s="332">
        <v>87.463868793816573</v>
      </c>
      <c r="G42" s="332">
        <v>87.444990731038942</v>
      </c>
    </row>
    <row r="43" spans="1:7" s="256" customFormat="1" ht="15" customHeight="1">
      <c r="A43" s="327" t="s">
        <v>110</v>
      </c>
      <c r="B43" s="327" t="s">
        <v>476</v>
      </c>
      <c r="C43" s="331">
        <v>39.226569608735211</v>
      </c>
      <c r="D43" s="331">
        <v>42.505018960517504</v>
      </c>
      <c r="E43" s="331">
        <v>46.847104978951307</v>
      </c>
      <c r="F43" s="331">
        <v>49.559606515844266</v>
      </c>
      <c r="G43" s="331">
        <v>48.72477474123167</v>
      </c>
    </row>
    <row r="44" spans="1:7" s="256" customFormat="1" ht="15" customHeight="1">
      <c r="A44" s="327"/>
      <c r="B44" s="327" t="s">
        <v>475</v>
      </c>
      <c r="C44" s="331">
        <v>63.864944507174151</v>
      </c>
      <c r="D44" s="331">
        <v>72.482313263825105</v>
      </c>
      <c r="E44" s="331">
        <v>78.331095546183519</v>
      </c>
      <c r="F44" s="331">
        <v>80.409236634724124</v>
      </c>
      <c r="G44" s="331">
        <v>81.93508384480873</v>
      </c>
    </row>
    <row r="45" spans="1:7" s="256" customFormat="1" ht="15" customHeight="1">
      <c r="A45" s="327"/>
      <c r="B45" s="327" t="s">
        <v>133</v>
      </c>
      <c r="C45" s="331">
        <v>79.113415424497731</v>
      </c>
      <c r="D45" s="331">
        <v>84.979258849557525</v>
      </c>
      <c r="E45" s="331">
        <v>87.413091684500955</v>
      </c>
      <c r="F45" s="331">
        <v>87.678797100264688</v>
      </c>
      <c r="G45" s="331">
        <v>88.43931640131413</v>
      </c>
    </row>
    <row r="46" spans="1:7" s="256" customFormat="1" ht="15" customHeight="1">
      <c r="A46" s="329" t="s">
        <v>109</v>
      </c>
      <c r="B46" s="329" t="s">
        <v>476</v>
      </c>
      <c r="C46" s="332">
        <v>44.863731656184491</v>
      </c>
      <c r="D46" s="332">
        <v>45.194014709611977</v>
      </c>
      <c r="E46" s="332">
        <v>48.635270991959651</v>
      </c>
      <c r="F46" s="332">
        <v>47.815571207777353</v>
      </c>
      <c r="G46" s="332">
        <v>48.663545435198984</v>
      </c>
    </row>
    <row r="47" spans="1:7" s="256" customFormat="1" ht="15" customHeight="1">
      <c r="A47" s="329"/>
      <c r="B47" s="329" t="s">
        <v>475</v>
      </c>
      <c r="C47" s="332">
        <v>63.460303627941109</v>
      </c>
      <c r="D47" s="332">
        <v>73.400612107903939</v>
      </c>
      <c r="E47" s="332">
        <v>76.975815837251517</v>
      </c>
      <c r="F47" s="332">
        <v>77.684154969924322</v>
      </c>
      <c r="G47" s="332">
        <v>78.503389236426699</v>
      </c>
    </row>
    <row r="48" spans="1:7" s="256" customFormat="1" ht="15" customHeight="1">
      <c r="A48" s="329"/>
      <c r="B48" s="329" t="s">
        <v>133</v>
      </c>
      <c r="C48" s="332">
        <v>78.993179418395613</v>
      </c>
      <c r="D48" s="332">
        <v>84.840508867581605</v>
      </c>
      <c r="E48" s="332">
        <v>87.818355143426658</v>
      </c>
      <c r="F48" s="332">
        <v>87.285551099423159</v>
      </c>
      <c r="G48" s="332">
        <v>88.208317227040553</v>
      </c>
    </row>
    <row r="49" spans="1:7" s="256" customFormat="1" ht="15" customHeight="1">
      <c r="A49" s="327" t="s">
        <v>108</v>
      </c>
      <c r="B49" s="327" t="s">
        <v>476</v>
      </c>
      <c r="C49" s="331">
        <v>49.959285132644759</v>
      </c>
      <c r="D49" s="331">
        <v>58.02910519160077</v>
      </c>
      <c r="E49" s="331">
        <v>57.969831205304153</v>
      </c>
      <c r="F49" s="331">
        <v>57.796050852042193</v>
      </c>
      <c r="G49" s="331">
        <v>59.839655556380364</v>
      </c>
    </row>
    <row r="50" spans="1:7" s="256" customFormat="1" ht="15" customHeight="1">
      <c r="A50" s="327"/>
      <c r="B50" s="327" t="s">
        <v>475</v>
      </c>
      <c r="C50" s="331">
        <v>72.168902055475513</v>
      </c>
      <c r="D50" s="331">
        <v>76.867474920761097</v>
      </c>
      <c r="E50" s="331">
        <v>81.727117964520588</v>
      </c>
      <c r="F50" s="331">
        <v>81.413650051372983</v>
      </c>
      <c r="G50" s="331">
        <v>82.786316884317571</v>
      </c>
    </row>
    <row r="51" spans="1:7" s="256" customFormat="1" ht="15" customHeight="1">
      <c r="A51" s="327"/>
      <c r="B51" s="327" t="s">
        <v>133</v>
      </c>
      <c r="C51" s="331">
        <v>82.021739130434796</v>
      </c>
      <c r="D51" s="331">
        <v>85.845555751899624</v>
      </c>
      <c r="E51" s="331">
        <v>88.393390914215104</v>
      </c>
      <c r="F51" s="331">
        <v>87.656012597033055</v>
      </c>
      <c r="G51" s="331">
        <v>86.796260450558066</v>
      </c>
    </row>
    <row r="52" spans="1:7" s="256" customFormat="1" ht="15" customHeight="1">
      <c r="A52" s="329" t="s">
        <v>107</v>
      </c>
      <c r="B52" s="329" t="s">
        <v>476</v>
      </c>
      <c r="C52" s="332">
        <v>50.732580248294369</v>
      </c>
      <c r="D52" s="332">
        <v>56.108160309029451</v>
      </c>
      <c r="E52" s="332">
        <v>50.80957768421834</v>
      </c>
      <c r="F52" s="332">
        <v>50.324524403890848</v>
      </c>
      <c r="G52" s="332">
        <v>52.22318407177147</v>
      </c>
    </row>
    <row r="53" spans="1:7" s="256" customFormat="1" ht="15" customHeight="1">
      <c r="A53" s="329"/>
      <c r="B53" s="329" t="s">
        <v>475</v>
      </c>
      <c r="C53" s="332">
        <v>64.940559397305691</v>
      </c>
      <c r="D53" s="332">
        <v>74.947373457085448</v>
      </c>
      <c r="E53" s="332">
        <v>78.035543762711129</v>
      </c>
      <c r="F53" s="332">
        <v>79.880903405532692</v>
      </c>
      <c r="G53" s="332">
        <v>80.45681564664919</v>
      </c>
    </row>
    <row r="54" spans="1:7" s="256" customFormat="1" ht="15" customHeight="1">
      <c r="A54" s="329"/>
      <c r="B54" s="329" t="s">
        <v>133</v>
      </c>
      <c r="C54" s="332">
        <v>78.664570662818264</v>
      </c>
      <c r="D54" s="332">
        <v>87.441610282252341</v>
      </c>
      <c r="E54" s="332">
        <v>85.794897035708019</v>
      </c>
      <c r="F54" s="332">
        <v>86.43553972371511</v>
      </c>
      <c r="G54" s="332">
        <v>87.876398980544863</v>
      </c>
    </row>
    <row r="55" spans="1:7" s="256" customFormat="1" ht="15" customHeight="1">
      <c r="A55" s="334" t="s">
        <v>106</v>
      </c>
      <c r="B55" s="404" t="s">
        <v>476</v>
      </c>
      <c r="C55" s="466">
        <v>51.673142640671564</v>
      </c>
      <c r="D55" s="466">
        <v>55.34960726570344</v>
      </c>
      <c r="E55" s="466">
        <v>58.731456132335921</v>
      </c>
      <c r="F55" s="466">
        <v>59.416395154135813</v>
      </c>
      <c r="G55" s="481">
        <v>60.017647248231832</v>
      </c>
    </row>
    <row r="56" spans="1:7" s="256" customFormat="1" ht="15" customHeight="1">
      <c r="A56" s="334"/>
      <c r="B56" s="404" t="s">
        <v>475</v>
      </c>
      <c r="C56" s="466">
        <v>70.687418248799332</v>
      </c>
      <c r="D56" s="466">
        <v>76.321480034832732</v>
      </c>
      <c r="E56" s="466">
        <v>79.914705175842414</v>
      </c>
      <c r="F56" s="466">
        <v>80.961159034330379</v>
      </c>
      <c r="G56" s="481">
        <v>81.597148440855975</v>
      </c>
    </row>
    <row r="57" spans="1:7" s="256" customFormat="1" ht="15" customHeight="1">
      <c r="A57" s="334"/>
      <c r="B57" s="404" t="s">
        <v>133</v>
      </c>
      <c r="C57" s="466">
        <v>82.92654084053396</v>
      </c>
      <c r="D57" s="466">
        <v>86.929298464598503</v>
      </c>
      <c r="E57" s="466">
        <v>88.130143759880184</v>
      </c>
      <c r="F57" s="466">
        <v>88.329986666818002</v>
      </c>
      <c r="G57" s="481">
        <v>88.584903606773651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368"/>
    </row>
    <row r="59" spans="1:7" s="62" customFormat="1" ht="15" customHeight="1">
      <c r="A59" s="334" t="s">
        <v>105</v>
      </c>
      <c r="B59" s="404" t="s">
        <v>476</v>
      </c>
      <c r="C59" s="466">
        <v>56.298397999999999</v>
      </c>
      <c r="D59" s="466">
        <v>54.925708</v>
      </c>
      <c r="E59" s="466">
        <v>55.910364999999999</v>
      </c>
      <c r="F59" s="466">
        <v>56.735019000000001</v>
      </c>
      <c r="G59" s="481">
        <v>57.520933999999997</v>
      </c>
    </row>
    <row r="60" spans="1:7" s="62" customFormat="1" ht="15" customHeight="1">
      <c r="A60" s="334"/>
      <c r="B60" s="404" t="s">
        <v>475</v>
      </c>
      <c r="C60" s="466">
        <v>74.722020000000001</v>
      </c>
      <c r="D60" s="466">
        <v>73.434747000000002</v>
      </c>
      <c r="E60" s="466">
        <v>74.236555999999993</v>
      </c>
      <c r="F60" s="466">
        <v>74.97824</v>
      </c>
      <c r="G60" s="481">
        <v>75.695458000000002</v>
      </c>
    </row>
    <row r="61" spans="1:7" s="62" customFormat="1" ht="15" customHeight="1">
      <c r="A61" s="334"/>
      <c r="B61" s="404" t="s">
        <v>133</v>
      </c>
      <c r="C61" s="466">
        <v>84.123108000000002</v>
      </c>
      <c r="D61" s="466">
        <v>83.132041000000001</v>
      </c>
      <c r="E61" s="466">
        <v>83.730756</v>
      </c>
      <c r="F61" s="466">
        <v>84.286743999999999</v>
      </c>
      <c r="G61" s="481">
        <v>84.801584000000005</v>
      </c>
    </row>
    <row r="62" spans="1:7" s="62" customFormat="1">
      <c r="A62" s="64"/>
      <c r="B62" s="64"/>
      <c r="C62" s="77"/>
      <c r="D62" s="77"/>
      <c r="E62" s="77"/>
      <c r="F62" s="77"/>
      <c r="G62" s="77"/>
    </row>
    <row r="63" spans="1:7" s="62" customFormat="1">
      <c r="A63" s="224" t="s">
        <v>474</v>
      </c>
      <c r="B63" s="64"/>
      <c r="C63" s="77"/>
      <c r="D63" s="77"/>
      <c r="E63" s="77"/>
      <c r="F63" s="77"/>
      <c r="G63" s="77"/>
    </row>
    <row r="64" spans="1:7" s="62" customFormat="1">
      <c r="A64" s="64"/>
      <c r="B64" s="64"/>
      <c r="C64" s="77"/>
      <c r="D64" s="77"/>
      <c r="E64" s="77"/>
      <c r="F64" s="77"/>
      <c r="G64" s="77"/>
    </row>
    <row r="65" spans="1:7" s="62" customFormat="1">
      <c r="A65" s="64"/>
      <c r="B65" s="64"/>
      <c r="C65" s="77"/>
      <c r="D65" s="77"/>
      <c r="E65" s="77"/>
      <c r="F65" s="77"/>
      <c r="G65" s="77"/>
    </row>
    <row r="66" spans="1:7" s="62" customFormat="1">
      <c r="A66" s="755" t="s">
        <v>103</v>
      </c>
      <c r="B66" s="254"/>
      <c r="C66" s="3"/>
      <c r="D66" s="3"/>
      <c r="E66" s="3"/>
      <c r="F66" s="3"/>
      <c r="G66" s="3"/>
    </row>
  </sheetData>
  <conditionalFormatting sqref="C59:E61">
    <cfRule type="expression" dxfId="135" priority="9" stopIfTrue="1">
      <formula>#REF!=1</formula>
    </cfRule>
  </conditionalFormatting>
  <conditionalFormatting sqref="C55:D55">
    <cfRule type="expression" dxfId="134" priority="10" stopIfTrue="1">
      <formula>#REF!=1</formula>
    </cfRule>
  </conditionalFormatting>
  <conditionalFormatting sqref="C56:D57">
    <cfRule type="expression" dxfId="133" priority="11" stopIfTrue="1">
      <formula>#REF!=1</formula>
    </cfRule>
  </conditionalFormatting>
  <conditionalFormatting sqref="E55">
    <cfRule type="expression" dxfId="132" priority="7" stopIfTrue="1">
      <formula>#REF!=1</formula>
    </cfRule>
  </conditionalFormatting>
  <conditionalFormatting sqref="E56:E57">
    <cfRule type="expression" dxfId="131" priority="8" stopIfTrue="1">
      <formula>#REF!=1</formula>
    </cfRule>
  </conditionalFormatting>
  <conditionalFormatting sqref="F59:F61">
    <cfRule type="expression" dxfId="130" priority="6" stopIfTrue="1">
      <formula>#REF!=1</formula>
    </cfRule>
  </conditionalFormatting>
  <conditionalFormatting sqref="F55">
    <cfRule type="expression" dxfId="129" priority="4" stopIfTrue="1">
      <formula>#REF!=1</formula>
    </cfRule>
  </conditionalFormatting>
  <conditionalFormatting sqref="F56:F57">
    <cfRule type="expression" dxfId="128" priority="5" stopIfTrue="1">
      <formula>#REF!=1</formula>
    </cfRule>
  </conditionalFormatting>
  <conditionalFormatting sqref="G55">
    <cfRule type="expression" dxfId="127" priority="2" stopIfTrue="1">
      <formula>#REF!=1</formula>
    </cfRule>
  </conditionalFormatting>
  <conditionalFormatting sqref="G56:G57">
    <cfRule type="expression" dxfId="126" priority="3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&amp;C-21-</oddHeader>
    <oddFooter>&amp;CStatistische Ämter des Bundes und der Länder, Internationale Bildungsindikatoren, 2018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DB00376-994D-4522-BB6B-BEF2ED995214}">
            <xm:f>'\\SV-FS-05\VOL_B\G-H2\Daten\Gruppenleitung\Zusammenarbeit\Alle_Mitarbeiter\Laender_EAG\2018\Indikatoren\Erster_Entwurf\20180823\[A3-5_Tab_Erwerbsbeteiligung_Zeitreihe.xlsx]Tab_A3-5c'!#REF!=1</xm:f>
            <x14:dxf>
              <fill>
                <patternFill>
                  <bgColor indexed="11"/>
                </patternFill>
              </fill>
            </x14:dxf>
          </x14:cfRule>
          <xm:sqref>G59:G61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ColWidth="11.42578125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  <c r="E1" s="243"/>
      <c r="F1" s="243"/>
      <c r="G1" s="243"/>
    </row>
    <row r="2" spans="1:7">
      <c r="E2" s="243"/>
      <c r="F2" s="243"/>
      <c r="G2" s="243"/>
    </row>
    <row r="3" spans="1:7" s="250" customFormat="1" ht="15.75" customHeight="1">
      <c r="A3" s="397" t="s">
        <v>489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488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71.084863330988838</v>
      </c>
      <c r="D7" s="331">
        <v>72.312012838147638</v>
      </c>
      <c r="E7" s="331">
        <v>77.338474660601307</v>
      </c>
      <c r="F7" s="331">
        <v>76.232713584342264</v>
      </c>
      <c r="G7" s="331">
        <v>78.308387983922174</v>
      </c>
    </row>
    <row r="8" spans="1:7" s="256" customFormat="1" ht="15" customHeight="1">
      <c r="A8" s="327"/>
      <c r="B8" s="327" t="s">
        <v>475</v>
      </c>
      <c r="C8" s="331">
        <v>82.497608340546279</v>
      </c>
      <c r="D8" s="331">
        <v>85.179498040876837</v>
      </c>
      <c r="E8" s="331">
        <v>86.973609595080504</v>
      </c>
      <c r="F8" s="331">
        <v>88.098962454534629</v>
      </c>
      <c r="G8" s="331">
        <v>88.485031578319564</v>
      </c>
    </row>
    <row r="9" spans="1:7" s="256" customFormat="1" ht="15" customHeight="1">
      <c r="A9" s="327"/>
      <c r="B9" s="327" t="s">
        <v>133</v>
      </c>
      <c r="C9" s="331">
        <v>89.905238357188082</v>
      </c>
      <c r="D9" s="331">
        <v>92.492599171107173</v>
      </c>
      <c r="E9" s="331">
        <v>93.425897725644674</v>
      </c>
      <c r="F9" s="331">
        <v>92.924090065719113</v>
      </c>
      <c r="G9" s="331">
        <v>93.078526590290167</v>
      </c>
    </row>
    <row r="10" spans="1:7" s="256" customFormat="1" ht="15" customHeight="1">
      <c r="A10" s="329" t="s">
        <v>121</v>
      </c>
      <c r="B10" s="329" t="s">
        <v>476</v>
      </c>
      <c r="C10" s="332">
        <v>69.067837498793779</v>
      </c>
      <c r="D10" s="332">
        <v>73.841894801599523</v>
      </c>
      <c r="E10" s="332">
        <v>77.952903440938755</v>
      </c>
      <c r="F10" s="332">
        <v>78.416132547754401</v>
      </c>
      <c r="G10" s="332">
        <v>77.517802350489205</v>
      </c>
    </row>
    <row r="11" spans="1:7" s="256" customFormat="1" ht="15" customHeight="1">
      <c r="A11" s="329"/>
      <c r="B11" s="329" t="s">
        <v>475</v>
      </c>
      <c r="C11" s="332">
        <v>81.929951126329797</v>
      </c>
      <c r="D11" s="332">
        <v>84.626294576807311</v>
      </c>
      <c r="E11" s="332">
        <v>86.656498065516516</v>
      </c>
      <c r="F11" s="332">
        <v>87.649378268921581</v>
      </c>
      <c r="G11" s="332">
        <v>88.287848051780998</v>
      </c>
    </row>
    <row r="12" spans="1:7" s="256" customFormat="1" ht="15" customHeight="1">
      <c r="A12" s="329"/>
      <c r="B12" s="329" t="s">
        <v>133</v>
      </c>
      <c r="C12" s="332">
        <v>89.625243113007642</v>
      </c>
      <c r="D12" s="332">
        <v>91.791181154438561</v>
      </c>
      <c r="E12" s="332">
        <v>92.980173573635739</v>
      </c>
      <c r="F12" s="332">
        <v>93.143148797605221</v>
      </c>
      <c r="G12" s="332">
        <v>93.406380183372988</v>
      </c>
    </row>
    <row r="13" spans="1:7" s="256" customFormat="1" ht="15" customHeight="1">
      <c r="A13" s="327" t="s">
        <v>120</v>
      </c>
      <c r="B13" s="327" t="s">
        <v>476</v>
      </c>
      <c r="C13" s="331">
        <v>44.566703561429783</v>
      </c>
      <c r="D13" s="331">
        <v>50.059864307569512</v>
      </c>
      <c r="E13" s="331">
        <v>56.381931036270103</v>
      </c>
      <c r="F13" s="331">
        <v>61.656544036913999</v>
      </c>
      <c r="G13" s="331">
        <v>59.687100673458815</v>
      </c>
    </row>
    <row r="14" spans="1:7" s="256" customFormat="1" ht="15" customHeight="1">
      <c r="A14" s="327"/>
      <c r="B14" s="327" t="s">
        <v>475</v>
      </c>
      <c r="C14" s="331">
        <v>62.941520585802756</v>
      </c>
      <c r="D14" s="331">
        <v>71.316349462044826</v>
      </c>
      <c r="E14" s="331">
        <v>75.725454668811125</v>
      </c>
      <c r="F14" s="331">
        <v>79.859284748678888</v>
      </c>
      <c r="G14" s="331">
        <v>80.473820328892813</v>
      </c>
    </row>
    <row r="15" spans="1:7" s="256" customFormat="1" ht="15" customHeight="1">
      <c r="A15" s="327"/>
      <c r="B15" s="327" t="s">
        <v>133</v>
      </c>
      <c r="C15" s="331">
        <v>78.207135667151334</v>
      </c>
      <c r="D15" s="331">
        <v>85.795128116741367</v>
      </c>
      <c r="E15" s="331">
        <v>87.895197584763366</v>
      </c>
      <c r="F15" s="331">
        <v>87.55605352618376</v>
      </c>
      <c r="G15" s="331">
        <v>90.164872263893827</v>
      </c>
    </row>
    <row r="16" spans="1:7" s="256" customFormat="1" ht="15" customHeight="1">
      <c r="A16" s="329" t="s">
        <v>119</v>
      </c>
      <c r="B16" s="329" t="s">
        <v>476</v>
      </c>
      <c r="C16" s="332">
        <v>51.124144672531756</v>
      </c>
      <c r="D16" s="332">
        <v>60.729189545354714</v>
      </c>
      <c r="E16" s="332">
        <v>58.373225658743713</v>
      </c>
      <c r="F16" s="332">
        <v>66.237975310680824</v>
      </c>
      <c r="G16" s="332">
        <v>61.161319873861487</v>
      </c>
    </row>
    <row r="17" spans="1:7" s="256" customFormat="1" ht="15" customHeight="1">
      <c r="A17" s="329"/>
      <c r="B17" s="329" t="s">
        <v>475</v>
      </c>
      <c r="C17" s="332">
        <v>68.833957881357776</v>
      </c>
      <c r="D17" s="332">
        <v>77.152473054147322</v>
      </c>
      <c r="E17" s="332">
        <v>81.675197766402988</v>
      </c>
      <c r="F17" s="332">
        <v>82.384598175445561</v>
      </c>
      <c r="G17" s="332">
        <v>82.393911508373179</v>
      </c>
    </row>
    <row r="18" spans="1:7" s="256" customFormat="1" ht="15" customHeight="1">
      <c r="A18" s="329"/>
      <c r="B18" s="329" t="s">
        <v>133</v>
      </c>
      <c r="C18" s="332">
        <v>79.586926917839293</v>
      </c>
      <c r="D18" s="332">
        <v>87.37448246323703</v>
      </c>
      <c r="E18" s="332">
        <v>89.114206658660336</v>
      </c>
      <c r="F18" s="332">
        <v>88.867632075267196</v>
      </c>
      <c r="G18" s="332">
        <v>89.860520656542477</v>
      </c>
    </row>
    <row r="19" spans="1:7" s="256" customFormat="1" ht="15" customHeight="1">
      <c r="A19" s="327" t="s">
        <v>118</v>
      </c>
      <c r="B19" s="327" t="s">
        <v>476</v>
      </c>
      <c r="C19" s="331">
        <v>54.157131960335626</v>
      </c>
      <c r="D19" s="331">
        <v>63.063063063063062</v>
      </c>
      <c r="E19" s="331">
        <v>56.385843693044244</v>
      </c>
      <c r="F19" s="331">
        <v>63.333333333333329</v>
      </c>
      <c r="G19" s="331">
        <v>66.681709306765711</v>
      </c>
    </row>
    <row r="20" spans="1:7" s="256" customFormat="1" ht="15" customHeight="1">
      <c r="A20" s="327"/>
      <c r="B20" s="327" t="s">
        <v>475</v>
      </c>
      <c r="C20" s="331">
        <v>68.966565349544055</v>
      </c>
      <c r="D20" s="331">
        <v>73.526117503309223</v>
      </c>
      <c r="E20" s="331">
        <v>79.778571725312617</v>
      </c>
      <c r="F20" s="331">
        <v>81.914966485640193</v>
      </c>
      <c r="G20" s="331">
        <v>81.101631314926721</v>
      </c>
    </row>
    <row r="21" spans="1:7" s="256" customFormat="1" ht="15" customHeight="1">
      <c r="A21" s="327"/>
      <c r="B21" s="327" t="s">
        <v>133</v>
      </c>
      <c r="C21" s="331">
        <v>84.037222619899794</v>
      </c>
      <c r="D21" s="331">
        <v>84.45723684210526</v>
      </c>
      <c r="E21" s="331">
        <v>86.89852212698608</v>
      </c>
      <c r="F21" s="331">
        <v>88.538082837537303</v>
      </c>
      <c r="G21" s="331">
        <v>90.978455187157905</v>
      </c>
    </row>
    <row r="22" spans="1:7" s="256" customFormat="1" ht="15" customHeight="1">
      <c r="A22" s="329" t="s">
        <v>117</v>
      </c>
      <c r="B22" s="329" t="s">
        <v>476</v>
      </c>
      <c r="C22" s="332">
        <v>62.271570668517242</v>
      </c>
      <c r="D22" s="332">
        <v>64.363221016561965</v>
      </c>
      <c r="E22" s="332">
        <v>69.884098284654613</v>
      </c>
      <c r="F22" s="332">
        <v>63.076556298820606</v>
      </c>
      <c r="G22" s="332">
        <v>67.838827838827839</v>
      </c>
    </row>
    <row r="23" spans="1:7" s="256" customFormat="1" ht="15" customHeight="1">
      <c r="A23" s="329"/>
      <c r="B23" s="329" t="s">
        <v>475</v>
      </c>
      <c r="C23" s="332">
        <v>76.921129714678315</v>
      </c>
      <c r="D23" s="332">
        <v>79.670428731114569</v>
      </c>
      <c r="E23" s="332">
        <v>82.871685839956072</v>
      </c>
      <c r="F23" s="332">
        <v>83.849680494179495</v>
      </c>
      <c r="G23" s="332">
        <v>85.153967534800898</v>
      </c>
    </row>
    <row r="24" spans="1:7" s="256" customFormat="1" ht="15" customHeight="1">
      <c r="A24" s="329"/>
      <c r="B24" s="329" t="s">
        <v>133</v>
      </c>
      <c r="C24" s="332">
        <v>87.903109182935637</v>
      </c>
      <c r="D24" s="332">
        <v>89.576445636579137</v>
      </c>
      <c r="E24" s="332">
        <v>91.721467151078201</v>
      </c>
      <c r="F24" s="332">
        <v>92.851223425165486</v>
      </c>
      <c r="G24" s="332">
        <v>93.193842554435975</v>
      </c>
    </row>
    <row r="25" spans="1:7" s="256" customFormat="1" ht="15" customHeight="1">
      <c r="A25" s="327" t="s">
        <v>116</v>
      </c>
      <c r="B25" s="327" t="s">
        <v>476</v>
      </c>
      <c r="C25" s="331">
        <v>65.65725207050329</v>
      </c>
      <c r="D25" s="331">
        <v>68.780760058856373</v>
      </c>
      <c r="E25" s="331">
        <v>71.832252294702812</v>
      </c>
      <c r="F25" s="331">
        <v>72.167288053169059</v>
      </c>
      <c r="G25" s="331">
        <v>71.516937911868112</v>
      </c>
    </row>
    <row r="26" spans="1:7" s="256" customFormat="1" ht="15" customHeight="1">
      <c r="A26" s="327"/>
      <c r="B26" s="327" t="s">
        <v>475</v>
      </c>
      <c r="C26" s="331">
        <v>78.079775244193272</v>
      </c>
      <c r="D26" s="331">
        <v>81.824770146024889</v>
      </c>
      <c r="E26" s="331">
        <v>83.842152682647438</v>
      </c>
      <c r="F26" s="331">
        <v>84.695445858659625</v>
      </c>
      <c r="G26" s="331">
        <v>85.118071678351896</v>
      </c>
    </row>
    <row r="27" spans="1:7" s="256" customFormat="1" ht="15" customHeight="1">
      <c r="A27" s="327"/>
      <c r="B27" s="327" t="s">
        <v>133</v>
      </c>
      <c r="C27" s="331">
        <v>88.642187763042216</v>
      </c>
      <c r="D27" s="331">
        <v>91.351675988138595</v>
      </c>
      <c r="E27" s="331">
        <v>91.285932447796299</v>
      </c>
      <c r="F27" s="331">
        <v>91.745863536485857</v>
      </c>
      <c r="G27" s="331">
        <v>92.234832210772609</v>
      </c>
    </row>
    <row r="28" spans="1:7" s="256" customFormat="1" ht="15" customHeight="1">
      <c r="A28" s="329" t="s">
        <v>115</v>
      </c>
      <c r="B28" s="329" t="s">
        <v>476</v>
      </c>
      <c r="C28" s="332">
        <v>44.930362116991638</v>
      </c>
      <c r="D28" s="332">
        <v>52.857662904987258</v>
      </c>
      <c r="E28" s="332">
        <v>51.82806619272359</v>
      </c>
      <c r="F28" s="332">
        <v>53.85342263972651</v>
      </c>
      <c r="G28" s="332">
        <v>51.699844351601541</v>
      </c>
    </row>
    <row r="29" spans="1:7" s="256" customFormat="1" ht="15" customHeight="1">
      <c r="A29" s="329"/>
      <c r="B29" s="329" t="s">
        <v>475</v>
      </c>
      <c r="C29" s="332">
        <v>65.27578237241552</v>
      </c>
      <c r="D29" s="332">
        <v>72.895252080274119</v>
      </c>
      <c r="E29" s="332">
        <v>76.996779695534855</v>
      </c>
      <c r="F29" s="332">
        <v>78.085135336132979</v>
      </c>
      <c r="G29" s="332">
        <v>79.388710886235046</v>
      </c>
    </row>
    <row r="30" spans="1:7" s="256" customFormat="1" ht="15" customHeight="1">
      <c r="A30" s="329"/>
      <c r="B30" s="329" t="s">
        <v>133</v>
      </c>
      <c r="C30" s="332">
        <v>78.178000323049588</v>
      </c>
      <c r="D30" s="332">
        <v>86.465919319204659</v>
      </c>
      <c r="E30" s="332">
        <v>86.546768240006287</v>
      </c>
      <c r="F30" s="332">
        <v>84.787715022429452</v>
      </c>
      <c r="G30" s="332">
        <v>85.042701963516265</v>
      </c>
    </row>
    <row r="31" spans="1:7" s="256" customFormat="1" ht="15" customHeight="1">
      <c r="A31" s="327" t="s">
        <v>114</v>
      </c>
      <c r="B31" s="327" t="s">
        <v>476</v>
      </c>
      <c r="C31" s="331">
        <v>61.580417719835033</v>
      </c>
      <c r="D31" s="331">
        <v>65.329653712384712</v>
      </c>
      <c r="E31" s="331">
        <v>65.95324894651803</v>
      </c>
      <c r="F31" s="331">
        <v>68.106278463056384</v>
      </c>
      <c r="G31" s="331">
        <v>66.134833565143197</v>
      </c>
    </row>
    <row r="32" spans="1:7" s="256" customFormat="1" ht="15" customHeight="1">
      <c r="A32" s="327"/>
      <c r="B32" s="327" t="s">
        <v>475</v>
      </c>
      <c r="C32" s="331">
        <v>77.14007635315599</v>
      </c>
      <c r="D32" s="331">
        <v>82.02006390954341</v>
      </c>
      <c r="E32" s="331">
        <v>84.818090195907644</v>
      </c>
      <c r="F32" s="331">
        <v>84.255815253044943</v>
      </c>
      <c r="G32" s="331">
        <v>85.672929811718319</v>
      </c>
    </row>
    <row r="33" spans="1:7" s="256" customFormat="1" ht="15" customHeight="1">
      <c r="A33" s="327"/>
      <c r="B33" s="327" t="s">
        <v>133</v>
      </c>
      <c r="C33" s="331">
        <v>86.68543465527992</v>
      </c>
      <c r="D33" s="331">
        <v>90.079172725803829</v>
      </c>
      <c r="E33" s="331">
        <v>90.940692528701163</v>
      </c>
      <c r="F33" s="331">
        <v>91.129469548820893</v>
      </c>
      <c r="G33" s="331">
        <v>91.382734912146688</v>
      </c>
    </row>
    <row r="34" spans="1:7" s="256" customFormat="1" ht="15" customHeight="1">
      <c r="A34" s="329" t="s">
        <v>113</v>
      </c>
      <c r="B34" s="329" t="s">
        <v>476</v>
      </c>
      <c r="C34" s="332">
        <v>60.923469023176047</v>
      </c>
      <c r="D34" s="332">
        <v>62.853570870448507</v>
      </c>
      <c r="E34" s="332">
        <v>65.728504212135434</v>
      </c>
      <c r="F34" s="332">
        <v>65.123659084064883</v>
      </c>
      <c r="G34" s="332">
        <v>65.222095155569875</v>
      </c>
    </row>
    <row r="35" spans="1:7" s="256" customFormat="1" ht="15" customHeight="1">
      <c r="A35" s="329"/>
      <c r="B35" s="329" t="s">
        <v>475</v>
      </c>
      <c r="C35" s="332">
        <v>77.094432389177655</v>
      </c>
      <c r="D35" s="332">
        <v>80.792104448531433</v>
      </c>
      <c r="E35" s="332">
        <v>82.575417783590879</v>
      </c>
      <c r="F35" s="332">
        <v>83.179342155715759</v>
      </c>
      <c r="G35" s="332">
        <v>83.668864860996379</v>
      </c>
    </row>
    <row r="36" spans="1:7" s="256" customFormat="1" ht="15" customHeight="1">
      <c r="A36" s="329"/>
      <c r="B36" s="329" t="s">
        <v>133</v>
      </c>
      <c r="C36" s="332">
        <v>86.940762138419515</v>
      </c>
      <c r="D36" s="332">
        <v>89.997202666790983</v>
      </c>
      <c r="E36" s="332">
        <v>90.608216703489347</v>
      </c>
      <c r="F36" s="332">
        <v>91.18285863600731</v>
      </c>
      <c r="G36" s="332">
        <v>91.351604262933776</v>
      </c>
    </row>
    <row r="37" spans="1:7" s="256" customFormat="1" ht="15" customHeight="1">
      <c r="A37" s="327" t="s">
        <v>112</v>
      </c>
      <c r="B37" s="327" t="s">
        <v>476</v>
      </c>
      <c r="C37" s="331">
        <v>64.80426164519325</v>
      </c>
      <c r="D37" s="331">
        <v>69.73773151277544</v>
      </c>
      <c r="E37" s="331">
        <v>69.774903275915875</v>
      </c>
      <c r="F37" s="331">
        <v>70.042627281460142</v>
      </c>
      <c r="G37" s="331">
        <v>69.780545115710879</v>
      </c>
    </row>
    <row r="38" spans="1:7" s="256" customFormat="1" ht="15" customHeight="1">
      <c r="A38" s="327"/>
      <c r="B38" s="327" t="s">
        <v>475</v>
      </c>
      <c r="C38" s="331">
        <v>79.792442367107668</v>
      </c>
      <c r="D38" s="331">
        <v>82.871398680186715</v>
      </c>
      <c r="E38" s="331">
        <v>85.011997765153836</v>
      </c>
      <c r="F38" s="331">
        <v>85.112268274721302</v>
      </c>
      <c r="G38" s="331">
        <v>85.535147255175303</v>
      </c>
    </row>
    <row r="39" spans="1:7" s="256" customFormat="1" ht="15" customHeight="1">
      <c r="A39" s="327"/>
      <c r="B39" s="327" t="s">
        <v>133</v>
      </c>
      <c r="C39" s="331">
        <v>89.125390900837289</v>
      </c>
      <c r="D39" s="331">
        <v>91.913592047409651</v>
      </c>
      <c r="E39" s="331">
        <v>92.453473046196692</v>
      </c>
      <c r="F39" s="331">
        <v>91.144960894662646</v>
      </c>
      <c r="G39" s="331">
        <v>91.583533386680884</v>
      </c>
    </row>
    <row r="40" spans="1:7" s="256" customFormat="1" ht="15" customHeight="1">
      <c r="A40" s="329" t="s">
        <v>111</v>
      </c>
      <c r="B40" s="329" t="s">
        <v>476</v>
      </c>
      <c r="C40" s="332">
        <v>62.043010752688154</v>
      </c>
      <c r="D40" s="332">
        <v>66.97120708748615</v>
      </c>
      <c r="E40" s="332">
        <v>61.736115058836901</v>
      </c>
      <c r="F40" s="332">
        <v>65.409285694789418</v>
      </c>
      <c r="G40" s="332">
        <v>66.02375136865156</v>
      </c>
    </row>
    <row r="41" spans="1:7" s="256" customFormat="1" ht="15" customHeight="1">
      <c r="A41" s="329"/>
      <c r="B41" s="329" t="s">
        <v>475</v>
      </c>
      <c r="C41" s="332">
        <v>76.10301079341032</v>
      </c>
      <c r="D41" s="332">
        <v>78.011923735316685</v>
      </c>
      <c r="E41" s="332">
        <v>80.386320840673037</v>
      </c>
      <c r="F41" s="332">
        <v>82.387887723558592</v>
      </c>
      <c r="G41" s="332">
        <v>82.453198365754005</v>
      </c>
    </row>
    <row r="42" spans="1:7" s="256" customFormat="1" ht="15" customHeight="1">
      <c r="A42" s="329"/>
      <c r="B42" s="329" t="s">
        <v>133</v>
      </c>
      <c r="C42" s="332">
        <v>85.268051721633014</v>
      </c>
      <c r="D42" s="332">
        <v>87.095897853844065</v>
      </c>
      <c r="E42" s="332">
        <v>91.605938352123246</v>
      </c>
      <c r="F42" s="332">
        <v>89.654046571156186</v>
      </c>
      <c r="G42" s="332">
        <v>90.622263535814838</v>
      </c>
    </row>
    <row r="43" spans="1:7" s="256" customFormat="1" ht="15" customHeight="1">
      <c r="A43" s="327" t="s">
        <v>110</v>
      </c>
      <c r="B43" s="327" t="s">
        <v>476</v>
      </c>
      <c r="C43" s="331">
        <v>43.214782435922913</v>
      </c>
      <c r="D43" s="331">
        <v>51.400813375508356</v>
      </c>
      <c r="E43" s="331">
        <v>51.522353545734823</v>
      </c>
      <c r="F43" s="331">
        <v>52.173759241572029</v>
      </c>
      <c r="G43" s="331">
        <v>52.084935629493401</v>
      </c>
    </row>
    <row r="44" spans="1:7" s="256" customFormat="1" ht="15" customHeight="1">
      <c r="A44" s="327"/>
      <c r="B44" s="327" t="s">
        <v>475</v>
      </c>
      <c r="C44" s="331">
        <v>66.678448005026723</v>
      </c>
      <c r="D44" s="331">
        <v>75.832799278044419</v>
      </c>
      <c r="E44" s="331">
        <v>80.236866507815492</v>
      </c>
      <c r="F44" s="331">
        <v>82.829486577459278</v>
      </c>
      <c r="G44" s="331">
        <v>83.661999219466352</v>
      </c>
    </row>
    <row r="45" spans="1:7" s="256" customFormat="1" ht="15" customHeight="1">
      <c r="A45" s="327"/>
      <c r="B45" s="327" t="s">
        <v>133</v>
      </c>
      <c r="C45" s="331">
        <v>80.009105029189669</v>
      </c>
      <c r="D45" s="331">
        <v>86.86856376820424</v>
      </c>
      <c r="E45" s="331">
        <v>89.907126725522673</v>
      </c>
      <c r="F45" s="331">
        <v>90.186703945324652</v>
      </c>
      <c r="G45" s="331">
        <v>91.367652613264156</v>
      </c>
    </row>
    <row r="46" spans="1:7" s="256" customFormat="1" ht="15" customHeight="1">
      <c r="A46" s="329" t="s">
        <v>109</v>
      </c>
      <c r="B46" s="329" t="s">
        <v>476</v>
      </c>
      <c r="C46" s="332">
        <v>52.313604919292843</v>
      </c>
      <c r="D46" s="332">
        <v>51.102843475950031</v>
      </c>
      <c r="E46" s="332">
        <v>52.993516655488506</v>
      </c>
      <c r="F46" s="332">
        <v>52.205336894088731</v>
      </c>
      <c r="G46" s="332">
        <v>53.147676760001531</v>
      </c>
    </row>
    <row r="47" spans="1:7" s="256" customFormat="1" ht="15" customHeight="1">
      <c r="A47" s="329"/>
      <c r="B47" s="329" t="s">
        <v>475</v>
      </c>
      <c r="C47" s="332">
        <v>66.751151565909254</v>
      </c>
      <c r="D47" s="332">
        <v>76.532860908265988</v>
      </c>
      <c r="E47" s="332">
        <v>78.75003645876572</v>
      </c>
      <c r="F47" s="332">
        <v>79.985013479001125</v>
      </c>
      <c r="G47" s="332">
        <v>80.187029093916792</v>
      </c>
    </row>
    <row r="48" spans="1:7" s="256" customFormat="1" ht="15" customHeight="1">
      <c r="A48" s="329"/>
      <c r="B48" s="329" t="s">
        <v>133</v>
      </c>
      <c r="C48" s="332">
        <v>80.423311444652938</v>
      </c>
      <c r="D48" s="332">
        <v>84.58626643644574</v>
      </c>
      <c r="E48" s="332">
        <v>89.472024764962171</v>
      </c>
      <c r="F48" s="332">
        <v>88.638002855586819</v>
      </c>
      <c r="G48" s="332">
        <v>88.1413019187179</v>
      </c>
    </row>
    <row r="49" spans="1:7" s="256" customFormat="1" ht="15" customHeight="1">
      <c r="A49" s="327" t="s">
        <v>108</v>
      </c>
      <c r="B49" s="327" t="s">
        <v>476</v>
      </c>
      <c r="C49" s="331">
        <v>57.532084998948044</v>
      </c>
      <c r="D49" s="331">
        <v>65.704387990762143</v>
      </c>
      <c r="E49" s="331">
        <v>65.165585142089952</v>
      </c>
      <c r="F49" s="331">
        <v>63.51352961502257</v>
      </c>
      <c r="G49" s="331">
        <v>66.390228668586701</v>
      </c>
    </row>
    <row r="50" spans="1:7" s="256" customFormat="1" ht="15" customHeight="1">
      <c r="A50" s="327"/>
      <c r="B50" s="327" t="s">
        <v>475</v>
      </c>
      <c r="C50" s="331">
        <v>78.564330267470154</v>
      </c>
      <c r="D50" s="331">
        <v>81.125281320330089</v>
      </c>
      <c r="E50" s="331">
        <v>86.5802536990508</v>
      </c>
      <c r="F50" s="331">
        <v>85.193394682442573</v>
      </c>
      <c r="G50" s="331">
        <v>86.575093804996285</v>
      </c>
    </row>
    <row r="51" spans="1:7" s="256" customFormat="1" ht="15" customHeight="1">
      <c r="A51" s="327"/>
      <c r="B51" s="327" t="s">
        <v>133</v>
      </c>
      <c r="C51" s="331">
        <v>86.181292669556981</v>
      </c>
      <c r="D51" s="331">
        <v>89.660034466551778</v>
      </c>
      <c r="E51" s="331">
        <v>91.126648849909827</v>
      </c>
      <c r="F51" s="331">
        <v>90.49848354490004</v>
      </c>
      <c r="G51" s="331">
        <v>88.813670494483461</v>
      </c>
    </row>
    <row r="52" spans="1:7" s="256" customFormat="1" ht="15" customHeight="1">
      <c r="A52" s="329" t="s">
        <v>107</v>
      </c>
      <c r="B52" s="329" t="s">
        <v>476</v>
      </c>
      <c r="C52" s="332">
        <v>56.274319066147861</v>
      </c>
      <c r="D52" s="332">
        <v>61.422484431333977</v>
      </c>
      <c r="E52" s="332">
        <v>59.104821576464659</v>
      </c>
      <c r="F52" s="332">
        <v>53.359198189460081</v>
      </c>
      <c r="G52" s="332">
        <v>57.138651751545474</v>
      </c>
    </row>
    <row r="53" spans="1:7" s="256" customFormat="1" ht="15" customHeight="1">
      <c r="A53" s="329"/>
      <c r="B53" s="329" t="s">
        <v>475</v>
      </c>
      <c r="C53" s="332">
        <v>68.612266360724703</v>
      </c>
      <c r="D53" s="332">
        <v>78.283147487698074</v>
      </c>
      <c r="E53" s="332">
        <v>80.119122718963411</v>
      </c>
      <c r="F53" s="332">
        <v>82.206523910629571</v>
      </c>
      <c r="G53" s="332">
        <v>82.559522002060177</v>
      </c>
    </row>
    <row r="54" spans="1:7" s="256" customFormat="1" ht="15" customHeight="1">
      <c r="A54" s="329"/>
      <c r="B54" s="329" t="s">
        <v>133</v>
      </c>
      <c r="C54" s="332">
        <v>79.939301972685868</v>
      </c>
      <c r="D54" s="332">
        <v>89.230769230769212</v>
      </c>
      <c r="E54" s="332">
        <v>87.823129710726803</v>
      </c>
      <c r="F54" s="332">
        <v>87.53273276283312</v>
      </c>
      <c r="G54" s="332">
        <v>89.498323040715178</v>
      </c>
    </row>
    <row r="55" spans="1:7" s="256" customFormat="1" ht="15" customHeight="1">
      <c r="A55" s="334" t="s">
        <v>106</v>
      </c>
      <c r="B55" s="404" t="s">
        <v>476</v>
      </c>
      <c r="C55" s="466">
        <v>62.194812847074786</v>
      </c>
      <c r="D55" s="466">
        <v>65.508826285692422</v>
      </c>
      <c r="E55" s="466">
        <v>67.967211280649593</v>
      </c>
      <c r="F55" s="466">
        <v>68.387282268748578</v>
      </c>
      <c r="G55" s="481">
        <v>68.385691113094722</v>
      </c>
    </row>
    <row r="56" spans="1:7" s="256" customFormat="1" ht="15" customHeight="1">
      <c r="A56" s="334"/>
      <c r="B56" s="404" t="s">
        <v>475</v>
      </c>
      <c r="C56" s="466">
        <v>76.283221593595869</v>
      </c>
      <c r="D56" s="466">
        <v>80.847332252513297</v>
      </c>
      <c r="E56" s="466">
        <v>83.465003170535596</v>
      </c>
      <c r="F56" s="466">
        <v>84.372182898393888</v>
      </c>
      <c r="G56" s="481">
        <v>85.016730882393446</v>
      </c>
    </row>
    <row r="57" spans="1:7" s="256" customFormat="1" ht="15" customHeight="1">
      <c r="A57" s="334"/>
      <c r="B57" s="404" t="s">
        <v>133</v>
      </c>
      <c r="C57" s="466">
        <v>86.309906629848669</v>
      </c>
      <c r="D57" s="466">
        <v>90.135853514471336</v>
      </c>
      <c r="E57" s="466">
        <v>91.294161951334232</v>
      </c>
      <c r="F57" s="466">
        <v>91.289454085737589</v>
      </c>
      <c r="G57" s="481">
        <v>91.735702602837776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368"/>
    </row>
    <row r="59" spans="1:7" s="62" customFormat="1" ht="15" customHeight="1">
      <c r="A59" s="334" t="s">
        <v>105</v>
      </c>
      <c r="B59" s="404" t="s">
        <v>476</v>
      </c>
      <c r="C59" s="466">
        <v>67.885941000000003</v>
      </c>
      <c r="D59" s="466">
        <v>64.984361000000007</v>
      </c>
      <c r="E59" s="466">
        <v>66.033779999999993</v>
      </c>
      <c r="F59" s="466">
        <v>66.538561000000001</v>
      </c>
      <c r="G59" s="481">
        <v>67.349230000000006</v>
      </c>
    </row>
    <row r="60" spans="1:7" s="62" customFormat="1" ht="15" customHeight="1">
      <c r="A60" s="334"/>
      <c r="B60" s="404" t="s">
        <v>475</v>
      </c>
      <c r="C60" s="466">
        <v>82.492559999999997</v>
      </c>
      <c r="D60" s="466">
        <v>79.963724999999997</v>
      </c>
      <c r="E60" s="466">
        <v>81.050876000000002</v>
      </c>
      <c r="F60" s="466">
        <v>81.453400999999999</v>
      </c>
      <c r="G60" s="481">
        <v>82.030406999999997</v>
      </c>
    </row>
    <row r="61" spans="1:7" s="62" customFormat="1" ht="15" customHeight="1">
      <c r="A61" s="334"/>
      <c r="B61" s="404" t="s">
        <v>133</v>
      </c>
      <c r="C61" s="466">
        <v>88.538319000000001</v>
      </c>
      <c r="D61" s="466">
        <v>87.430341999999996</v>
      </c>
      <c r="E61" s="466">
        <v>88.434206000000003</v>
      </c>
      <c r="F61" s="466">
        <v>88.759910000000005</v>
      </c>
      <c r="G61" s="481">
        <v>89.350482</v>
      </c>
    </row>
    <row r="62" spans="1:7" s="62" customFormat="1">
      <c r="A62" s="64"/>
      <c r="B62" s="64"/>
      <c r="C62" s="77"/>
      <c r="D62" s="77"/>
      <c r="E62" s="77"/>
      <c r="F62" s="77"/>
      <c r="G62" s="77"/>
    </row>
    <row r="63" spans="1:7" s="62" customFormat="1">
      <c r="A63" s="224" t="s">
        <v>474</v>
      </c>
      <c r="B63" s="64"/>
      <c r="C63" s="77"/>
      <c r="D63" s="77"/>
      <c r="E63" s="77"/>
      <c r="F63" s="77"/>
      <c r="G63" s="77"/>
    </row>
    <row r="64" spans="1:7" s="62" customFormat="1">
      <c r="A64" s="64"/>
      <c r="B64" s="64"/>
      <c r="C64" s="77"/>
      <c r="D64" s="77"/>
      <c r="E64" s="77"/>
      <c r="F64" s="77"/>
      <c r="G64" s="77"/>
    </row>
    <row r="65" spans="1:7" s="62" customFormat="1">
      <c r="A65" s="64"/>
      <c r="B65" s="64"/>
      <c r="C65" s="77"/>
      <c r="D65" s="77"/>
      <c r="E65" s="77"/>
      <c r="F65" s="77"/>
      <c r="G65" s="77"/>
    </row>
    <row r="66" spans="1:7" s="62" customFormat="1">
      <c r="A66" s="755" t="s">
        <v>103</v>
      </c>
      <c r="B66" s="254"/>
      <c r="C66" s="3"/>
      <c r="D66" s="3"/>
      <c r="E66" s="3"/>
      <c r="F66" s="3"/>
      <c r="G66" s="3"/>
    </row>
  </sheetData>
  <conditionalFormatting sqref="C55:D55">
    <cfRule type="expression" dxfId="124" priority="9" stopIfTrue="1">
      <formula>#REF!=1</formula>
    </cfRule>
  </conditionalFormatting>
  <conditionalFormatting sqref="C56:D57">
    <cfRule type="expression" dxfId="123" priority="10" stopIfTrue="1">
      <formula>#REF!=1</formula>
    </cfRule>
  </conditionalFormatting>
  <conditionalFormatting sqref="C59:F61">
    <cfRule type="expression" dxfId="122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&amp;C-22-</oddHeader>
    <oddFooter>&amp;CStatistische Ämter des Bundes und der Länder, Internationale Bildungsindikatoren, 2018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5431DC85-DB82-4E17-88F5-405526F3BA3C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8" stopIfTrue="1" id="{C8968F7A-FA28-4F8D-8ADE-ADA6CED2A6C5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  <x14:conditionalFormatting xmlns:xm="http://schemas.microsoft.com/office/excel/2006/main">
          <x14:cfRule type="expression" priority="5" stopIfTrue="1" id="{8267C5BE-CF86-41C2-8736-E9C96C71E8D1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expression" priority="6" stopIfTrue="1" id="{F0988F3F-141C-44C2-8D2B-C89661456583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F56:F57</xm:sqref>
        </x14:conditionalFormatting>
        <x14:conditionalFormatting xmlns:xm="http://schemas.microsoft.com/office/excel/2006/main">
          <x14:cfRule type="expression" priority="1" stopIfTrue="1" id="{BE371322-3D75-4220-8C20-7308AF4A2D70}">
            <xm:f>'\\SV-FS-05\VOL_B\G-H2\Daten\Gruppenleitung\Zusammenarbeit\Alle_Mitarbeiter\Laender_EAG\2018\Indikatoren\Erster_Entwurf\20180823\[A3-5_Tab_Erwerbsbeteiligung_Zeitreihe.xlsx]Tab_A3-5c'!#REF!=1</xm:f>
            <x14:dxf>
              <fill>
                <patternFill>
                  <bgColor indexed="11"/>
                </patternFill>
              </fill>
            </x14:dxf>
          </x14:cfRule>
          <xm:sqref>G59:G61</xm:sqref>
        </x14:conditionalFormatting>
        <x14:conditionalFormatting xmlns:xm="http://schemas.microsoft.com/office/excel/2006/main">
          <x14:cfRule type="expression" priority="2" stopIfTrue="1" id="{085E42FF-C9F6-4C4C-AFD0-FFF9F8E9237C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expression" priority="3" stopIfTrue="1" id="{BEBF4E3D-D0F7-48E0-85B2-32954E7BF8E4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G56:G57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ColWidth="11.42578125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  <c r="E1" s="243"/>
      <c r="F1" s="243"/>
      <c r="G1" s="243"/>
    </row>
    <row r="2" spans="1:7">
      <c r="E2" s="243"/>
      <c r="F2" s="243"/>
      <c r="G2" s="243"/>
    </row>
    <row r="3" spans="1:7" s="250" customFormat="1" ht="15.75" customHeight="1">
      <c r="A3" s="397" t="s">
        <v>491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490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52.015171031916417</v>
      </c>
      <c r="D7" s="331">
        <v>55.170639369268372</v>
      </c>
      <c r="E7" s="331">
        <v>60.22823992716647</v>
      </c>
      <c r="F7" s="331">
        <v>60.205621441875635</v>
      </c>
      <c r="G7" s="331">
        <v>58.597875087394215</v>
      </c>
    </row>
    <row r="8" spans="1:7" s="256" customFormat="1" ht="15" customHeight="1">
      <c r="A8" s="327"/>
      <c r="B8" s="327" t="s">
        <v>475</v>
      </c>
      <c r="C8" s="331">
        <v>70.029770747057796</v>
      </c>
      <c r="D8" s="331">
        <v>75.568797399783335</v>
      </c>
      <c r="E8" s="331">
        <v>79.701557297077272</v>
      </c>
      <c r="F8" s="331">
        <v>80.645914383123511</v>
      </c>
      <c r="G8" s="331">
        <v>80.743627902857213</v>
      </c>
    </row>
    <row r="9" spans="1:7" s="256" customFormat="1" ht="15" customHeight="1">
      <c r="A9" s="327"/>
      <c r="B9" s="327" t="s">
        <v>133</v>
      </c>
      <c r="C9" s="331">
        <v>78.893770335104136</v>
      </c>
      <c r="D9" s="331">
        <v>81.774692522447737</v>
      </c>
      <c r="E9" s="331">
        <v>84.656676023818534</v>
      </c>
      <c r="F9" s="331">
        <v>84.973886608117269</v>
      </c>
      <c r="G9" s="331">
        <v>84.849538710421115</v>
      </c>
    </row>
    <row r="10" spans="1:7" s="256" customFormat="1" ht="15" customHeight="1">
      <c r="A10" s="329" t="s">
        <v>121</v>
      </c>
      <c r="B10" s="329" t="s">
        <v>476</v>
      </c>
      <c r="C10" s="332">
        <v>50.268405418725756</v>
      </c>
      <c r="D10" s="332">
        <v>54.601037337272004</v>
      </c>
      <c r="E10" s="332">
        <v>58.86679384741732</v>
      </c>
      <c r="F10" s="332">
        <v>61.338555727250089</v>
      </c>
      <c r="G10" s="332">
        <v>62.103819801156376</v>
      </c>
    </row>
    <row r="11" spans="1:7" s="256" customFormat="1" ht="15" customHeight="1">
      <c r="A11" s="329"/>
      <c r="B11" s="329" t="s">
        <v>475</v>
      </c>
      <c r="C11" s="332">
        <v>68.685727872555432</v>
      </c>
      <c r="D11" s="332">
        <v>74.274703027050762</v>
      </c>
      <c r="E11" s="332">
        <v>78.604911990834864</v>
      </c>
      <c r="F11" s="332">
        <v>79.447508544609803</v>
      </c>
      <c r="G11" s="332">
        <v>79.583191733208963</v>
      </c>
    </row>
    <row r="12" spans="1:7" s="256" customFormat="1" ht="15" customHeight="1">
      <c r="A12" s="329"/>
      <c r="B12" s="329" t="s">
        <v>133</v>
      </c>
      <c r="C12" s="332">
        <v>78.09785755645629</v>
      </c>
      <c r="D12" s="332">
        <v>81.86745598523872</v>
      </c>
      <c r="E12" s="332">
        <v>84.380171404343471</v>
      </c>
      <c r="F12" s="332">
        <v>84.974457085868963</v>
      </c>
      <c r="G12" s="332">
        <v>84.440789367734951</v>
      </c>
    </row>
    <row r="13" spans="1:7" s="256" customFormat="1" ht="15" customHeight="1">
      <c r="A13" s="327" t="s">
        <v>120</v>
      </c>
      <c r="B13" s="327" t="s">
        <v>476</v>
      </c>
      <c r="C13" s="331">
        <v>35.717858929464725</v>
      </c>
      <c r="D13" s="331">
        <v>37.645066181544436</v>
      </c>
      <c r="E13" s="331">
        <v>38.76322522412471</v>
      </c>
      <c r="F13" s="331">
        <v>41.337724018194081</v>
      </c>
      <c r="G13" s="331">
        <v>41.961459992935055</v>
      </c>
    </row>
    <row r="14" spans="1:7" s="256" customFormat="1" ht="15" customHeight="1">
      <c r="A14" s="327"/>
      <c r="B14" s="327" t="s">
        <v>475</v>
      </c>
      <c r="C14" s="331">
        <v>60.067906090845113</v>
      </c>
      <c r="D14" s="331">
        <v>68.024204958533772</v>
      </c>
      <c r="E14" s="331">
        <v>73.722776046556916</v>
      </c>
      <c r="F14" s="331">
        <v>74.900475124013639</v>
      </c>
      <c r="G14" s="331">
        <v>75.201684459899354</v>
      </c>
    </row>
    <row r="15" spans="1:7" s="256" customFormat="1" ht="15" customHeight="1">
      <c r="A15" s="327"/>
      <c r="B15" s="327" t="s">
        <v>133</v>
      </c>
      <c r="C15" s="331">
        <v>76.839626858999196</v>
      </c>
      <c r="D15" s="331">
        <v>81.212188798126519</v>
      </c>
      <c r="E15" s="331">
        <v>81.756059790462928</v>
      </c>
      <c r="F15" s="331">
        <v>83.630660126701613</v>
      </c>
      <c r="G15" s="331">
        <v>83.593260476945204</v>
      </c>
    </row>
    <row r="16" spans="1:7" s="256" customFormat="1" ht="15" customHeight="1">
      <c r="A16" s="329" t="s">
        <v>119</v>
      </c>
      <c r="B16" s="329" t="s">
        <v>476</v>
      </c>
      <c r="C16" s="332">
        <v>36.727068933308423</v>
      </c>
      <c r="D16" s="332">
        <v>44.797819173103136</v>
      </c>
      <c r="E16" s="332">
        <v>51.41151541388502</v>
      </c>
      <c r="F16" s="332">
        <v>46.283678787444124</v>
      </c>
      <c r="G16" s="332">
        <v>50.078131103992497</v>
      </c>
    </row>
    <row r="17" spans="1:7" s="256" customFormat="1" ht="15" customHeight="1">
      <c r="A17" s="329"/>
      <c r="B17" s="329" t="s">
        <v>475</v>
      </c>
      <c r="C17" s="332">
        <v>61.379228767447373</v>
      </c>
      <c r="D17" s="332">
        <v>72.809911635096782</v>
      </c>
      <c r="E17" s="332">
        <v>76.003522614562812</v>
      </c>
      <c r="F17" s="332">
        <v>79.525425076533679</v>
      </c>
      <c r="G17" s="332">
        <v>80.95896581941733</v>
      </c>
    </row>
    <row r="18" spans="1:7" s="256" customFormat="1" ht="15" customHeight="1">
      <c r="A18" s="329"/>
      <c r="B18" s="329" t="s">
        <v>133</v>
      </c>
      <c r="C18" s="332">
        <v>80.423702521827764</v>
      </c>
      <c r="D18" s="332">
        <v>85.374425520410909</v>
      </c>
      <c r="E18" s="332">
        <v>85.489130434782595</v>
      </c>
      <c r="F18" s="332">
        <v>86.703311019361067</v>
      </c>
      <c r="G18" s="332">
        <v>87.68514840247434</v>
      </c>
    </row>
    <row r="19" spans="1:7" s="256" customFormat="1" ht="15" customHeight="1">
      <c r="A19" s="327" t="s">
        <v>118</v>
      </c>
      <c r="B19" s="327" t="s">
        <v>476</v>
      </c>
      <c r="C19" s="331">
        <v>40.203466465712133</v>
      </c>
      <c r="D19" s="331">
        <v>46.654703922071263</v>
      </c>
      <c r="E19" s="331">
        <v>43.227020702985911</v>
      </c>
      <c r="F19" s="331">
        <v>50.132848931786135</v>
      </c>
      <c r="G19" s="331">
        <v>47.973493180818316</v>
      </c>
    </row>
    <row r="20" spans="1:7" s="256" customFormat="1" ht="15" customHeight="1">
      <c r="A20" s="327"/>
      <c r="B20" s="327" t="s">
        <v>475</v>
      </c>
      <c r="C20" s="331">
        <v>62.584656378372372</v>
      </c>
      <c r="D20" s="331">
        <v>70.446345737552846</v>
      </c>
      <c r="E20" s="331">
        <v>76.045606167096167</v>
      </c>
      <c r="F20" s="331">
        <v>74.614346946324048</v>
      </c>
      <c r="G20" s="331">
        <v>76.252650253126191</v>
      </c>
    </row>
    <row r="21" spans="1:7" s="256" customFormat="1" ht="15" customHeight="1">
      <c r="A21" s="327"/>
      <c r="B21" s="327" t="s">
        <v>133</v>
      </c>
      <c r="C21" s="331">
        <v>75.508450300773418</v>
      </c>
      <c r="D21" s="331">
        <v>84.674063800277395</v>
      </c>
      <c r="E21" s="331">
        <v>83.393209987425919</v>
      </c>
      <c r="F21" s="331">
        <v>86.081026014969865</v>
      </c>
      <c r="G21" s="331">
        <v>84.124819177516002</v>
      </c>
    </row>
    <row r="22" spans="1:7" s="256" customFormat="1" ht="15" customHeight="1">
      <c r="A22" s="329" t="s">
        <v>117</v>
      </c>
      <c r="B22" s="329" t="s">
        <v>476</v>
      </c>
      <c r="C22" s="332">
        <v>42.572622170407072</v>
      </c>
      <c r="D22" s="332">
        <v>46.897131196735089</v>
      </c>
      <c r="E22" s="332">
        <v>51.965955406377375</v>
      </c>
      <c r="F22" s="332">
        <v>47.636090669025883</v>
      </c>
      <c r="G22" s="332">
        <v>50.663168458088002</v>
      </c>
    </row>
    <row r="23" spans="1:7" s="256" customFormat="1" ht="15" customHeight="1">
      <c r="A23" s="329"/>
      <c r="B23" s="329" t="s">
        <v>475</v>
      </c>
      <c r="C23" s="332">
        <v>66.513493800145866</v>
      </c>
      <c r="D23" s="332">
        <v>72.294232015554087</v>
      </c>
      <c r="E23" s="332">
        <v>77.13313707746758</v>
      </c>
      <c r="F23" s="332">
        <v>78.760415432610671</v>
      </c>
      <c r="G23" s="332">
        <v>79.008088330705391</v>
      </c>
    </row>
    <row r="24" spans="1:7" s="256" customFormat="1" ht="15" customHeight="1">
      <c r="A24" s="329"/>
      <c r="B24" s="329" t="s">
        <v>133</v>
      </c>
      <c r="C24" s="332">
        <v>79.057868736767816</v>
      </c>
      <c r="D24" s="332">
        <v>83.686397384374359</v>
      </c>
      <c r="E24" s="332">
        <v>84.594594594594597</v>
      </c>
      <c r="F24" s="332">
        <v>86.06351283396144</v>
      </c>
      <c r="G24" s="332">
        <v>86.744258625513879</v>
      </c>
    </row>
    <row r="25" spans="1:7" s="256" customFormat="1" ht="15" customHeight="1">
      <c r="A25" s="327" t="s">
        <v>116</v>
      </c>
      <c r="B25" s="327" t="s">
        <v>476</v>
      </c>
      <c r="C25" s="331">
        <v>46.220417757358824</v>
      </c>
      <c r="D25" s="331">
        <v>47.91018304721748</v>
      </c>
      <c r="E25" s="331">
        <v>51.98357634367283</v>
      </c>
      <c r="F25" s="331">
        <v>52.156516728490651</v>
      </c>
      <c r="G25" s="331">
        <v>52.746523772494591</v>
      </c>
    </row>
    <row r="26" spans="1:7" s="256" customFormat="1" ht="15" customHeight="1">
      <c r="A26" s="327"/>
      <c r="B26" s="327" t="s">
        <v>475</v>
      </c>
      <c r="C26" s="331">
        <v>65.567600436131841</v>
      </c>
      <c r="D26" s="331">
        <v>72.15803899260483</v>
      </c>
      <c r="E26" s="331">
        <v>76.309867913682609</v>
      </c>
      <c r="F26" s="331">
        <v>77.103572101615086</v>
      </c>
      <c r="G26" s="331">
        <v>77.96151299540719</v>
      </c>
    </row>
    <row r="27" spans="1:7" s="256" customFormat="1" ht="15" customHeight="1">
      <c r="A27" s="327"/>
      <c r="B27" s="327" t="s">
        <v>133</v>
      </c>
      <c r="C27" s="331">
        <v>78.784760924862113</v>
      </c>
      <c r="D27" s="331">
        <v>82.133708373097619</v>
      </c>
      <c r="E27" s="331">
        <v>83.50457808159662</v>
      </c>
      <c r="F27" s="331">
        <v>83.049368076280501</v>
      </c>
      <c r="G27" s="331">
        <v>84.790668366524528</v>
      </c>
    </row>
    <row r="28" spans="1:7" s="256" customFormat="1" ht="15" customHeight="1">
      <c r="A28" s="329" t="s">
        <v>115</v>
      </c>
      <c r="B28" s="329" t="s">
        <v>476</v>
      </c>
      <c r="C28" s="332">
        <v>30.658390600753709</v>
      </c>
      <c r="D28" s="332">
        <v>27.173553719008257</v>
      </c>
      <c r="E28" s="332">
        <v>51.055546763728458</v>
      </c>
      <c r="F28" s="332">
        <v>43.183711244794083</v>
      </c>
      <c r="G28" s="332">
        <v>44.309554864385809</v>
      </c>
    </row>
    <row r="29" spans="1:7" s="256" customFormat="1" ht="15" customHeight="1">
      <c r="A29" s="329"/>
      <c r="B29" s="329" t="s">
        <v>475</v>
      </c>
      <c r="C29" s="332">
        <v>61.928076405889044</v>
      </c>
      <c r="D29" s="332">
        <v>71.156175381527504</v>
      </c>
      <c r="E29" s="332">
        <v>72.644104987762688</v>
      </c>
      <c r="F29" s="332">
        <v>75.77004463376494</v>
      </c>
      <c r="G29" s="332">
        <v>76.752491399794295</v>
      </c>
    </row>
    <row r="30" spans="1:7" s="256" customFormat="1" ht="15" customHeight="1">
      <c r="A30" s="329"/>
      <c r="B30" s="329" t="s">
        <v>133</v>
      </c>
      <c r="C30" s="332">
        <v>75.958597976946606</v>
      </c>
      <c r="D30" s="332">
        <v>83.669623930281858</v>
      </c>
      <c r="E30" s="332">
        <v>81.947924891009578</v>
      </c>
      <c r="F30" s="332">
        <v>82.72496356443888</v>
      </c>
      <c r="G30" s="332">
        <v>82.126183806856076</v>
      </c>
    </row>
    <row r="31" spans="1:7" s="256" customFormat="1" ht="15" customHeight="1">
      <c r="A31" s="327" t="s">
        <v>114</v>
      </c>
      <c r="B31" s="327" t="s">
        <v>476</v>
      </c>
      <c r="C31" s="331">
        <v>43.3617229148525</v>
      </c>
      <c r="D31" s="331">
        <v>49.328684429641967</v>
      </c>
      <c r="E31" s="331">
        <v>52.380361830352541</v>
      </c>
      <c r="F31" s="331">
        <v>51.49120273530604</v>
      </c>
      <c r="G31" s="331">
        <v>52.118654094151886</v>
      </c>
    </row>
    <row r="32" spans="1:7" s="256" customFormat="1" ht="15" customHeight="1">
      <c r="A32" s="327"/>
      <c r="B32" s="327" t="s">
        <v>475</v>
      </c>
      <c r="C32" s="331">
        <v>65.027572849982988</v>
      </c>
      <c r="D32" s="331">
        <v>71.910690707268117</v>
      </c>
      <c r="E32" s="331">
        <v>76.834580785304453</v>
      </c>
      <c r="F32" s="331">
        <v>77.263756274862843</v>
      </c>
      <c r="G32" s="331">
        <v>78.49449794239608</v>
      </c>
    </row>
    <row r="33" spans="1:7" s="256" customFormat="1" ht="15" customHeight="1">
      <c r="A33" s="327"/>
      <c r="B33" s="327" t="s">
        <v>133</v>
      </c>
      <c r="C33" s="331">
        <v>77.534866189219755</v>
      </c>
      <c r="D33" s="331">
        <v>83.189223861449662</v>
      </c>
      <c r="E33" s="331">
        <v>84.079566671162766</v>
      </c>
      <c r="F33" s="331">
        <v>84.753675009932451</v>
      </c>
      <c r="G33" s="331">
        <v>84.608405855020948</v>
      </c>
    </row>
    <row r="34" spans="1:7" s="256" customFormat="1" ht="15" customHeight="1">
      <c r="A34" s="329" t="s">
        <v>113</v>
      </c>
      <c r="B34" s="329" t="s">
        <v>476</v>
      </c>
      <c r="C34" s="332">
        <v>40.920340689914156</v>
      </c>
      <c r="D34" s="332">
        <v>42.96526768558526</v>
      </c>
      <c r="E34" s="332">
        <v>46.638843956932718</v>
      </c>
      <c r="F34" s="332">
        <v>46.368761262378285</v>
      </c>
      <c r="G34" s="332">
        <v>48.313234274457464</v>
      </c>
    </row>
    <row r="35" spans="1:7" s="256" customFormat="1" ht="15" customHeight="1">
      <c r="A35" s="329"/>
      <c r="B35" s="329" t="s">
        <v>475</v>
      </c>
      <c r="C35" s="332">
        <v>63.508632558327406</v>
      </c>
      <c r="D35" s="332">
        <v>69.551427906443536</v>
      </c>
      <c r="E35" s="332">
        <v>74.229183518533233</v>
      </c>
      <c r="F35" s="332">
        <v>75.808978445248769</v>
      </c>
      <c r="G35" s="332">
        <v>75.959261294533775</v>
      </c>
    </row>
    <row r="36" spans="1:7" s="256" customFormat="1" ht="15" customHeight="1">
      <c r="A36" s="329"/>
      <c r="B36" s="329" t="s">
        <v>133</v>
      </c>
      <c r="C36" s="332">
        <v>77.732752762326655</v>
      </c>
      <c r="D36" s="332">
        <v>82.650985448926733</v>
      </c>
      <c r="E36" s="332">
        <v>83.81218376448723</v>
      </c>
      <c r="F36" s="332">
        <v>83.851512505962717</v>
      </c>
      <c r="G36" s="332">
        <v>83.912377117568113</v>
      </c>
    </row>
    <row r="37" spans="1:7" s="256" customFormat="1" ht="15" customHeight="1">
      <c r="A37" s="327" t="s">
        <v>112</v>
      </c>
      <c r="B37" s="327" t="s">
        <v>476</v>
      </c>
      <c r="C37" s="331">
        <v>42.662730966802108</v>
      </c>
      <c r="D37" s="331">
        <v>49.986145746744249</v>
      </c>
      <c r="E37" s="331">
        <v>51.024024395269294</v>
      </c>
      <c r="F37" s="331">
        <v>53.377768118041971</v>
      </c>
      <c r="G37" s="331">
        <v>55.260107555232743</v>
      </c>
    </row>
    <row r="38" spans="1:7" s="256" customFormat="1" ht="15" customHeight="1">
      <c r="A38" s="327"/>
      <c r="B38" s="327" t="s">
        <v>475</v>
      </c>
      <c r="C38" s="331">
        <v>67.641281008725841</v>
      </c>
      <c r="D38" s="331">
        <v>73.021781086297196</v>
      </c>
      <c r="E38" s="331">
        <v>76.983545849850984</v>
      </c>
      <c r="F38" s="331">
        <v>77.88651764512224</v>
      </c>
      <c r="G38" s="331">
        <v>78.257963743363874</v>
      </c>
    </row>
    <row r="39" spans="1:7" s="256" customFormat="1" ht="15" customHeight="1">
      <c r="A39" s="327"/>
      <c r="B39" s="327" t="s">
        <v>133</v>
      </c>
      <c r="C39" s="331">
        <v>80.543810194972991</v>
      </c>
      <c r="D39" s="331">
        <v>84.442118901679379</v>
      </c>
      <c r="E39" s="331">
        <v>84.570950650019057</v>
      </c>
      <c r="F39" s="331">
        <v>86.257327007579235</v>
      </c>
      <c r="G39" s="331">
        <v>84.282301413497933</v>
      </c>
    </row>
    <row r="40" spans="1:7" s="256" customFormat="1" ht="15" customHeight="1">
      <c r="A40" s="329" t="s">
        <v>111</v>
      </c>
      <c r="B40" s="329" t="s">
        <v>476</v>
      </c>
      <c r="C40" s="332">
        <v>40.274774201755505</v>
      </c>
      <c r="D40" s="332">
        <v>49.219330855018598</v>
      </c>
      <c r="E40" s="332">
        <v>48.010496765531549</v>
      </c>
      <c r="F40" s="332">
        <v>50.796213696086546</v>
      </c>
      <c r="G40" s="332">
        <v>51.829686829686835</v>
      </c>
    </row>
    <row r="41" spans="1:7" s="256" customFormat="1" ht="15" customHeight="1">
      <c r="A41" s="329"/>
      <c r="B41" s="329" t="s">
        <v>475</v>
      </c>
      <c r="C41" s="332">
        <v>63.103864734299506</v>
      </c>
      <c r="D41" s="332">
        <v>65.187021180712037</v>
      </c>
      <c r="E41" s="332">
        <v>73.749403943788408</v>
      </c>
      <c r="F41" s="332">
        <v>75.202741954223299</v>
      </c>
      <c r="G41" s="332">
        <v>76.435818782444557</v>
      </c>
    </row>
    <row r="42" spans="1:7" s="256" customFormat="1" ht="15" customHeight="1">
      <c r="A42" s="329"/>
      <c r="B42" s="329" t="s">
        <v>133</v>
      </c>
      <c r="C42" s="332">
        <v>79.239217787302451</v>
      </c>
      <c r="D42" s="332">
        <v>85.143373221946277</v>
      </c>
      <c r="E42" s="332">
        <v>85.761831700696334</v>
      </c>
      <c r="F42" s="332">
        <v>84.01273885350318</v>
      </c>
      <c r="G42" s="332">
        <v>82.72194573767861</v>
      </c>
    </row>
    <row r="43" spans="1:7" s="256" customFormat="1" ht="15" customHeight="1">
      <c r="A43" s="327" t="s">
        <v>110</v>
      </c>
      <c r="B43" s="327" t="s">
        <v>476</v>
      </c>
      <c r="C43" s="331">
        <v>35.897866621871323</v>
      </c>
      <c r="D43" s="331">
        <v>33.861734918538076</v>
      </c>
      <c r="E43" s="331">
        <v>41.882379654859221</v>
      </c>
      <c r="F43" s="331">
        <v>46.236631616787996</v>
      </c>
      <c r="G43" s="331">
        <v>44.498341102851633</v>
      </c>
    </row>
    <row r="44" spans="1:7" s="256" customFormat="1" ht="15" customHeight="1">
      <c r="A44" s="327"/>
      <c r="B44" s="327" t="s">
        <v>475</v>
      </c>
      <c r="C44" s="331">
        <v>60.744473814157509</v>
      </c>
      <c r="D44" s="331">
        <v>68.60990613805717</v>
      </c>
      <c r="E44" s="331">
        <v>76.359650993671821</v>
      </c>
      <c r="F44" s="331">
        <v>77.854139356100177</v>
      </c>
      <c r="G44" s="331">
        <v>80.095730687643368</v>
      </c>
    </row>
    <row r="45" spans="1:7" s="256" customFormat="1" ht="15" customHeight="1">
      <c r="A45" s="327"/>
      <c r="B45" s="327" t="s">
        <v>133</v>
      </c>
      <c r="C45" s="331">
        <v>78.256392223840848</v>
      </c>
      <c r="D45" s="331">
        <v>83.407594936708847</v>
      </c>
      <c r="E45" s="331">
        <v>84.792201031058738</v>
      </c>
      <c r="F45" s="331">
        <v>85.109226158280904</v>
      </c>
      <c r="G45" s="331">
        <v>85.391682333100093</v>
      </c>
    </row>
    <row r="46" spans="1:7" s="256" customFormat="1" ht="15" customHeight="1">
      <c r="A46" s="329" t="s">
        <v>109</v>
      </c>
      <c r="B46" s="329" t="s">
        <v>476</v>
      </c>
      <c r="C46" s="332">
        <v>38.636945939021267</v>
      </c>
      <c r="D46" s="332">
        <v>39.723703344643724</v>
      </c>
      <c r="E46" s="332">
        <v>43.714911507766665</v>
      </c>
      <c r="F46" s="332">
        <v>42.311172619364456</v>
      </c>
      <c r="G46" s="332">
        <v>42.954254058107743</v>
      </c>
    </row>
    <row r="47" spans="1:7" s="256" customFormat="1" ht="15" customHeight="1">
      <c r="A47" s="329"/>
      <c r="B47" s="329" t="s">
        <v>475</v>
      </c>
      <c r="C47" s="332">
        <v>59.90199593641686</v>
      </c>
      <c r="D47" s="332">
        <v>69.918523325401978</v>
      </c>
      <c r="E47" s="332">
        <v>75.064445143036778</v>
      </c>
      <c r="F47" s="332">
        <v>75.170312677850518</v>
      </c>
      <c r="G47" s="332">
        <v>76.6365349154173</v>
      </c>
    </row>
    <row r="48" spans="1:7" s="256" customFormat="1" ht="15" customHeight="1">
      <c r="A48" s="329"/>
      <c r="B48" s="329" t="s">
        <v>133</v>
      </c>
      <c r="C48" s="332">
        <v>77.630115658362996</v>
      </c>
      <c r="D48" s="332">
        <v>85.074449783472744</v>
      </c>
      <c r="E48" s="332">
        <v>86.267097302705352</v>
      </c>
      <c r="F48" s="332">
        <v>86.020201463434802</v>
      </c>
      <c r="G48" s="332">
        <v>88.265588031112301</v>
      </c>
    </row>
    <row r="49" spans="1:7" s="256" customFormat="1" ht="15" customHeight="1">
      <c r="A49" s="327" t="s">
        <v>108</v>
      </c>
      <c r="B49" s="327" t="s">
        <v>476</v>
      </c>
      <c r="C49" s="331">
        <v>44.759493670886073</v>
      </c>
      <c r="D49" s="331">
        <v>52.089285714285708</v>
      </c>
      <c r="E49" s="331">
        <v>52.883161545987292</v>
      </c>
      <c r="F49" s="331">
        <v>53.041487896473463</v>
      </c>
      <c r="G49" s="331">
        <v>54.295700872357713</v>
      </c>
    </row>
    <row r="50" spans="1:7" s="256" customFormat="1" ht="15" customHeight="1">
      <c r="A50" s="327"/>
      <c r="B50" s="327" t="s">
        <v>475</v>
      </c>
      <c r="C50" s="331">
        <v>66.268796442572111</v>
      </c>
      <c r="D50" s="331">
        <v>72.819957502451771</v>
      </c>
      <c r="E50" s="331">
        <v>77.224181288856784</v>
      </c>
      <c r="F50" s="331">
        <v>77.983286774778222</v>
      </c>
      <c r="G50" s="331">
        <v>79.364120817044764</v>
      </c>
    </row>
    <row r="51" spans="1:7" s="256" customFormat="1" ht="15" customHeight="1">
      <c r="A51" s="327"/>
      <c r="B51" s="327" t="s">
        <v>133</v>
      </c>
      <c r="C51" s="331">
        <v>75.129789864029661</v>
      </c>
      <c r="D51" s="331">
        <v>80.93758443663873</v>
      </c>
      <c r="E51" s="331">
        <v>84.864314922423731</v>
      </c>
      <c r="F51" s="331">
        <v>83.811874756398581</v>
      </c>
      <c r="G51" s="331">
        <v>84.218029926902332</v>
      </c>
    </row>
    <row r="52" spans="1:7" s="256" customFormat="1" ht="15" customHeight="1">
      <c r="A52" s="329" t="s">
        <v>107</v>
      </c>
      <c r="B52" s="329" t="s">
        <v>476</v>
      </c>
      <c r="C52" s="332">
        <v>46.036017387704412</v>
      </c>
      <c r="D52" s="332">
        <v>50.90047393364928</v>
      </c>
      <c r="E52" s="332">
        <v>41.988908013004398</v>
      </c>
      <c r="F52" s="332">
        <v>46.871432254262885</v>
      </c>
      <c r="G52" s="332">
        <v>46.579281183932345</v>
      </c>
    </row>
    <row r="53" spans="1:7" s="256" customFormat="1" ht="15" customHeight="1">
      <c r="A53" s="329"/>
      <c r="B53" s="329" t="s">
        <v>475</v>
      </c>
      <c r="C53" s="332">
        <v>61.005128205128187</v>
      </c>
      <c r="D53" s="332">
        <v>71.186871899249454</v>
      </c>
      <c r="E53" s="332">
        <v>75.70874051132725</v>
      </c>
      <c r="F53" s="332">
        <v>77.305108685305285</v>
      </c>
      <c r="G53" s="332">
        <v>78.118709268528335</v>
      </c>
    </row>
    <row r="54" spans="1:7" s="256" customFormat="1" ht="15" customHeight="1">
      <c r="A54" s="329"/>
      <c r="B54" s="329" t="s">
        <v>133</v>
      </c>
      <c r="C54" s="332">
        <v>77.338167297183688</v>
      </c>
      <c r="D54" s="332">
        <v>85.874644180675659</v>
      </c>
      <c r="E54" s="332">
        <v>83.993234043318907</v>
      </c>
      <c r="F54" s="332">
        <v>85.358130956040583</v>
      </c>
      <c r="G54" s="332">
        <v>86.29297514976426</v>
      </c>
    </row>
    <row r="55" spans="1:7" s="256" customFormat="1" ht="15" customHeight="1">
      <c r="A55" s="334" t="s">
        <v>106</v>
      </c>
      <c r="B55" s="404" t="s">
        <v>476</v>
      </c>
      <c r="C55" s="466">
        <v>44.671118355328879</v>
      </c>
      <c r="D55" s="466">
        <v>48.154509228131097</v>
      </c>
      <c r="E55" s="466">
        <v>51.528836861255265</v>
      </c>
      <c r="F55" s="466">
        <v>52.028428394235249</v>
      </c>
      <c r="G55" s="481">
        <v>52.827700249937315</v>
      </c>
    </row>
    <row r="56" spans="1:7" s="256" customFormat="1" ht="15" customHeight="1">
      <c r="A56" s="334"/>
      <c r="B56" s="404" t="s">
        <v>475</v>
      </c>
      <c r="C56" s="466">
        <v>65.204097393317667</v>
      </c>
      <c r="D56" s="466">
        <v>71.870417187230217</v>
      </c>
      <c r="E56" s="466">
        <v>76.525555748632826</v>
      </c>
      <c r="F56" s="466">
        <v>77.690399131451954</v>
      </c>
      <c r="G56" s="481">
        <v>78.313086922038508</v>
      </c>
    </row>
    <row r="57" spans="1:7" s="256" customFormat="1" ht="15" customHeight="1">
      <c r="A57" s="334"/>
      <c r="B57" s="404" t="s">
        <v>133</v>
      </c>
      <c r="C57" s="466">
        <v>78.0953445456976</v>
      </c>
      <c r="D57" s="466">
        <v>82.804076265614754</v>
      </c>
      <c r="E57" s="466">
        <v>84.118774225552542</v>
      </c>
      <c r="F57" s="466">
        <v>84.604076976432538</v>
      </c>
      <c r="G57" s="481">
        <v>84.673367968494972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368"/>
    </row>
    <row r="59" spans="1:7" s="62" customFormat="1" ht="15" customHeight="1">
      <c r="A59" s="334" t="s">
        <v>105</v>
      </c>
      <c r="B59" s="404" t="s">
        <v>476</v>
      </c>
      <c r="C59" s="466">
        <v>45.801454</v>
      </c>
      <c r="D59" s="466">
        <v>45.615298000000003</v>
      </c>
      <c r="E59" s="466">
        <v>45.918506000000001</v>
      </c>
      <c r="F59" s="466">
        <v>46.945177000000001</v>
      </c>
      <c r="G59" s="481">
        <v>47.463242999999999</v>
      </c>
    </row>
    <row r="60" spans="1:7" s="62" customFormat="1" ht="15" customHeight="1">
      <c r="A60" s="334"/>
      <c r="B60" s="404" t="s">
        <v>475</v>
      </c>
      <c r="C60" s="466">
        <v>66.152371000000002</v>
      </c>
      <c r="D60" s="466">
        <v>66.214547999999994</v>
      </c>
      <c r="E60" s="466">
        <v>66.667050000000003</v>
      </c>
      <c r="F60" s="466">
        <v>67.678391000000005</v>
      </c>
      <c r="G60" s="481">
        <v>68.614509999999996</v>
      </c>
    </row>
    <row r="61" spans="1:7" s="62" customFormat="1" ht="15" customHeight="1">
      <c r="A61" s="334"/>
      <c r="B61" s="404" t="s">
        <v>133</v>
      </c>
      <c r="C61" s="466">
        <v>79.388014999999996</v>
      </c>
      <c r="D61" s="466">
        <v>78.842361999999994</v>
      </c>
      <c r="E61" s="466">
        <v>79.471569000000002</v>
      </c>
      <c r="F61" s="466">
        <v>80.209018999999998</v>
      </c>
      <c r="G61" s="481">
        <v>80.710834000000006</v>
      </c>
    </row>
    <row r="62" spans="1:7" s="62" customFormat="1">
      <c r="A62" s="64"/>
      <c r="B62" s="64"/>
      <c r="C62" s="77"/>
      <c r="D62" s="77"/>
      <c r="E62" s="77"/>
      <c r="F62" s="77"/>
      <c r="G62" s="77"/>
    </row>
    <row r="63" spans="1:7" s="62" customFormat="1">
      <c r="A63" s="224" t="s">
        <v>474</v>
      </c>
      <c r="B63" s="64"/>
      <c r="C63" s="77"/>
      <c r="D63" s="77"/>
      <c r="E63" s="77"/>
      <c r="F63" s="77"/>
      <c r="G63" s="77"/>
    </row>
    <row r="64" spans="1:7" s="62" customFormat="1">
      <c r="A64" s="64"/>
      <c r="B64" s="64"/>
      <c r="C64" s="77"/>
      <c r="D64" s="77"/>
      <c r="E64" s="77"/>
      <c r="F64" s="77"/>
      <c r="G64" s="77"/>
    </row>
    <row r="65" spans="1:7" s="62" customFormat="1">
      <c r="A65" s="64"/>
      <c r="B65" s="64"/>
      <c r="C65" s="77"/>
      <c r="D65" s="77"/>
      <c r="E65" s="77"/>
      <c r="F65" s="77"/>
      <c r="G65" s="77"/>
    </row>
    <row r="66" spans="1:7" s="62" customFormat="1">
      <c r="A66" s="755" t="s">
        <v>103</v>
      </c>
      <c r="B66" s="254"/>
      <c r="C66" s="3"/>
      <c r="D66" s="3"/>
      <c r="E66" s="3"/>
      <c r="F66" s="3"/>
      <c r="G66" s="3"/>
    </row>
  </sheetData>
  <conditionalFormatting sqref="C55:D55">
    <cfRule type="expression" dxfId="114" priority="9" stopIfTrue="1">
      <formula>#REF!=1</formula>
    </cfRule>
  </conditionalFormatting>
  <conditionalFormatting sqref="C56:D57">
    <cfRule type="expression" dxfId="113" priority="10" stopIfTrue="1">
      <formula>#REF!=1</formula>
    </cfRule>
  </conditionalFormatting>
  <conditionalFormatting sqref="C59:F61">
    <cfRule type="expression" dxfId="112" priority="4" stopIfTrue="1">
      <formula>#REF!=1</formula>
    </cfRule>
  </conditionalFormatting>
  <conditionalFormatting sqref="G59:G61">
    <cfRule type="expression" dxfId="111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&amp;C-23-</oddHeader>
    <oddFooter>&amp;CStatistische Ämter des Bundes und der Länder, Internationale Bildungsindikatoren, 2018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C810256D-63ED-4C34-B7A8-932A15EF0489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8" stopIfTrue="1" id="{068F3B00-13FC-4A5D-8F37-82A8F5EC723C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  <x14:conditionalFormatting xmlns:xm="http://schemas.microsoft.com/office/excel/2006/main">
          <x14:cfRule type="expression" priority="5" stopIfTrue="1" id="{C5B91011-7EA3-4F2F-8A35-B6EF80D8DB09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expression" priority="6" stopIfTrue="1" id="{8F9AC79A-7F18-4629-9198-1C4E49637B31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F56:F57</xm:sqref>
        </x14:conditionalFormatting>
        <x14:conditionalFormatting xmlns:xm="http://schemas.microsoft.com/office/excel/2006/main">
          <x14:cfRule type="expression" priority="2" stopIfTrue="1" id="{072651F6-66F3-4783-B674-619DB3AA2B48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expression" priority="3" stopIfTrue="1" id="{D991315C-14D3-4206-B81E-C7DE2B4D55FB}">
            <xm:f>'\\SV-FS-05\VOL_B\G-H2\Daten\Gruppenleitung\Zusammenarbeit\Alle_Mitarbeiter\Laender_EAG\2018\Indikatoren\Erster_Entwurf\20180823\[A3-5_Tab_Erwerbsbeteiligung_Zeitreihe.xlsx]Tab_A3-5a'!#REF!=1</xm:f>
            <x14:dxf>
              <fill>
                <patternFill>
                  <bgColor indexed="11"/>
                </patternFill>
              </fill>
            </x14:dxf>
          </x14:cfRule>
          <xm:sqref>G56:G57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</row>
    <row r="2" spans="1:7">
      <c r="E2" s="243"/>
      <c r="F2" s="243"/>
      <c r="G2" s="243"/>
    </row>
    <row r="3" spans="1:7" s="250" customFormat="1" ht="15.75" customHeight="1">
      <c r="A3" s="397" t="s">
        <v>481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480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13.618062682560982</v>
      </c>
      <c r="D7" s="331">
        <v>10.966452901936771</v>
      </c>
      <c r="E7" s="331">
        <v>6.9464057905759882</v>
      </c>
      <c r="F7" s="331">
        <v>6.7332572550788869</v>
      </c>
      <c r="G7" s="331">
        <v>5.973619760572987</v>
      </c>
    </row>
    <row r="8" spans="1:7" s="256" customFormat="1" ht="15" customHeight="1">
      <c r="A8" s="327"/>
      <c r="B8" s="327" t="s">
        <v>475</v>
      </c>
      <c r="C8" s="331">
        <v>6.302912636378756</v>
      </c>
      <c r="D8" s="331">
        <v>4.4200506238246033</v>
      </c>
      <c r="E8" s="331">
        <v>2.628907787741364</v>
      </c>
      <c r="F8" s="331">
        <v>2.476712352384653</v>
      </c>
      <c r="G8" s="331">
        <v>2.3416749185434136</v>
      </c>
    </row>
    <row r="9" spans="1:7" s="256" customFormat="1" ht="15" customHeight="1">
      <c r="A9" s="327"/>
      <c r="B9" s="327" t="s">
        <v>133</v>
      </c>
      <c r="C9" s="331">
        <v>3.4083960927596753</v>
      </c>
      <c r="D9" s="331">
        <v>2.2740636499976885</v>
      </c>
      <c r="E9" s="331">
        <v>1.5962979070066583</v>
      </c>
      <c r="F9" s="331">
        <v>1.8773140371480292</v>
      </c>
      <c r="G9" s="331">
        <v>1.9265225889474034</v>
      </c>
    </row>
    <row r="10" spans="1:7" s="256" customFormat="1" ht="15" customHeight="1">
      <c r="A10" s="417" t="s">
        <v>121</v>
      </c>
      <c r="B10" s="417" t="s">
        <v>476</v>
      </c>
      <c r="C10" s="480">
        <v>13.177828072057457</v>
      </c>
      <c r="D10" s="480">
        <v>9.2502845991218088</v>
      </c>
      <c r="E10" s="480">
        <v>6.4451100207159122</v>
      </c>
      <c r="F10" s="480">
        <v>5.8522175223028086</v>
      </c>
      <c r="G10" s="480">
        <v>5.2824888360033402</v>
      </c>
    </row>
    <row r="11" spans="1:7" s="256" customFormat="1" ht="15" customHeight="1">
      <c r="A11" s="417"/>
      <c r="B11" s="417" t="s">
        <v>475</v>
      </c>
      <c r="C11" s="480">
        <v>6.2719337993793705</v>
      </c>
      <c r="D11" s="480">
        <v>4.2808487080429893</v>
      </c>
      <c r="E11" s="480">
        <v>2.6833086867392191</v>
      </c>
      <c r="F11" s="480">
        <v>2.1779255603438168</v>
      </c>
      <c r="G11" s="480">
        <v>1.9192478853473198</v>
      </c>
    </row>
    <row r="12" spans="1:7" s="256" customFormat="1" ht="15" customHeight="1">
      <c r="A12" s="417"/>
      <c r="B12" s="417" t="s">
        <v>133</v>
      </c>
      <c r="C12" s="480">
        <v>3.6964529331514324</v>
      </c>
      <c r="D12" s="480">
        <v>2.2208880088212024</v>
      </c>
      <c r="E12" s="480">
        <v>1.8800022482610448</v>
      </c>
      <c r="F12" s="480">
        <v>1.6087666602065818</v>
      </c>
      <c r="G12" s="480">
        <v>1.5355626163737135</v>
      </c>
    </row>
    <row r="13" spans="1:7" s="256" customFormat="1" ht="15" customHeight="1">
      <c r="A13" s="327" t="s">
        <v>120</v>
      </c>
      <c r="B13" s="327" t="s">
        <v>476</v>
      </c>
      <c r="C13" s="331">
        <v>39.44330367328314</v>
      </c>
      <c r="D13" s="331">
        <v>33.733405182971637</v>
      </c>
      <c r="E13" s="331">
        <v>25.443927771542075</v>
      </c>
      <c r="F13" s="331">
        <v>22.406498202602247</v>
      </c>
      <c r="G13" s="331">
        <v>21.049068634944206</v>
      </c>
    </row>
    <row r="14" spans="1:7" s="256" customFormat="1" ht="15" customHeight="1">
      <c r="A14" s="327"/>
      <c r="B14" s="327" t="s">
        <v>475</v>
      </c>
      <c r="C14" s="331">
        <v>19.857844507447194</v>
      </c>
      <c r="D14" s="331">
        <v>13.419511314085197</v>
      </c>
      <c r="E14" s="331">
        <v>8.7221870001600745</v>
      </c>
      <c r="F14" s="331">
        <v>7.2816099792924724</v>
      </c>
      <c r="G14" s="331">
        <v>6.3793316878582624</v>
      </c>
    </row>
    <row r="15" spans="1:7" s="256" customFormat="1" ht="15" customHeight="1">
      <c r="A15" s="327"/>
      <c r="B15" s="327" t="s">
        <v>133</v>
      </c>
      <c r="C15" s="331">
        <v>10.471526840886758</v>
      </c>
      <c r="D15" s="331">
        <v>5.6846884291971742</v>
      </c>
      <c r="E15" s="331">
        <v>4.7366678723156435</v>
      </c>
      <c r="F15" s="331">
        <v>3.9696951863715206</v>
      </c>
      <c r="G15" s="331">
        <v>3.5865864834813652</v>
      </c>
    </row>
    <row r="16" spans="1:7" s="256" customFormat="1" ht="15" customHeight="1">
      <c r="A16" s="417" t="s">
        <v>119</v>
      </c>
      <c r="B16" s="417" t="s">
        <v>476</v>
      </c>
      <c r="C16" s="480">
        <v>33.947861155120272</v>
      </c>
      <c r="D16" s="480">
        <v>27.037436450469876</v>
      </c>
      <c r="E16" s="480">
        <v>15.063941194240257</v>
      </c>
      <c r="F16" s="480">
        <v>12.513816382403459</v>
      </c>
      <c r="G16" s="480">
        <v>13.856298706859638</v>
      </c>
    </row>
    <row r="17" spans="1:7" s="256" customFormat="1" ht="15" customHeight="1">
      <c r="A17" s="417"/>
      <c r="B17" s="417" t="s">
        <v>475</v>
      </c>
      <c r="C17" s="480">
        <v>21.356294732223656</v>
      </c>
      <c r="D17" s="480">
        <v>10.88145576943305</v>
      </c>
      <c r="E17" s="480">
        <v>6.4538805661330318</v>
      </c>
      <c r="F17" s="480">
        <v>4.6091813522900518</v>
      </c>
      <c r="G17" s="480">
        <v>4.3810303310981302</v>
      </c>
    </row>
    <row r="18" spans="1:7" s="256" customFormat="1" ht="15" customHeight="1">
      <c r="A18" s="417"/>
      <c r="B18" s="417" t="s">
        <v>133</v>
      </c>
      <c r="C18" s="480">
        <v>8.0884057597691967</v>
      </c>
      <c r="D18" s="480">
        <v>3.9200535723484262</v>
      </c>
      <c r="E18" s="480">
        <v>2.3821271217983675</v>
      </c>
      <c r="F18" s="480">
        <v>2.2499318378262361</v>
      </c>
      <c r="G18" s="480">
        <v>2.0416279994697071</v>
      </c>
    </row>
    <row r="19" spans="1:7" s="256" customFormat="1" ht="15" customHeight="1">
      <c r="A19" s="327" t="s">
        <v>118</v>
      </c>
      <c r="B19" s="327" t="s">
        <v>476</v>
      </c>
      <c r="C19" s="331">
        <v>28.850325379609544</v>
      </c>
      <c r="D19" s="331">
        <v>15.114795918367349</v>
      </c>
      <c r="E19" s="331">
        <v>13.240265863250617</v>
      </c>
      <c r="F19" s="331" t="s">
        <v>174</v>
      </c>
      <c r="G19" s="331" t="s">
        <v>174</v>
      </c>
    </row>
    <row r="20" spans="1:7" s="256" customFormat="1" ht="15" customHeight="1">
      <c r="A20" s="327"/>
      <c r="B20" s="327" t="s">
        <v>475</v>
      </c>
      <c r="C20" s="331">
        <v>14.965149651496509</v>
      </c>
      <c r="D20" s="331">
        <v>7.7629765732659619</v>
      </c>
      <c r="E20" s="331">
        <v>4.0528377806014397</v>
      </c>
      <c r="F20" s="331">
        <v>4.985339072930314</v>
      </c>
      <c r="G20" s="331">
        <v>4.4267017346108082</v>
      </c>
    </row>
    <row r="21" spans="1:7" s="256" customFormat="1" ht="15" customHeight="1">
      <c r="A21" s="327"/>
      <c r="B21" s="327" t="s">
        <v>133</v>
      </c>
      <c r="C21" s="331">
        <v>8.5153811859117248</v>
      </c>
      <c r="D21" s="331" t="s">
        <v>174</v>
      </c>
      <c r="E21" s="331" t="s">
        <v>174</v>
      </c>
      <c r="F21" s="331" t="s">
        <v>174</v>
      </c>
      <c r="G21" s="331" t="s">
        <v>174</v>
      </c>
    </row>
    <row r="22" spans="1:7" s="256" customFormat="1" ht="15" customHeight="1">
      <c r="A22" s="417" t="s">
        <v>117</v>
      </c>
      <c r="B22" s="417" t="s">
        <v>476</v>
      </c>
      <c r="C22" s="480">
        <v>19.399290370492615</v>
      </c>
      <c r="D22" s="480">
        <v>16.155072752641018</v>
      </c>
      <c r="E22" s="480">
        <v>9.5139025833168986</v>
      </c>
      <c r="F22" s="480">
        <v>10.505490597074646</v>
      </c>
      <c r="G22" s="480">
        <v>10.587494326970278</v>
      </c>
    </row>
    <row r="23" spans="1:7" s="256" customFormat="1" ht="15" customHeight="1">
      <c r="A23" s="417"/>
      <c r="B23" s="417" t="s">
        <v>475</v>
      </c>
      <c r="C23" s="480">
        <v>9.7343111050190743</v>
      </c>
      <c r="D23" s="480">
        <v>7.1524490919097419</v>
      </c>
      <c r="E23" s="480">
        <v>4.2029066439570562</v>
      </c>
      <c r="F23" s="480">
        <v>3.5448577680525166</v>
      </c>
      <c r="G23" s="480">
        <v>3.3731421770778556</v>
      </c>
    </row>
    <row r="24" spans="1:7" s="256" customFormat="1" ht="15" customHeight="1">
      <c r="A24" s="417"/>
      <c r="B24" s="417" t="s">
        <v>133</v>
      </c>
      <c r="C24" s="480">
        <v>5.8744874309146011</v>
      </c>
      <c r="D24" s="480">
        <v>4.0198832937108273</v>
      </c>
      <c r="E24" s="480">
        <v>2.2265054248142513</v>
      </c>
      <c r="F24" s="480">
        <v>2.5301788549547024</v>
      </c>
      <c r="G24" s="480">
        <v>2.2818094164933842</v>
      </c>
    </row>
    <row r="25" spans="1:7" s="256" customFormat="1" ht="15" customHeight="1">
      <c r="A25" s="327" t="s">
        <v>116</v>
      </c>
      <c r="B25" s="327" t="s">
        <v>476</v>
      </c>
      <c r="C25" s="331">
        <v>16.715385984087849</v>
      </c>
      <c r="D25" s="331">
        <v>13.079681896148449</v>
      </c>
      <c r="E25" s="331">
        <v>9.3165204902688892</v>
      </c>
      <c r="F25" s="331">
        <v>8.3608915961565611</v>
      </c>
      <c r="G25" s="331">
        <v>7.6641431277327685</v>
      </c>
    </row>
    <row r="26" spans="1:7" s="256" customFormat="1" ht="15" customHeight="1">
      <c r="A26" s="327"/>
      <c r="B26" s="327" t="s">
        <v>475</v>
      </c>
      <c r="C26" s="331">
        <v>8.1472763724195492</v>
      </c>
      <c r="D26" s="331">
        <v>5.2275526763427349</v>
      </c>
      <c r="E26" s="331">
        <v>3.3907613160358889</v>
      </c>
      <c r="F26" s="331">
        <v>3.23028282949433</v>
      </c>
      <c r="G26" s="331">
        <v>2.6994948797924314</v>
      </c>
    </row>
    <row r="27" spans="1:7" s="256" customFormat="1" ht="15" customHeight="1">
      <c r="A27" s="327"/>
      <c r="B27" s="327" t="s">
        <v>133</v>
      </c>
      <c r="C27" s="331">
        <v>3.6284619538663305</v>
      </c>
      <c r="D27" s="331">
        <v>2.5238369028795931</v>
      </c>
      <c r="E27" s="331">
        <v>2.396609315913441</v>
      </c>
      <c r="F27" s="331">
        <v>2.2084110786706534</v>
      </c>
      <c r="G27" s="331">
        <v>1.3201692062285433</v>
      </c>
    </row>
    <row r="28" spans="1:7" s="256" customFormat="1" ht="15" customHeight="1">
      <c r="A28" s="417" t="s">
        <v>115</v>
      </c>
      <c r="B28" s="417" t="s">
        <v>476</v>
      </c>
      <c r="C28" s="480">
        <v>43.535620052770447</v>
      </c>
      <c r="D28" s="480">
        <v>34.028985507246375</v>
      </c>
      <c r="E28" s="480">
        <v>19.27036867359487</v>
      </c>
      <c r="F28" s="480">
        <v>13.703943115707826</v>
      </c>
      <c r="G28" s="480">
        <v>18.507356851622049</v>
      </c>
    </row>
    <row r="29" spans="1:7" s="256" customFormat="1" ht="15" customHeight="1">
      <c r="A29" s="417"/>
      <c r="B29" s="417" t="s">
        <v>475</v>
      </c>
      <c r="C29" s="480">
        <v>23.824365382730569</v>
      </c>
      <c r="D29" s="480">
        <v>14.388752820473261</v>
      </c>
      <c r="E29" s="480">
        <v>8.7649903307502086</v>
      </c>
      <c r="F29" s="480">
        <v>6.6838524768982301</v>
      </c>
      <c r="G29" s="480">
        <v>5.091621899929283</v>
      </c>
    </row>
    <row r="30" spans="1:7" s="256" customFormat="1" ht="15" customHeight="1">
      <c r="A30" s="417"/>
      <c r="B30" s="417" t="s">
        <v>133</v>
      </c>
      <c r="C30" s="480">
        <v>10.773836941501616</v>
      </c>
      <c r="D30" s="480">
        <v>4.4400414283784393</v>
      </c>
      <c r="E30" s="480">
        <v>2.6597127770221616</v>
      </c>
      <c r="F30" s="480">
        <v>3.3098389380005337</v>
      </c>
      <c r="G30" s="480" t="s">
        <v>174</v>
      </c>
    </row>
    <row r="31" spans="1:7" s="256" customFormat="1" ht="15" customHeight="1">
      <c r="A31" s="327" t="s">
        <v>114</v>
      </c>
      <c r="B31" s="327" t="s">
        <v>476</v>
      </c>
      <c r="C31" s="331">
        <v>20.194751947519478</v>
      </c>
      <c r="D31" s="331">
        <v>14.802623845014459</v>
      </c>
      <c r="E31" s="331">
        <v>10.322635121763291</v>
      </c>
      <c r="F31" s="331">
        <v>10.087590496831547</v>
      </c>
      <c r="G31" s="331">
        <v>9.8728978023651717</v>
      </c>
    </row>
    <row r="32" spans="1:7" s="256" customFormat="1" ht="15" customHeight="1">
      <c r="A32" s="327"/>
      <c r="B32" s="327" t="s">
        <v>475</v>
      </c>
      <c r="C32" s="331">
        <v>9.2924996184953468</v>
      </c>
      <c r="D32" s="331">
        <v>5.6688921285506018</v>
      </c>
      <c r="E32" s="331">
        <v>3.744834582484375</v>
      </c>
      <c r="F32" s="331">
        <v>3.2664417985259311</v>
      </c>
      <c r="G32" s="331">
        <v>3.0567178370668904</v>
      </c>
    </row>
    <row r="33" spans="1:7" s="256" customFormat="1" ht="15" customHeight="1">
      <c r="A33" s="327"/>
      <c r="B33" s="327" t="s">
        <v>133</v>
      </c>
      <c r="C33" s="331">
        <v>4.7592052694093505</v>
      </c>
      <c r="D33" s="331">
        <v>2.9035595053369065</v>
      </c>
      <c r="E33" s="331">
        <v>2.379152996855852</v>
      </c>
      <c r="F33" s="331">
        <v>2.1633548627736916</v>
      </c>
      <c r="G33" s="331">
        <v>1.8395467123238407</v>
      </c>
    </row>
    <row r="34" spans="1:7" s="256" customFormat="1" ht="15" customHeight="1">
      <c r="A34" s="417" t="s">
        <v>113</v>
      </c>
      <c r="B34" s="417" t="s">
        <v>476</v>
      </c>
      <c r="C34" s="480">
        <v>20.914198161389173</v>
      </c>
      <c r="D34" s="480">
        <v>17.950883056165395</v>
      </c>
      <c r="E34" s="480">
        <v>12.688924513835644</v>
      </c>
      <c r="F34" s="480">
        <v>10.867429351717703</v>
      </c>
      <c r="G34" s="480">
        <v>9.7344851353386073</v>
      </c>
    </row>
    <row r="35" spans="1:7" s="256" customFormat="1" ht="15" customHeight="1">
      <c r="A35" s="417"/>
      <c r="B35" s="417" t="s">
        <v>475</v>
      </c>
      <c r="C35" s="480">
        <v>9.0018016714628359</v>
      </c>
      <c r="D35" s="480">
        <v>6.3026142862217167</v>
      </c>
      <c r="E35" s="480">
        <v>4.2891290061218124</v>
      </c>
      <c r="F35" s="480">
        <v>3.7300365285055399</v>
      </c>
      <c r="G35" s="480">
        <v>3.3072346126049466</v>
      </c>
    </row>
    <row r="36" spans="1:7" s="256" customFormat="1" ht="15" customHeight="1">
      <c r="A36" s="417"/>
      <c r="B36" s="417" t="s">
        <v>133</v>
      </c>
      <c r="C36" s="480">
        <v>4.6333033263316992</v>
      </c>
      <c r="D36" s="480">
        <v>2.9511877727029163</v>
      </c>
      <c r="E36" s="480">
        <v>2.4462593022666863</v>
      </c>
      <c r="F36" s="480">
        <v>2.1136028775620423</v>
      </c>
      <c r="G36" s="480">
        <v>2.0512854515878063</v>
      </c>
    </row>
    <row r="37" spans="1:7" s="256" customFormat="1" ht="15" customHeight="1">
      <c r="A37" s="327" t="s">
        <v>112</v>
      </c>
      <c r="B37" s="327" t="s">
        <v>476</v>
      </c>
      <c r="C37" s="331">
        <v>18.46885976507912</v>
      </c>
      <c r="D37" s="331">
        <v>12.27436823104693</v>
      </c>
      <c r="E37" s="331">
        <v>9.4225530552294146</v>
      </c>
      <c r="F37" s="331">
        <v>8.2198421964827482</v>
      </c>
      <c r="G37" s="331">
        <v>6.2338666958152205</v>
      </c>
    </row>
    <row r="38" spans="1:7" s="256" customFormat="1" ht="15" customHeight="1">
      <c r="A38" s="327"/>
      <c r="B38" s="327" t="s">
        <v>475</v>
      </c>
      <c r="C38" s="331">
        <v>7.5697288862882779</v>
      </c>
      <c r="D38" s="331">
        <v>4.730839810535822</v>
      </c>
      <c r="E38" s="331">
        <v>2.8508466561311661</v>
      </c>
      <c r="F38" s="331">
        <v>2.8159493260927686</v>
      </c>
      <c r="G38" s="331">
        <v>2.6447366205956127</v>
      </c>
    </row>
    <row r="39" spans="1:7" s="256" customFormat="1" ht="15" customHeight="1">
      <c r="A39" s="327"/>
      <c r="B39" s="327" t="s">
        <v>133</v>
      </c>
      <c r="C39" s="331">
        <v>3.3612032098409488</v>
      </c>
      <c r="D39" s="331">
        <v>2.2142033565358497</v>
      </c>
      <c r="E39" s="331">
        <v>1.5310002095620152</v>
      </c>
      <c r="F39" s="331">
        <v>1.7481431764748991</v>
      </c>
      <c r="G39" s="331">
        <v>1.8318170406131355</v>
      </c>
    </row>
    <row r="40" spans="1:7" s="256" customFormat="1" ht="15" customHeight="1">
      <c r="A40" s="417" t="s">
        <v>111</v>
      </c>
      <c r="B40" s="417" t="s">
        <v>476</v>
      </c>
      <c r="C40" s="480">
        <v>19.813604454127329</v>
      </c>
      <c r="D40" s="480">
        <v>15.338345864661655</v>
      </c>
      <c r="E40" s="480">
        <v>15.394810528280756</v>
      </c>
      <c r="F40" s="480">
        <v>9.5508100147275403</v>
      </c>
      <c r="G40" s="480">
        <v>9.7945360980777956</v>
      </c>
    </row>
    <row r="41" spans="1:7" s="256" customFormat="1" ht="15" customHeight="1">
      <c r="A41" s="417"/>
      <c r="B41" s="417" t="s">
        <v>475</v>
      </c>
      <c r="C41" s="480">
        <v>9.3819206764646683</v>
      </c>
      <c r="D41" s="480">
        <v>6.390693458226318</v>
      </c>
      <c r="E41" s="480">
        <v>4.2950327233678216</v>
      </c>
      <c r="F41" s="480">
        <v>3.9686779611401803</v>
      </c>
      <c r="G41" s="480">
        <v>3.4113707494656058</v>
      </c>
    </row>
    <row r="42" spans="1:7" s="256" customFormat="1" ht="15" customHeight="1">
      <c r="A42" s="417"/>
      <c r="B42" s="417" t="s">
        <v>133</v>
      </c>
      <c r="C42" s="480" t="s">
        <v>174</v>
      </c>
      <c r="D42" s="480" t="s">
        <v>174</v>
      </c>
      <c r="E42" s="480" t="s">
        <v>174</v>
      </c>
      <c r="F42" s="480" t="s">
        <v>174</v>
      </c>
      <c r="G42" s="480" t="s">
        <v>174</v>
      </c>
    </row>
    <row r="43" spans="1:7" s="256" customFormat="1" ht="15" customHeight="1">
      <c r="A43" s="327" t="s">
        <v>110</v>
      </c>
      <c r="B43" s="327" t="s">
        <v>476</v>
      </c>
      <c r="C43" s="331">
        <v>40.66070199587061</v>
      </c>
      <c r="D43" s="331">
        <v>34.338387319090288</v>
      </c>
      <c r="E43" s="331">
        <v>26.223533495314129</v>
      </c>
      <c r="F43" s="331">
        <v>21.518907991035746</v>
      </c>
      <c r="G43" s="331">
        <v>18.94143516367803</v>
      </c>
    </row>
    <row r="44" spans="1:7" s="256" customFormat="1" ht="15" customHeight="1">
      <c r="A44" s="327"/>
      <c r="B44" s="327" t="s">
        <v>475</v>
      </c>
      <c r="C44" s="331">
        <v>22.50173360179793</v>
      </c>
      <c r="D44" s="331">
        <v>13.618056019787419</v>
      </c>
      <c r="E44" s="331">
        <v>6.8645814651314101</v>
      </c>
      <c r="F44" s="331">
        <v>5.2066800824697603</v>
      </c>
      <c r="G44" s="331">
        <v>4.6207620847238395</v>
      </c>
    </row>
    <row r="45" spans="1:7" s="256" customFormat="1" ht="15" customHeight="1">
      <c r="A45" s="327"/>
      <c r="B45" s="327" t="s">
        <v>133</v>
      </c>
      <c r="C45" s="331">
        <v>9.2563408759775214</v>
      </c>
      <c r="D45" s="331">
        <v>4.6660978825719379</v>
      </c>
      <c r="E45" s="331">
        <v>2.9358750320032025</v>
      </c>
      <c r="F45" s="331">
        <v>2.3236715060438224</v>
      </c>
      <c r="G45" s="331">
        <v>1.9828307547955897</v>
      </c>
    </row>
    <row r="46" spans="1:7" s="256" customFormat="1" ht="15" customHeight="1">
      <c r="A46" s="417" t="s">
        <v>109</v>
      </c>
      <c r="B46" s="417" t="s">
        <v>476</v>
      </c>
      <c r="C46" s="480">
        <v>34.729564863765752</v>
      </c>
      <c r="D46" s="480">
        <v>33.308383233532936</v>
      </c>
      <c r="E46" s="480">
        <v>25.007303534910896</v>
      </c>
      <c r="F46" s="480">
        <v>23.976739823672862</v>
      </c>
      <c r="G46" s="480">
        <v>23.553698286669452</v>
      </c>
    </row>
    <row r="47" spans="1:7" s="256" customFormat="1" ht="15" customHeight="1">
      <c r="A47" s="417"/>
      <c r="B47" s="417" t="s">
        <v>475</v>
      </c>
      <c r="C47" s="480">
        <v>22.57274762171237</v>
      </c>
      <c r="D47" s="480">
        <v>12.503221081469624</v>
      </c>
      <c r="E47" s="480">
        <v>8.3573499010702168</v>
      </c>
      <c r="F47" s="480">
        <v>7.5086575284323835</v>
      </c>
      <c r="G47" s="480">
        <v>6.8507905625929624</v>
      </c>
    </row>
    <row r="48" spans="1:7" s="256" customFormat="1" ht="15" customHeight="1">
      <c r="A48" s="417"/>
      <c r="B48" s="417" t="s">
        <v>133</v>
      </c>
      <c r="C48" s="480">
        <v>9.536571017713575</v>
      </c>
      <c r="D48" s="480">
        <v>4.0198511166253112</v>
      </c>
      <c r="E48" s="480">
        <v>2.4929660406988154</v>
      </c>
      <c r="F48" s="480">
        <v>2.8643842940023365</v>
      </c>
      <c r="G48" s="480">
        <v>2.4572543160690574</v>
      </c>
    </row>
    <row r="49" spans="1:7" s="256" customFormat="1" ht="15" customHeight="1">
      <c r="A49" s="327" t="s">
        <v>108</v>
      </c>
      <c r="B49" s="327" t="s">
        <v>476</v>
      </c>
      <c r="C49" s="331">
        <v>23.630765199161424</v>
      </c>
      <c r="D49" s="331">
        <v>16.079230993300321</v>
      </c>
      <c r="E49" s="331">
        <v>12.337127845884412</v>
      </c>
      <c r="F49" s="331">
        <v>10.233163886905011</v>
      </c>
      <c r="G49" s="331">
        <v>8.2413204325554936</v>
      </c>
    </row>
    <row r="50" spans="1:7" s="256" customFormat="1" ht="15" customHeight="1">
      <c r="A50" s="327"/>
      <c r="B50" s="327" t="s">
        <v>475</v>
      </c>
      <c r="C50" s="331">
        <v>8.9065041170971604</v>
      </c>
      <c r="D50" s="331">
        <v>6.0848116149481113</v>
      </c>
      <c r="E50" s="331">
        <v>3.3104112807293333</v>
      </c>
      <c r="F50" s="331">
        <v>3.2084172644884541</v>
      </c>
      <c r="G50" s="331">
        <v>2.8651624450832567</v>
      </c>
    </row>
    <row r="51" spans="1:7" s="256" customFormat="1" ht="15" customHeight="1">
      <c r="A51" s="327"/>
      <c r="B51" s="327" t="s">
        <v>133</v>
      </c>
      <c r="C51" s="331">
        <v>4.8046424452133794</v>
      </c>
      <c r="D51" s="331">
        <v>3.0145737672190052</v>
      </c>
      <c r="E51" s="331">
        <v>1.9972793066335051</v>
      </c>
      <c r="F51" s="331">
        <v>2.5005838177996833</v>
      </c>
      <c r="G51" s="331">
        <v>2.1923758782962213</v>
      </c>
    </row>
    <row r="52" spans="1:7" s="256" customFormat="1" ht="15" customHeight="1">
      <c r="A52" s="417" t="s">
        <v>107</v>
      </c>
      <c r="B52" s="417" t="s">
        <v>476</v>
      </c>
      <c r="C52" s="480">
        <v>31.583710407239817</v>
      </c>
      <c r="D52" s="480">
        <v>18.570427470217236</v>
      </c>
      <c r="E52" s="480">
        <v>18.573891332778501</v>
      </c>
      <c r="F52" s="480">
        <v>21.091134866645071</v>
      </c>
      <c r="G52" s="480">
        <v>16.082324302108688</v>
      </c>
    </row>
    <row r="53" spans="1:7" s="256" customFormat="1" ht="15" customHeight="1">
      <c r="A53" s="417"/>
      <c r="B53" s="417" t="s">
        <v>475</v>
      </c>
      <c r="C53" s="480">
        <v>19.783628501138391</v>
      </c>
      <c r="D53" s="480">
        <v>10.106589008277505</v>
      </c>
      <c r="E53" s="480">
        <v>6.2932747437434902</v>
      </c>
      <c r="F53" s="480">
        <v>4.8321439011726577</v>
      </c>
      <c r="G53" s="480">
        <v>4.3660927950039996</v>
      </c>
    </row>
    <row r="54" spans="1:7" s="256" customFormat="1" ht="15" customHeight="1">
      <c r="A54" s="417"/>
      <c r="B54" s="417" t="s">
        <v>133</v>
      </c>
      <c r="C54" s="480">
        <v>8.6925308845083897</v>
      </c>
      <c r="D54" s="480">
        <v>3.6317119590652402</v>
      </c>
      <c r="E54" s="480">
        <v>2.5117087990993787</v>
      </c>
      <c r="F54" s="480">
        <v>2.8008848939941657</v>
      </c>
      <c r="G54" s="480">
        <v>2.0088119413102117</v>
      </c>
    </row>
    <row r="55" spans="1:7" s="256" customFormat="1" ht="15" customHeight="1">
      <c r="A55" s="334" t="s">
        <v>106</v>
      </c>
      <c r="B55" s="404" t="s">
        <v>476</v>
      </c>
      <c r="C55" s="466">
        <v>20.136006017605563</v>
      </c>
      <c r="D55" s="466">
        <v>15.8978696334208</v>
      </c>
      <c r="E55" s="466">
        <v>11.352377066848494</v>
      </c>
      <c r="F55" s="466">
        <v>10.004779214904207</v>
      </c>
      <c r="G55" s="481">
        <v>9.167295288493909</v>
      </c>
    </row>
    <row r="56" spans="1:7" s="256" customFormat="1" ht="15" customHeight="1">
      <c r="A56" s="334"/>
      <c r="B56" s="404" t="s">
        <v>475</v>
      </c>
      <c r="C56" s="466">
        <v>10.959333429055675</v>
      </c>
      <c r="D56" s="466">
        <v>6.915413429265489</v>
      </c>
      <c r="E56" s="466">
        <v>4.279831381681845</v>
      </c>
      <c r="F56" s="466">
        <v>3.660407695389968</v>
      </c>
      <c r="G56" s="481">
        <v>3.2659100605900147</v>
      </c>
    </row>
    <row r="57" spans="1:7" s="256" customFormat="1" ht="15" customHeight="1">
      <c r="A57" s="334"/>
      <c r="B57" s="404" t="s">
        <v>133</v>
      </c>
      <c r="C57" s="466">
        <v>5.4981873994428474</v>
      </c>
      <c r="D57" s="466">
        <v>3.0887324713819444</v>
      </c>
      <c r="E57" s="466">
        <v>2.3265584392986769</v>
      </c>
      <c r="F57" s="466">
        <v>2.2082922090807551</v>
      </c>
      <c r="G57" s="481">
        <v>1.9815253524533689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535"/>
    </row>
    <row r="59" spans="1:7" s="62" customFormat="1" ht="15" customHeight="1">
      <c r="A59" s="334" t="s">
        <v>105</v>
      </c>
      <c r="B59" s="404" t="s">
        <v>476</v>
      </c>
      <c r="C59" s="466">
        <v>10.898220999999999</v>
      </c>
      <c r="D59" s="466">
        <v>14.020782000000001</v>
      </c>
      <c r="E59" s="466">
        <v>12.708268</v>
      </c>
      <c r="F59" s="466">
        <v>12.045437</v>
      </c>
      <c r="G59" s="536">
        <v>10.811102999999999</v>
      </c>
    </row>
    <row r="60" spans="1:7" s="62" customFormat="1" ht="15" customHeight="1">
      <c r="A60" s="334"/>
      <c r="B60" s="404" t="s">
        <v>475</v>
      </c>
      <c r="C60" s="466">
        <v>6.2653945000000002</v>
      </c>
      <c r="D60" s="466">
        <v>8.3859329000000002</v>
      </c>
      <c r="E60" s="466">
        <v>7.4336073999999996</v>
      </c>
      <c r="F60" s="466">
        <v>6.9344213999999997</v>
      </c>
      <c r="G60" s="536">
        <v>6.1969868999999997</v>
      </c>
    </row>
    <row r="61" spans="1:7" s="62" customFormat="1" ht="15" customHeight="1">
      <c r="A61" s="334"/>
      <c r="B61" s="404" t="s">
        <v>133</v>
      </c>
      <c r="C61" s="466">
        <v>3.8397011999999999</v>
      </c>
      <c r="D61" s="466">
        <v>4.8965657</v>
      </c>
      <c r="E61" s="466">
        <v>4.8173934000000003</v>
      </c>
      <c r="F61" s="466">
        <v>4.5012723000000001</v>
      </c>
      <c r="G61" s="536">
        <v>4.0704897000000004</v>
      </c>
    </row>
    <row r="62" spans="1:7" s="62" customFormat="1">
      <c r="A62" s="378"/>
      <c r="B62" s="378"/>
      <c r="C62" s="751"/>
      <c r="D62" s="338"/>
      <c r="E62" s="338"/>
      <c r="F62" s="338"/>
      <c r="G62" s="338"/>
    </row>
    <row r="63" spans="1:7" s="62" customFormat="1">
      <c r="A63" s="407" t="s">
        <v>474</v>
      </c>
      <c r="B63" s="378"/>
      <c r="C63" s="752"/>
      <c r="D63" s="752"/>
      <c r="E63" s="752"/>
      <c r="F63" s="752"/>
      <c r="G63" s="752"/>
    </row>
    <row r="64" spans="1:7" s="62" customFormat="1">
      <c r="A64" s="64"/>
      <c r="B64" s="64"/>
      <c r="C64" s="255"/>
      <c r="D64" s="255"/>
      <c r="E64" s="255"/>
      <c r="F64" s="255"/>
      <c r="G64" s="255"/>
    </row>
    <row r="65" spans="1:7" s="62" customFormat="1">
      <c r="A65" s="64"/>
      <c r="B65" s="64"/>
      <c r="C65" s="255"/>
      <c r="D65" s="255"/>
      <c r="E65" s="255"/>
      <c r="F65" s="255"/>
      <c r="G65" s="255"/>
    </row>
    <row r="66" spans="1:7" s="62" customFormat="1">
      <c r="A66" s="755" t="s">
        <v>103</v>
      </c>
      <c r="B66" s="254"/>
      <c r="C66" s="3"/>
      <c r="D66" s="3"/>
      <c r="E66" s="3"/>
      <c r="F66" s="3"/>
      <c r="G66" s="3"/>
    </row>
  </sheetData>
  <conditionalFormatting sqref="F55 C55:D55 C59:G61">
    <cfRule type="expression" dxfId="104" priority="6" stopIfTrue="1">
      <formula>#REF!=1</formula>
    </cfRule>
  </conditionalFormatting>
  <conditionalFormatting sqref="F56:F57 C56:D57">
    <cfRule type="expression" dxfId="103" priority="7" stopIfTrue="1">
      <formula>#REF!=1</formula>
    </cfRule>
  </conditionalFormatting>
  <conditionalFormatting sqref="E55">
    <cfRule type="expression" dxfId="102" priority="4" stopIfTrue="1">
      <formula>#REF!=1</formula>
    </cfRule>
  </conditionalFormatting>
  <conditionalFormatting sqref="E56:E57">
    <cfRule type="expression" dxfId="101" priority="5" stopIfTrue="1">
      <formula>#REF!=1</formula>
    </cfRule>
  </conditionalFormatting>
  <conditionalFormatting sqref="C59:G60">
    <cfRule type="expression" dxfId="100" priority="3" stopIfTrue="1">
      <formula>C65=1</formula>
    </cfRule>
  </conditionalFormatting>
  <conditionalFormatting sqref="G55">
    <cfRule type="expression" dxfId="99" priority="1" stopIfTrue="1">
      <formula>#REF!=1</formula>
    </cfRule>
  </conditionalFormatting>
  <conditionalFormatting sqref="G56:G57">
    <cfRule type="expression" dxfId="98" priority="2" stopIfTrue="1">
      <formula>#REF!=1</formula>
    </cfRule>
  </conditionalFormatting>
  <conditionalFormatting sqref="C61:G61">
    <cfRule type="expression" dxfId="97" priority="8" stopIfTrue="1">
      <formula>#REF!=1</formula>
    </cfRule>
  </conditionalFormatting>
  <hyperlinks>
    <hyperlink ref="A1" location="Inhalt!A1" display="Zurück "/>
  </hyperlinks>
  <pageMargins left="0.39370078740157483" right="0.33" top="0.39370078740157483" bottom="0.39370078740157483" header="0.31496062992125984" footer="0.31496062992125984"/>
  <pageSetup paperSize="9" scale="70" orientation="portrait" r:id="rId1"/>
  <headerFooter alignWithMargins="0">
    <oddHeader>&amp;C-24-</oddHeader>
    <oddFooter>&amp;CStatistische Ämter des Bundes und der Länder, Internationale Bildungsindikatoren, 2018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</row>
    <row r="2" spans="1:7">
      <c r="E2" s="243"/>
      <c r="F2" s="243"/>
      <c r="G2" s="243"/>
    </row>
    <row r="3" spans="1:7" s="250" customFormat="1" ht="15.75" customHeight="1">
      <c r="A3" s="397" t="s">
        <v>483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482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15.326168602299642</v>
      </c>
      <c r="D7" s="331">
        <v>13.499245852187029</v>
      </c>
      <c r="E7" s="331">
        <v>8.1702839942047767</v>
      </c>
      <c r="F7" s="331">
        <v>7.7960919402108235</v>
      </c>
      <c r="G7" s="331">
        <v>6.3531517514649556</v>
      </c>
    </row>
    <row r="8" spans="1:7" s="256" customFormat="1" ht="15" customHeight="1">
      <c r="A8" s="327"/>
      <c r="B8" s="327" t="s">
        <v>475</v>
      </c>
      <c r="C8" s="331">
        <v>6.3829315845444867</v>
      </c>
      <c r="D8" s="331">
        <v>4.5296063856619346</v>
      </c>
      <c r="E8" s="331">
        <v>3.0005052266464283</v>
      </c>
      <c r="F8" s="331">
        <v>2.6006944921408737</v>
      </c>
      <c r="G8" s="331">
        <v>2.4424866303662585</v>
      </c>
    </row>
    <row r="9" spans="1:7" s="256" customFormat="1" ht="15" customHeight="1">
      <c r="A9" s="327"/>
      <c r="B9" s="327" t="s">
        <v>133</v>
      </c>
      <c r="C9" s="331">
        <v>3.3118274768942269</v>
      </c>
      <c r="D9" s="331">
        <v>1.9108813495468719</v>
      </c>
      <c r="E9" s="331">
        <v>1.3203321123810572</v>
      </c>
      <c r="F9" s="331">
        <v>1.6770770860487667</v>
      </c>
      <c r="G9" s="331">
        <v>1.6794914429939811</v>
      </c>
    </row>
    <row r="10" spans="1:7" s="256" customFormat="1" ht="15" customHeight="1">
      <c r="A10" s="417" t="s">
        <v>121</v>
      </c>
      <c r="B10" s="417" t="s">
        <v>476</v>
      </c>
      <c r="C10" s="480">
        <v>14.930916654286142</v>
      </c>
      <c r="D10" s="480">
        <v>10.385247125578614</v>
      </c>
      <c r="E10" s="480">
        <v>6.9408954771202191</v>
      </c>
      <c r="F10" s="480">
        <v>6.3544771506668694</v>
      </c>
      <c r="G10" s="480">
        <v>5.8631429455271533</v>
      </c>
    </row>
    <row r="11" spans="1:7" s="256" customFormat="1" ht="15" customHeight="1">
      <c r="A11" s="417"/>
      <c r="B11" s="417" t="s">
        <v>475</v>
      </c>
      <c r="C11" s="480">
        <v>5.958024993731156</v>
      </c>
      <c r="D11" s="480">
        <v>4.4581144594968203</v>
      </c>
      <c r="E11" s="480">
        <v>2.9229690644398594</v>
      </c>
      <c r="F11" s="480">
        <v>2.3661348577853771</v>
      </c>
      <c r="G11" s="480">
        <v>2.0819854427820461</v>
      </c>
    </row>
    <row r="12" spans="1:7" s="256" customFormat="1" ht="15" customHeight="1">
      <c r="A12" s="417"/>
      <c r="B12" s="417" t="s">
        <v>133</v>
      </c>
      <c r="C12" s="480">
        <v>3.0581807906056704</v>
      </c>
      <c r="D12" s="480">
        <v>2.025803215649121</v>
      </c>
      <c r="E12" s="480">
        <v>1.6849024059364146</v>
      </c>
      <c r="F12" s="480">
        <v>1.4278652062683952</v>
      </c>
      <c r="G12" s="480">
        <v>1.4715105464283689</v>
      </c>
    </row>
    <row r="13" spans="1:7" s="256" customFormat="1" ht="15" customHeight="1">
      <c r="A13" s="327" t="s">
        <v>120</v>
      </c>
      <c r="B13" s="327" t="s">
        <v>476</v>
      </c>
      <c r="C13" s="331">
        <v>41.077730911595076</v>
      </c>
      <c r="D13" s="331">
        <v>34.822897722352124</v>
      </c>
      <c r="E13" s="331">
        <v>27.179079497907949</v>
      </c>
      <c r="F13" s="331">
        <v>20.574886535552196</v>
      </c>
      <c r="G13" s="331">
        <v>20.175884271105648</v>
      </c>
    </row>
    <row r="14" spans="1:7" s="256" customFormat="1" ht="15" customHeight="1">
      <c r="A14" s="327"/>
      <c r="B14" s="327" t="s">
        <v>475</v>
      </c>
      <c r="C14" s="331">
        <v>22.415893776263772</v>
      </c>
      <c r="D14" s="331">
        <v>15.378625197630791</v>
      </c>
      <c r="E14" s="331">
        <v>9.9814025865586249</v>
      </c>
      <c r="F14" s="331">
        <v>8.1141782479690985</v>
      </c>
      <c r="G14" s="331">
        <v>7.1489900767119421</v>
      </c>
    </row>
    <row r="15" spans="1:7" s="256" customFormat="1" ht="15" customHeight="1">
      <c r="A15" s="327"/>
      <c r="B15" s="327" t="s">
        <v>133</v>
      </c>
      <c r="C15" s="331">
        <v>11.632756223935296</v>
      </c>
      <c r="D15" s="331">
        <v>5.7347557126625421</v>
      </c>
      <c r="E15" s="331">
        <v>4.6041031606578944</v>
      </c>
      <c r="F15" s="331">
        <v>4.533212647571661</v>
      </c>
      <c r="G15" s="331">
        <v>3.4476956205089651</v>
      </c>
    </row>
    <row r="16" spans="1:7" s="256" customFormat="1" ht="15" customHeight="1">
      <c r="A16" s="417" t="s">
        <v>119</v>
      </c>
      <c r="B16" s="417" t="s">
        <v>476</v>
      </c>
      <c r="C16" s="480">
        <v>33.528215556685311</v>
      </c>
      <c r="D16" s="480">
        <v>26.305970149253731</v>
      </c>
      <c r="E16" s="480">
        <v>16.624056126999225</v>
      </c>
      <c r="F16" s="480">
        <v>13.49347568208778</v>
      </c>
      <c r="G16" s="480">
        <v>14.363591514553528</v>
      </c>
    </row>
    <row r="17" spans="1:7" s="256" customFormat="1" ht="15" customHeight="1">
      <c r="A17" s="417"/>
      <c r="B17" s="417" t="s">
        <v>475</v>
      </c>
      <c r="C17" s="480">
        <v>20.649235821649615</v>
      </c>
      <c r="D17" s="480">
        <v>11.449037967875217</v>
      </c>
      <c r="E17" s="480">
        <v>6.5947117489544214</v>
      </c>
      <c r="F17" s="480">
        <v>5.2627065552175658</v>
      </c>
      <c r="G17" s="480">
        <v>4.9876693455229963</v>
      </c>
    </row>
    <row r="18" spans="1:7" s="256" customFormat="1" ht="15" customHeight="1">
      <c r="A18" s="417"/>
      <c r="B18" s="417" t="s">
        <v>133</v>
      </c>
      <c r="C18" s="480">
        <v>9.3386421221366138</v>
      </c>
      <c r="D18" s="480">
        <v>4.593639575971733</v>
      </c>
      <c r="E18" s="480" t="s">
        <v>174</v>
      </c>
      <c r="F18" s="480" t="s">
        <v>174</v>
      </c>
      <c r="G18" s="480" t="s">
        <v>174</v>
      </c>
    </row>
    <row r="19" spans="1:7" s="256" customFormat="1" ht="15" customHeight="1">
      <c r="A19" s="327" t="s">
        <v>118</v>
      </c>
      <c r="B19" s="327" t="s">
        <v>476</v>
      </c>
      <c r="C19" s="331">
        <v>32.849936948297604</v>
      </c>
      <c r="D19" s="331" t="s">
        <v>174</v>
      </c>
      <c r="E19" s="331" t="s">
        <v>174</v>
      </c>
      <c r="F19" s="331" t="s">
        <v>174</v>
      </c>
      <c r="G19" s="331" t="s">
        <v>174</v>
      </c>
    </row>
    <row r="20" spans="1:7" s="256" customFormat="1" ht="15" customHeight="1">
      <c r="A20" s="327"/>
      <c r="B20" s="327" t="s">
        <v>475</v>
      </c>
      <c r="C20" s="331">
        <v>16.866145578895949</v>
      </c>
      <c r="D20" s="331">
        <v>10.208903257896049</v>
      </c>
      <c r="E20" s="331" t="s">
        <v>174</v>
      </c>
      <c r="F20" s="331" t="s">
        <v>174</v>
      </c>
      <c r="G20" s="331">
        <v>5.7439605210305862</v>
      </c>
    </row>
    <row r="21" spans="1:7" s="256" customFormat="1" ht="15" customHeight="1">
      <c r="A21" s="327"/>
      <c r="B21" s="327" t="s">
        <v>133</v>
      </c>
      <c r="C21" s="331" t="s">
        <v>174</v>
      </c>
      <c r="D21" s="331" t="s">
        <v>174</v>
      </c>
      <c r="E21" s="331" t="s">
        <v>174</v>
      </c>
      <c r="F21" s="331" t="s">
        <v>174</v>
      </c>
      <c r="G21" s="331" t="s">
        <v>174</v>
      </c>
    </row>
    <row r="22" spans="1:7" s="256" customFormat="1" ht="15" customHeight="1">
      <c r="A22" s="417" t="s">
        <v>117</v>
      </c>
      <c r="B22" s="417" t="s">
        <v>476</v>
      </c>
      <c r="C22" s="480">
        <v>21.26352734717754</v>
      </c>
      <c r="D22" s="480">
        <v>17.797228300510575</v>
      </c>
      <c r="E22" s="480">
        <v>9.5322198978017063</v>
      </c>
      <c r="F22" s="480">
        <v>11.999373911682417</v>
      </c>
      <c r="G22" s="480">
        <v>12.996257663826738</v>
      </c>
    </row>
    <row r="23" spans="1:7" s="256" customFormat="1" ht="15" customHeight="1">
      <c r="A23" s="417"/>
      <c r="B23" s="417" t="s">
        <v>475</v>
      </c>
      <c r="C23" s="480">
        <v>10.573446565206423</v>
      </c>
      <c r="D23" s="480">
        <v>7.9413357776759312</v>
      </c>
      <c r="E23" s="480">
        <v>4.9780911426590597</v>
      </c>
      <c r="F23" s="480">
        <v>4.0633611921718629</v>
      </c>
      <c r="G23" s="480">
        <v>3.0488184494427988</v>
      </c>
    </row>
    <row r="24" spans="1:7" s="256" customFormat="1" ht="15" customHeight="1">
      <c r="A24" s="417"/>
      <c r="B24" s="417" t="s">
        <v>133</v>
      </c>
      <c r="C24" s="480">
        <v>5.8837191298289087</v>
      </c>
      <c r="D24" s="480">
        <v>3.7404477812039136</v>
      </c>
      <c r="E24" s="480" t="s">
        <v>174</v>
      </c>
      <c r="F24" s="480" t="s">
        <v>174</v>
      </c>
      <c r="G24" s="480" t="s">
        <v>174</v>
      </c>
    </row>
    <row r="25" spans="1:7" s="256" customFormat="1" ht="15" customHeight="1">
      <c r="A25" s="327" t="s">
        <v>116</v>
      </c>
      <c r="B25" s="327" t="s">
        <v>476</v>
      </c>
      <c r="C25" s="331">
        <v>19.062827225130889</v>
      </c>
      <c r="D25" s="331">
        <v>14.044765709213111</v>
      </c>
      <c r="E25" s="331">
        <v>11.024025347515874</v>
      </c>
      <c r="F25" s="331">
        <v>9.8582677165354333</v>
      </c>
      <c r="G25" s="331">
        <v>9.089351953453269</v>
      </c>
    </row>
    <row r="26" spans="1:7" s="256" customFormat="1" ht="15" customHeight="1">
      <c r="A26" s="327"/>
      <c r="B26" s="327" t="s">
        <v>475</v>
      </c>
      <c r="C26" s="331">
        <v>8.2354296245104841</v>
      </c>
      <c r="D26" s="331">
        <v>5.7381747495389517</v>
      </c>
      <c r="E26" s="331">
        <v>3.7809823379052769</v>
      </c>
      <c r="F26" s="331">
        <v>3.3196039492545593</v>
      </c>
      <c r="G26" s="331">
        <v>3.1867701271589026</v>
      </c>
    </row>
    <row r="27" spans="1:7" s="256" customFormat="1" ht="15" customHeight="1">
      <c r="A27" s="327"/>
      <c r="B27" s="327" t="s">
        <v>133</v>
      </c>
      <c r="C27" s="331">
        <v>3.5416963504243926</v>
      </c>
      <c r="D27" s="331">
        <v>2.3629944636122917</v>
      </c>
      <c r="E27" s="331">
        <v>2.2374394529395003</v>
      </c>
      <c r="F27" s="331">
        <v>1.9176232764283996</v>
      </c>
      <c r="G27" s="331">
        <v>1.3017784960762746</v>
      </c>
    </row>
    <row r="28" spans="1:7" s="256" customFormat="1" ht="15" customHeight="1">
      <c r="A28" s="417" t="s">
        <v>115</v>
      </c>
      <c r="B28" s="417" t="s">
        <v>476</v>
      </c>
      <c r="C28" s="480">
        <v>40.763863385971362</v>
      </c>
      <c r="D28" s="480">
        <v>30.158730158730158</v>
      </c>
      <c r="E28" s="480" t="s">
        <v>174</v>
      </c>
      <c r="F28" s="480" t="s">
        <v>174</v>
      </c>
      <c r="G28" s="480">
        <v>21.112499999999997</v>
      </c>
    </row>
    <row r="29" spans="1:7" s="256" customFormat="1" ht="15" customHeight="1">
      <c r="A29" s="417"/>
      <c r="B29" s="417" t="s">
        <v>475</v>
      </c>
      <c r="C29" s="480">
        <v>24.019340531501076</v>
      </c>
      <c r="D29" s="480">
        <v>15.932825289302849</v>
      </c>
      <c r="E29" s="480">
        <v>8.8272530652539238</v>
      </c>
      <c r="F29" s="480">
        <v>6.7962558643770707</v>
      </c>
      <c r="G29" s="480">
        <v>5.3443842212674948</v>
      </c>
    </row>
    <row r="30" spans="1:7" s="256" customFormat="1" ht="15" customHeight="1">
      <c r="A30" s="417"/>
      <c r="B30" s="417" t="s">
        <v>133</v>
      </c>
      <c r="C30" s="480">
        <v>11.298451388252543</v>
      </c>
      <c r="D30" s="480">
        <v>5.2711788435679061</v>
      </c>
      <c r="E30" s="480" t="s">
        <v>174</v>
      </c>
      <c r="F30" s="480" t="s">
        <v>174</v>
      </c>
      <c r="G30" s="480" t="s">
        <v>174</v>
      </c>
    </row>
    <row r="31" spans="1:7" s="256" customFormat="1" ht="15" customHeight="1">
      <c r="A31" s="327" t="s">
        <v>114</v>
      </c>
      <c r="B31" s="327" t="s">
        <v>476</v>
      </c>
      <c r="C31" s="331">
        <v>23.727137913989125</v>
      </c>
      <c r="D31" s="331">
        <v>17.85816142218842</v>
      </c>
      <c r="E31" s="331">
        <v>12.38742382570242</v>
      </c>
      <c r="F31" s="331">
        <v>11.258429639389863</v>
      </c>
      <c r="G31" s="331">
        <v>11.5530197606457</v>
      </c>
    </row>
    <row r="32" spans="1:7" s="256" customFormat="1" ht="15" customHeight="1">
      <c r="A32" s="327"/>
      <c r="B32" s="327" t="s">
        <v>475</v>
      </c>
      <c r="C32" s="331">
        <v>9.7407240657856402</v>
      </c>
      <c r="D32" s="331">
        <v>6.1631074786888114</v>
      </c>
      <c r="E32" s="331">
        <v>4.1396185222880213</v>
      </c>
      <c r="F32" s="331">
        <v>3.8982050462664652</v>
      </c>
      <c r="G32" s="331">
        <v>3.4017390392921563</v>
      </c>
    </row>
    <row r="33" spans="1:7" s="256" customFormat="1" ht="15" customHeight="1">
      <c r="A33" s="327"/>
      <c r="B33" s="327" t="s">
        <v>133</v>
      </c>
      <c r="C33" s="331">
        <v>4.6748389777685437</v>
      </c>
      <c r="D33" s="331">
        <v>2.7898866608544028</v>
      </c>
      <c r="E33" s="331">
        <v>2.3188752507314918</v>
      </c>
      <c r="F33" s="331">
        <v>2.3106549261970475</v>
      </c>
      <c r="G33" s="331">
        <v>1.877982735388398</v>
      </c>
    </row>
    <row r="34" spans="1:7" s="256" customFormat="1" ht="15" customHeight="1">
      <c r="A34" s="417" t="s">
        <v>113</v>
      </c>
      <c r="B34" s="417" t="s">
        <v>476</v>
      </c>
      <c r="C34" s="480">
        <v>23.541984276447554</v>
      </c>
      <c r="D34" s="480">
        <v>20.700589849333749</v>
      </c>
      <c r="E34" s="480">
        <v>14.611542396341099</v>
      </c>
      <c r="F34" s="480">
        <v>12.546196312451046</v>
      </c>
      <c r="G34" s="480">
        <v>11.82704340941403</v>
      </c>
    </row>
    <row r="35" spans="1:7" s="256" customFormat="1" ht="15" customHeight="1">
      <c r="A35" s="417"/>
      <c r="B35" s="417" t="s">
        <v>475</v>
      </c>
      <c r="C35" s="480">
        <v>9.6992649449236445</v>
      </c>
      <c r="D35" s="480">
        <v>7.0686210031124723</v>
      </c>
      <c r="E35" s="480">
        <v>4.8996266224761484</v>
      </c>
      <c r="F35" s="480">
        <v>4.4735651396037133</v>
      </c>
      <c r="G35" s="480">
        <v>3.8783527545729695</v>
      </c>
    </row>
    <row r="36" spans="1:7" s="256" customFormat="1" ht="15" customHeight="1">
      <c r="A36" s="417"/>
      <c r="B36" s="417" t="s">
        <v>133</v>
      </c>
      <c r="C36" s="480">
        <v>4.5627508557329772</v>
      </c>
      <c r="D36" s="480">
        <v>3.0713610230059176</v>
      </c>
      <c r="E36" s="480">
        <v>2.5950691069132303</v>
      </c>
      <c r="F36" s="480">
        <v>2.1906768607747833</v>
      </c>
      <c r="G36" s="480">
        <v>2.2644415801184135</v>
      </c>
    </row>
    <row r="37" spans="1:7" s="256" customFormat="1" ht="15" customHeight="1">
      <c r="A37" s="327" t="s">
        <v>112</v>
      </c>
      <c r="B37" s="327" t="s">
        <v>476</v>
      </c>
      <c r="C37" s="331">
        <v>20.664290589216652</v>
      </c>
      <c r="D37" s="331">
        <v>13.694160950309522</v>
      </c>
      <c r="E37" s="331">
        <v>11.776421458400256</v>
      </c>
      <c r="F37" s="331">
        <v>8.3342500196432781</v>
      </c>
      <c r="G37" s="331">
        <v>6.8747244703592507</v>
      </c>
    </row>
    <row r="38" spans="1:7" s="256" customFormat="1" ht="15" customHeight="1">
      <c r="A38" s="327"/>
      <c r="B38" s="327" t="s">
        <v>475</v>
      </c>
      <c r="C38" s="331">
        <v>7.3786622036672602</v>
      </c>
      <c r="D38" s="331">
        <v>5.1891135417817553</v>
      </c>
      <c r="E38" s="331">
        <v>2.997785287083544</v>
      </c>
      <c r="F38" s="331">
        <v>3.0635187785350979</v>
      </c>
      <c r="G38" s="331">
        <v>3.2257647000090608</v>
      </c>
    </row>
    <row r="39" spans="1:7" s="256" customFormat="1" ht="15" customHeight="1">
      <c r="A39" s="327"/>
      <c r="B39" s="327" t="s">
        <v>133</v>
      </c>
      <c r="C39" s="331">
        <v>3.3933518005540169</v>
      </c>
      <c r="D39" s="331">
        <v>1.814097546033151</v>
      </c>
      <c r="E39" s="331" t="s">
        <v>174</v>
      </c>
      <c r="F39" s="331">
        <v>1.8416134558479988</v>
      </c>
      <c r="G39" s="331">
        <v>1.9289726744739604</v>
      </c>
    </row>
    <row r="40" spans="1:7" s="256" customFormat="1" ht="15" customHeight="1">
      <c r="A40" s="417" t="s">
        <v>111</v>
      </c>
      <c r="B40" s="417" t="s">
        <v>476</v>
      </c>
      <c r="C40" s="480">
        <v>19.990755719898313</v>
      </c>
      <c r="D40" s="480">
        <v>17.804960924226979</v>
      </c>
      <c r="E40" s="480">
        <v>20.494893663750499</v>
      </c>
      <c r="F40" s="480" t="s">
        <v>174</v>
      </c>
      <c r="G40" s="480" t="s">
        <v>174</v>
      </c>
    </row>
    <row r="41" spans="1:7" s="256" customFormat="1" ht="15" customHeight="1">
      <c r="A41" s="417"/>
      <c r="B41" s="417" t="s">
        <v>475</v>
      </c>
      <c r="C41" s="480">
        <v>10.102892931702954</v>
      </c>
      <c r="D41" s="480">
        <v>7.269155206286837</v>
      </c>
      <c r="E41" s="480">
        <v>5.2060053865108022</v>
      </c>
      <c r="F41" s="480">
        <v>4.7055030094582975</v>
      </c>
      <c r="G41" s="480">
        <v>4.1721591472835255</v>
      </c>
    </row>
    <row r="42" spans="1:7" s="256" customFormat="1" ht="15" customHeight="1">
      <c r="A42" s="417"/>
      <c r="B42" s="417" t="s">
        <v>133</v>
      </c>
      <c r="C42" s="480" t="s">
        <v>174</v>
      </c>
      <c r="D42" s="480" t="s">
        <v>174</v>
      </c>
      <c r="E42" s="480" t="s">
        <v>174</v>
      </c>
      <c r="F42" s="480" t="s">
        <v>174</v>
      </c>
      <c r="G42" s="480" t="s">
        <v>174</v>
      </c>
    </row>
    <row r="43" spans="1:7" s="256" customFormat="1" ht="15" customHeight="1">
      <c r="A43" s="327" t="s">
        <v>110</v>
      </c>
      <c r="B43" s="327" t="s">
        <v>476</v>
      </c>
      <c r="C43" s="331">
        <v>43.638248250842182</v>
      </c>
      <c r="D43" s="331">
        <v>34.776376146788991</v>
      </c>
      <c r="E43" s="331">
        <v>27.455532107325904</v>
      </c>
      <c r="F43" s="331">
        <v>22.209915611814345</v>
      </c>
      <c r="G43" s="331">
        <v>19.131924614505998</v>
      </c>
    </row>
    <row r="44" spans="1:7" s="256" customFormat="1" ht="15" customHeight="1">
      <c r="A44" s="327"/>
      <c r="B44" s="327" t="s">
        <v>475</v>
      </c>
      <c r="C44" s="331">
        <v>22.44907280533479</v>
      </c>
      <c r="D44" s="331">
        <v>13.682784493538977</v>
      </c>
      <c r="E44" s="331">
        <v>7.5164771803703037</v>
      </c>
      <c r="F44" s="331">
        <v>5.3844350820677098</v>
      </c>
      <c r="G44" s="331">
        <v>4.919665617436757</v>
      </c>
    </row>
    <row r="45" spans="1:7" s="256" customFormat="1" ht="15" customHeight="1">
      <c r="A45" s="327"/>
      <c r="B45" s="327" t="s">
        <v>133</v>
      </c>
      <c r="C45" s="331">
        <v>9.2050082051905413</v>
      </c>
      <c r="D45" s="331">
        <v>5.0264814629759176</v>
      </c>
      <c r="E45" s="331">
        <v>2.7749571463553986</v>
      </c>
      <c r="F45" s="331">
        <v>2.203125473722507</v>
      </c>
      <c r="G45" s="331">
        <v>1.7762763762231244</v>
      </c>
    </row>
    <row r="46" spans="1:7" s="256" customFormat="1" ht="15" customHeight="1">
      <c r="A46" s="417" t="s">
        <v>109</v>
      </c>
      <c r="B46" s="417" t="s">
        <v>476</v>
      </c>
      <c r="C46" s="480">
        <v>32.66719430154334</v>
      </c>
      <c r="D46" s="480">
        <v>35.077650236326804</v>
      </c>
      <c r="E46" s="480">
        <v>24.956469433627756</v>
      </c>
      <c r="F46" s="480">
        <v>21.823721712635287</v>
      </c>
      <c r="G46" s="480">
        <v>23.92734787100984</v>
      </c>
    </row>
    <row r="47" spans="1:7" s="256" customFormat="1" ht="15" customHeight="1">
      <c r="A47" s="417"/>
      <c r="B47" s="417" t="s">
        <v>475</v>
      </c>
      <c r="C47" s="480">
        <v>22.101337448559672</v>
      </c>
      <c r="D47" s="480">
        <v>12.483632680287572</v>
      </c>
      <c r="E47" s="480">
        <v>8.6915690921341167</v>
      </c>
      <c r="F47" s="480">
        <v>7.3286379911744026</v>
      </c>
      <c r="G47" s="480">
        <v>6.9523624710886427</v>
      </c>
    </row>
    <row r="48" spans="1:7" s="256" customFormat="1" ht="15" customHeight="1">
      <c r="A48" s="417"/>
      <c r="B48" s="417" t="s">
        <v>133</v>
      </c>
      <c r="C48" s="480">
        <v>10.434214822069867</v>
      </c>
      <c r="D48" s="480">
        <v>4.7416049659711312</v>
      </c>
      <c r="E48" s="480" t="s">
        <v>174</v>
      </c>
      <c r="F48" s="480" t="s">
        <v>174</v>
      </c>
      <c r="G48" s="480" t="s">
        <v>174</v>
      </c>
    </row>
    <row r="49" spans="1:7" s="256" customFormat="1" ht="15" customHeight="1">
      <c r="A49" s="327" t="s">
        <v>108</v>
      </c>
      <c r="B49" s="327" t="s">
        <v>476</v>
      </c>
      <c r="C49" s="331">
        <v>27.925672113863993</v>
      </c>
      <c r="D49" s="331">
        <v>19.587337478801579</v>
      </c>
      <c r="E49" s="331">
        <v>16.23191011235955</v>
      </c>
      <c r="F49" s="331">
        <v>12.699192584221821</v>
      </c>
      <c r="G49" s="331">
        <v>10.589279872891257</v>
      </c>
    </row>
    <row r="50" spans="1:7" s="256" customFormat="1" ht="15" customHeight="1">
      <c r="A50" s="327"/>
      <c r="B50" s="327" t="s">
        <v>475</v>
      </c>
      <c r="C50" s="331">
        <v>9.4328125380846757</v>
      </c>
      <c r="D50" s="331">
        <v>6.9752009241280994</v>
      </c>
      <c r="E50" s="331">
        <v>3.7443411758715253</v>
      </c>
      <c r="F50" s="331">
        <v>3.5545795708043504</v>
      </c>
      <c r="G50" s="331">
        <v>3.1850003465723988</v>
      </c>
    </row>
    <row r="51" spans="1:7" s="256" customFormat="1" ht="15" customHeight="1">
      <c r="A51" s="327"/>
      <c r="B51" s="327" t="s">
        <v>133</v>
      </c>
      <c r="C51" s="331">
        <v>5.3731669949660761</v>
      </c>
      <c r="D51" s="331">
        <v>3.2895848588970877</v>
      </c>
      <c r="E51" s="331" t="s">
        <v>174</v>
      </c>
      <c r="F51" s="331" t="s">
        <v>174</v>
      </c>
      <c r="G51" s="331" t="s">
        <v>174</v>
      </c>
    </row>
    <row r="52" spans="1:7" s="256" customFormat="1" ht="15" customHeight="1">
      <c r="A52" s="417" t="s">
        <v>107</v>
      </c>
      <c r="B52" s="417" t="s">
        <v>476</v>
      </c>
      <c r="C52" s="480">
        <v>33.198614318706703</v>
      </c>
      <c r="D52" s="480" t="s">
        <v>174</v>
      </c>
      <c r="E52" s="480" t="s">
        <v>174</v>
      </c>
      <c r="F52" s="480" t="s">
        <v>174</v>
      </c>
      <c r="G52" s="480" t="s">
        <v>174</v>
      </c>
    </row>
    <row r="53" spans="1:7" s="256" customFormat="1" ht="15" customHeight="1">
      <c r="A53" s="417"/>
      <c r="B53" s="417" t="s">
        <v>475</v>
      </c>
      <c r="C53" s="480">
        <v>19.442105853959703</v>
      </c>
      <c r="D53" s="480">
        <v>9.6213483438876288</v>
      </c>
      <c r="E53" s="480">
        <v>6.2892827713237773</v>
      </c>
      <c r="F53" s="480">
        <v>4.6027146149802549</v>
      </c>
      <c r="G53" s="480">
        <v>4.3242526283876694</v>
      </c>
    </row>
    <row r="54" spans="1:7" s="256" customFormat="1" ht="15" customHeight="1">
      <c r="A54" s="417"/>
      <c r="B54" s="417" t="s">
        <v>133</v>
      </c>
      <c r="C54" s="480">
        <v>8.9631336405529982</v>
      </c>
      <c r="D54" s="480" t="s">
        <v>174</v>
      </c>
      <c r="E54" s="480" t="s">
        <v>174</v>
      </c>
      <c r="F54" s="480" t="s">
        <v>174</v>
      </c>
      <c r="G54" s="480" t="s">
        <v>174</v>
      </c>
    </row>
    <row r="55" spans="1:7" s="256" customFormat="1" ht="15" customHeight="1">
      <c r="A55" s="334" t="s">
        <v>106</v>
      </c>
      <c r="B55" s="404" t="s">
        <v>476</v>
      </c>
      <c r="C55" s="466">
        <v>22.665951751405952</v>
      </c>
      <c r="D55" s="466">
        <v>18.396839993710483</v>
      </c>
      <c r="E55" s="466">
        <v>13.244256810530903</v>
      </c>
      <c r="F55" s="466">
        <v>11.258366321867094</v>
      </c>
      <c r="G55" s="481">
        <v>10.608165753722563</v>
      </c>
    </row>
    <row r="56" spans="1:7" s="256" customFormat="1" ht="15" customHeight="1">
      <c r="A56" s="334"/>
      <c r="B56" s="404" t="s">
        <v>475</v>
      </c>
      <c r="C56" s="466">
        <v>11.258615333535689</v>
      </c>
      <c r="D56" s="466">
        <v>7.4910995664464854</v>
      </c>
      <c r="E56" s="466">
        <v>4.7475045586229001</v>
      </c>
      <c r="F56" s="466">
        <v>4.0546358942059477</v>
      </c>
      <c r="G56" s="481">
        <v>3.6429522365949882</v>
      </c>
    </row>
    <row r="57" spans="1:7" s="256" customFormat="1" ht="15" customHeight="1">
      <c r="A57" s="334"/>
      <c r="B57" s="404" t="s">
        <v>133</v>
      </c>
      <c r="C57" s="466">
        <v>5.2473447323500322</v>
      </c>
      <c r="D57" s="466">
        <v>2.9637480077989116</v>
      </c>
      <c r="E57" s="466">
        <v>2.2020376478510539</v>
      </c>
      <c r="F57" s="466">
        <v>2.1873215013358998</v>
      </c>
      <c r="G57" s="481">
        <v>2.0143064611236459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535"/>
    </row>
    <row r="59" spans="1:7" s="62" customFormat="1" ht="15" customHeight="1">
      <c r="A59" s="334" t="s">
        <v>105</v>
      </c>
      <c r="B59" s="404" t="s">
        <v>476</v>
      </c>
      <c r="C59" s="466">
        <v>10.826298</v>
      </c>
      <c r="D59" s="466">
        <v>14.707815</v>
      </c>
      <c r="E59" s="466">
        <v>12.564907</v>
      </c>
      <c r="F59" s="466">
        <v>11.733515000000001</v>
      </c>
      <c r="G59" s="536">
        <v>10.688758999999999</v>
      </c>
    </row>
    <row r="60" spans="1:7" s="62" customFormat="1" ht="15" customHeight="1">
      <c r="A60" s="334"/>
      <c r="B60" s="404" t="s">
        <v>475</v>
      </c>
      <c r="C60" s="466">
        <v>5.5571972000000001</v>
      </c>
      <c r="D60" s="466">
        <v>8.2718786000000009</v>
      </c>
      <c r="E60" s="466">
        <v>6.8659017999999996</v>
      </c>
      <c r="F60" s="466">
        <v>6.3721382999999996</v>
      </c>
      <c r="G60" s="536">
        <v>5.7378073000000001</v>
      </c>
    </row>
    <row r="61" spans="1:7" s="62" customFormat="1" ht="15" customHeight="1">
      <c r="A61" s="334"/>
      <c r="B61" s="404" t="s">
        <v>133</v>
      </c>
      <c r="C61" s="466">
        <v>3.5596795000000001</v>
      </c>
      <c r="D61" s="466">
        <v>4.9397672000000004</v>
      </c>
      <c r="E61" s="466">
        <v>4.4587382</v>
      </c>
      <c r="F61" s="466">
        <v>4.1979993999999996</v>
      </c>
      <c r="G61" s="536">
        <v>3.7246706999999999</v>
      </c>
    </row>
    <row r="62" spans="1:7" s="62" customFormat="1">
      <c r="A62" s="378"/>
      <c r="B62" s="378"/>
      <c r="C62" s="751"/>
      <c r="D62" s="338"/>
      <c r="E62" s="338"/>
      <c r="F62" s="338"/>
      <c r="G62" s="338"/>
    </row>
    <row r="63" spans="1:7" s="62" customFormat="1">
      <c r="A63" s="407" t="s">
        <v>474</v>
      </c>
      <c r="B63" s="378"/>
      <c r="C63" s="752"/>
      <c r="D63" s="752"/>
      <c r="E63" s="752"/>
      <c r="F63" s="752"/>
      <c r="G63" s="752"/>
    </row>
    <row r="64" spans="1:7" s="62" customFormat="1">
      <c r="A64" s="378"/>
      <c r="B64" s="378"/>
      <c r="C64" s="752"/>
      <c r="D64" s="752"/>
      <c r="E64" s="752"/>
      <c r="F64" s="752"/>
      <c r="G64" s="752"/>
    </row>
    <row r="65" spans="1:7" s="62" customFormat="1">
      <c r="A65" s="378"/>
      <c r="B65" s="378"/>
      <c r="C65" s="752"/>
      <c r="D65" s="752"/>
      <c r="E65" s="752"/>
      <c r="F65" s="752"/>
      <c r="G65" s="752"/>
    </row>
    <row r="66" spans="1:7" s="62" customFormat="1">
      <c r="A66" s="755" t="s">
        <v>103</v>
      </c>
      <c r="B66" s="753"/>
      <c r="C66" s="338"/>
      <c r="D66" s="338"/>
      <c r="E66" s="338"/>
      <c r="F66" s="338"/>
      <c r="G66" s="338"/>
    </row>
  </sheetData>
  <conditionalFormatting sqref="F55 C55:D55">
    <cfRule type="expression" dxfId="96" priority="7" stopIfTrue="1">
      <formula>#REF!=1</formula>
    </cfRule>
  </conditionalFormatting>
  <conditionalFormatting sqref="F56:F57 C56:D57">
    <cfRule type="expression" dxfId="95" priority="8" stopIfTrue="1">
      <formula>#REF!=1</formula>
    </cfRule>
  </conditionalFormatting>
  <conditionalFormatting sqref="G55">
    <cfRule type="expression" dxfId="94" priority="3" stopIfTrue="1">
      <formula>#REF!=1</formula>
    </cfRule>
  </conditionalFormatting>
  <conditionalFormatting sqref="G56:G57">
    <cfRule type="expression" dxfId="93" priority="4" stopIfTrue="1">
      <formula>#REF!=1</formula>
    </cfRule>
  </conditionalFormatting>
  <conditionalFormatting sqref="C59:G61">
    <cfRule type="expression" dxfId="92" priority="2" stopIfTrue="1">
      <formula>#REF!=1</formula>
    </cfRule>
  </conditionalFormatting>
  <conditionalFormatting sqref="C59:G60">
    <cfRule type="expression" dxfId="91" priority="1" stopIfTrue="1">
      <formula>C65=1</formula>
    </cfRule>
  </conditionalFormatting>
  <conditionalFormatting sqref="C61:G61">
    <cfRule type="expression" dxfId="90" priority="9" stopIfTrue="1">
      <formula>#REF!=1</formula>
    </cfRule>
  </conditionalFormatting>
  <hyperlinks>
    <hyperlink ref="A1" location="Inhalt!A1" display="Zurück "/>
  </hyperlinks>
  <pageMargins left="0.39370078740157483" right="0.35" top="0.39370078740157483" bottom="0.39370078740157483" header="0.31496062992125984" footer="0.31496062992125984"/>
  <pageSetup paperSize="9" scale="70" orientation="portrait" r:id="rId1"/>
  <headerFooter alignWithMargins="0">
    <oddHeader>&amp;C-25-</oddHeader>
    <oddFooter>&amp;CStatistische Ämter des Bundes und der Länder, Internationale Bildungsindikatoren, 2018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stopIfTrue="1" id="{AE8FEA82-7F26-4AE1-BEBB-623FDC0BEAE9}">
            <xm:f>'\\SV-FS-05\VOL_B\G-H2\Daten\Gruppenleitung\Zusammenarbeit\Alle_Mitarbeiter\Laender_EAG\2018\Indikatoren\Erster_Entwurf\20180827\[A3-6_Tab_Erwerbslosenquoten_Zeitreihe.xlsx]Tab_A3-6a'!#REF!=1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6" stopIfTrue="1" id="{A510F00F-B199-48BE-8C9E-BB4AB0B4052C}">
            <xm:f>'\\SV-FS-05\VOL_B\G-H2\Daten\Gruppenleitung\Zusammenarbeit\Alle_Mitarbeiter\Laender_EAG\2018\Indikatoren\Erster_Entwurf\20180827\[A3-6_Tab_Erwerbslosenquoten_Zeitreihe.xlsx]Tab_A3-6a'!#REF!=1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RowHeight="12.75"/>
  <cols>
    <col min="1" max="1" width="24" style="78" customWidth="1"/>
    <col min="2" max="2" width="50.710937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  <c r="F1" s="243"/>
      <c r="G1" s="243"/>
    </row>
    <row r="2" spans="1:7">
      <c r="E2" s="243"/>
      <c r="F2" s="243"/>
      <c r="G2" s="243"/>
    </row>
    <row r="3" spans="1:7" s="250" customFormat="1" ht="15.75" customHeight="1">
      <c r="A3" s="397" t="s">
        <v>485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484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399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534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31">
        <v>12.18740184115785</v>
      </c>
      <c r="D7" s="331">
        <v>8.7177304101924769</v>
      </c>
      <c r="E7" s="331">
        <v>5.7941449198569366</v>
      </c>
      <c r="F7" s="331">
        <v>5.6834442239088432</v>
      </c>
      <c r="G7" s="331">
        <v>5.5583975666240359</v>
      </c>
    </row>
    <row r="8" spans="1:7" s="256" customFormat="1" ht="15" customHeight="1">
      <c r="A8" s="327"/>
      <c r="B8" s="327" t="s">
        <v>475</v>
      </c>
      <c r="C8" s="331">
        <v>6.2150837988826808</v>
      </c>
      <c r="D8" s="331">
        <v>4.3072840892815396</v>
      </c>
      <c r="E8" s="331">
        <v>2.2571388475515803</v>
      </c>
      <c r="F8" s="331">
        <v>2.3546534868315856</v>
      </c>
      <c r="G8" s="331">
        <v>2.2420996341358452</v>
      </c>
    </row>
    <row r="9" spans="1:7" s="256" customFormat="1" ht="15" customHeight="1">
      <c r="A9" s="327"/>
      <c r="B9" s="327" t="s">
        <v>133</v>
      </c>
      <c r="C9" s="331">
        <v>3.6004671847625889</v>
      </c>
      <c r="D9" s="331">
        <v>2.8993298211661833</v>
      </c>
      <c r="E9" s="331">
        <v>2.029829865470993</v>
      </c>
      <c r="F9" s="331">
        <v>2.1913670248162513</v>
      </c>
      <c r="G9" s="331">
        <v>2.3113629138198899</v>
      </c>
    </row>
    <row r="10" spans="1:7" s="256" customFormat="1" ht="15" customHeight="1">
      <c r="A10" s="417" t="s">
        <v>121</v>
      </c>
      <c r="B10" s="417" t="s">
        <v>476</v>
      </c>
      <c r="C10" s="480">
        <v>11.800313179236683</v>
      </c>
      <c r="D10" s="480">
        <v>8.3671998847096134</v>
      </c>
      <c r="E10" s="480">
        <v>5.999050588600916</v>
      </c>
      <c r="F10" s="480">
        <v>5.3950722175021246</v>
      </c>
      <c r="G10" s="480">
        <v>4.7450685471137284</v>
      </c>
    </row>
    <row r="11" spans="1:7" s="256" customFormat="1" ht="15" customHeight="1">
      <c r="A11" s="417"/>
      <c r="B11" s="417" t="s">
        <v>475</v>
      </c>
      <c r="C11" s="480">
        <v>6.6338073691014854</v>
      </c>
      <c r="D11" s="480">
        <v>4.0853739203840309</v>
      </c>
      <c r="E11" s="480">
        <v>2.4407261658925949</v>
      </c>
      <c r="F11" s="480">
        <v>1.9865598450144299</v>
      </c>
      <c r="G11" s="480">
        <v>1.7513889877475108</v>
      </c>
    </row>
    <row r="12" spans="1:7" s="256" customFormat="1" ht="15" customHeight="1">
      <c r="A12" s="417"/>
      <c r="B12" s="417" t="s">
        <v>133</v>
      </c>
      <c r="C12" s="480">
        <v>4.8929543807415818</v>
      </c>
      <c r="D12" s="480">
        <v>2.5383265959881012</v>
      </c>
      <c r="E12" s="480">
        <v>2.1861100257181403</v>
      </c>
      <c r="F12" s="480">
        <v>1.8871644098156046</v>
      </c>
      <c r="G12" s="480">
        <v>1.6325249293673139</v>
      </c>
    </row>
    <row r="13" spans="1:7" s="256" customFormat="1" ht="15" customHeight="1">
      <c r="A13" s="327" t="s">
        <v>120</v>
      </c>
      <c r="B13" s="327" t="s">
        <v>476</v>
      </c>
      <c r="C13" s="331">
        <v>37.599533890075755</v>
      </c>
      <c r="D13" s="331">
        <v>32.322093154392697</v>
      </c>
      <c r="E13" s="331">
        <v>22.635784911282677</v>
      </c>
      <c r="F13" s="331">
        <v>25.067949801677614</v>
      </c>
      <c r="G13" s="331">
        <v>22.308092740159367</v>
      </c>
    </row>
    <row r="14" spans="1:7" s="256" customFormat="1" ht="15" customHeight="1">
      <c r="A14" s="327"/>
      <c r="B14" s="327" t="s">
        <v>475</v>
      </c>
      <c r="C14" s="331">
        <v>16.915323157985167</v>
      </c>
      <c r="D14" s="331">
        <v>11.049440696780804</v>
      </c>
      <c r="E14" s="331">
        <v>7.2951769803211759</v>
      </c>
      <c r="F14" s="331">
        <v>6.3579912547200159</v>
      </c>
      <c r="G14" s="331">
        <v>5.4821962720408548</v>
      </c>
    </row>
    <row r="15" spans="1:7" s="256" customFormat="1" ht="15" customHeight="1">
      <c r="A15" s="327"/>
      <c r="B15" s="327" t="s">
        <v>133</v>
      </c>
      <c r="C15" s="331">
        <v>9.179935183880513</v>
      </c>
      <c r="D15" s="331">
        <v>5.6304263314759613</v>
      </c>
      <c r="E15" s="331">
        <v>4.8709823728876316</v>
      </c>
      <c r="F15" s="331">
        <v>3.3950276790083644</v>
      </c>
      <c r="G15" s="331">
        <v>3.7262549082033316</v>
      </c>
    </row>
    <row r="16" spans="1:7" s="256" customFormat="1" ht="15" customHeight="1">
      <c r="A16" s="417" t="s">
        <v>119</v>
      </c>
      <c r="B16" s="417" t="s">
        <v>476</v>
      </c>
      <c r="C16" s="480">
        <v>34.597471723220224</v>
      </c>
      <c r="D16" s="480">
        <v>28.029197080291972</v>
      </c>
      <c r="E16" s="480" t="s">
        <v>174</v>
      </c>
      <c r="F16" s="480" t="s">
        <v>174</v>
      </c>
      <c r="G16" s="480" t="s">
        <v>174</v>
      </c>
    </row>
    <row r="17" spans="1:7" s="256" customFormat="1" ht="15" customHeight="1">
      <c r="A17" s="417"/>
      <c r="B17" s="417" t="s">
        <v>475</v>
      </c>
      <c r="C17" s="480">
        <v>22.201565264325758</v>
      </c>
      <c r="D17" s="480">
        <v>10.221615316776196</v>
      </c>
      <c r="E17" s="480">
        <v>6.2939210401489376</v>
      </c>
      <c r="F17" s="480">
        <v>3.8770099875322712</v>
      </c>
      <c r="G17" s="480">
        <v>3.7277095653981567</v>
      </c>
    </row>
    <row r="18" spans="1:7" s="256" customFormat="1" ht="15" customHeight="1">
      <c r="A18" s="417"/>
      <c r="B18" s="417" t="s">
        <v>133</v>
      </c>
      <c r="C18" s="480">
        <v>6.848049281314168</v>
      </c>
      <c r="D18" s="480">
        <v>3.2673065141923625</v>
      </c>
      <c r="E18" s="480" t="s">
        <v>174</v>
      </c>
      <c r="F18" s="480" t="s">
        <v>174</v>
      </c>
      <c r="G18" s="480" t="s">
        <v>174</v>
      </c>
    </row>
    <row r="19" spans="1:7" s="256" customFormat="1" ht="15" customHeight="1">
      <c r="A19" s="327" t="s">
        <v>118</v>
      </c>
      <c r="B19" s="327" t="s">
        <v>476</v>
      </c>
      <c r="C19" s="331">
        <v>24.272533711852383</v>
      </c>
      <c r="D19" s="331" t="s">
        <v>174</v>
      </c>
      <c r="E19" s="331" t="s">
        <v>174</v>
      </c>
      <c r="F19" s="331" t="s">
        <v>174</v>
      </c>
      <c r="G19" s="331" t="s">
        <v>174</v>
      </c>
    </row>
    <row r="20" spans="1:7" s="256" customFormat="1" ht="15" customHeight="1">
      <c r="A20" s="327"/>
      <c r="B20" s="327" t="s">
        <v>475</v>
      </c>
      <c r="C20" s="331">
        <v>12.563983248022339</v>
      </c>
      <c r="D20" s="331" t="s">
        <v>174</v>
      </c>
      <c r="E20" s="331" t="s">
        <v>174</v>
      </c>
      <c r="F20" s="331" t="s">
        <v>174</v>
      </c>
      <c r="G20" s="331" t="s">
        <v>174</v>
      </c>
    </row>
    <row r="21" spans="1:7" s="256" customFormat="1" ht="15" customHeight="1">
      <c r="A21" s="327"/>
      <c r="B21" s="327" t="s">
        <v>133</v>
      </c>
      <c r="C21" s="331" t="s">
        <v>174</v>
      </c>
      <c r="D21" s="331" t="s">
        <v>174</v>
      </c>
      <c r="E21" s="331" t="s">
        <v>174</v>
      </c>
      <c r="F21" s="331" t="s">
        <v>174</v>
      </c>
      <c r="G21" s="331" t="s">
        <v>174</v>
      </c>
    </row>
    <row r="22" spans="1:7" s="256" customFormat="1" ht="15" customHeight="1">
      <c r="A22" s="417" t="s">
        <v>117</v>
      </c>
      <c r="B22" s="417" t="s">
        <v>476</v>
      </c>
      <c r="C22" s="480">
        <v>16.991854517901121</v>
      </c>
      <c r="D22" s="480">
        <v>14.169595782073813</v>
      </c>
      <c r="E22" s="480" t="s">
        <v>174</v>
      </c>
      <c r="F22" s="480" t="s">
        <v>174</v>
      </c>
      <c r="G22" s="480" t="s">
        <v>174</v>
      </c>
    </row>
    <row r="23" spans="1:7" s="256" customFormat="1" ht="15" customHeight="1">
      <c r="A23" s="417"/>
      <c r="B23" s="417" t="s">
        <v>475</v>
      </c>
      <c r="C23" s="480">
        <v>8.7324225591753013</v>
      </c>
      <c r="D23" s="480">
        <v>6.2648802576910523</v>
      </c>
      <c r="E23" s="480">
        <v>3.3841886269070738</v>
      </c>
      <c r="F23" s="480">
        <v>2.9847116221829841</v>
      </c>
      <c r="G23" s="480">
        <v>3.7207229654617242</v>
      </c>
    </row>
    <row r="24" spans="1:7" s="256" customFormat="1" ht="15" customHeight="1">
      <c r="A24" s="417"/>
      <c r="B24" s="417" t="s">
        <v>133</v>
      </c>
      <c r="C24" s="480">
        <v>5.8316696437953137</v>
      </c>
      <c r="D24" s="480">
        <v>4.3518878941222274</v>
      </c>
      <c r="E24" s="480" t="s">
        <v>174</v>
      </c>
      <c r="F24" s="480" t="s">
        <v>174</v>
      </c>
      <c r="G24" s="480" t="s">
        <v>174</v>
      </c>
    </row>
    <row r="25" spans="1:7" s="256" customFormat="1" ht="15" customHeight="1">
      <c r="A25" s="327" t="s">
        <v>116</v>
      </c>
      <c r="B25" s="327" t="s">
        <v>476</v>
      </c>
      <c r="C25" s="331">
        <v>14.493254929090282</v>
      </c>
      <c r="D25" s="331">
        <v>12.149475363563846</v>
      </c>
      <c r="E25" s="331">
        <v>7.5039409459536452</v>
      </c>
      <c r="F25" s="331">
        <v>6.6453085114612067</v>
      </c>
      <c r="G25" s="331">
        <v>5.9137523008151467</v>
      </c>
    </row>
    <row r="26" spans="1:7" s="256" customFormat="1" ht="15" customHeight="1">
      <c r="A26" s="327"/>
      <c r="B26" s="327" t="s">
        <v>475</v>
      </c>
      <c r="C26" s="331">
        <v>8.0509284443594975</v>
      </c>
      <c r="D26" s="331">
        <v>4.6691171446920743</v>
      </c>
      <c r="E26" s="331">
        <v>2.9942556682693926</v>
      </c>
      <c r="F26" s="331">
        <v>3.1396743386222745</v>
      </c>
      <c r="G26" s="331">
        <v>2.2093322171760783</v>
      </c>
    </row>
    <row r="27" spans="1:7" s="256" customFormat="1" ht="15" customHeight="1">
      <c r="A27" s="327"/>
      <c r="B27" s="327" t="s">
        <v>133</v>
      </c>
      <c r="C27" s="331">
        <v>3.7835951134380452</v>
      </c>
      <c r="D27" s="331">
        <v>2.7563854776842796</v>
      </c>
      <c r="E27" s="331">
        <v>2.6216501735549658</v>
      </c>
      <c r="F27" s="331">
        <v>2.6226423871524633</v>
      </c>
      <c r="G27" s="331">
        <v>1.3459664848012471</v>
      </c>
    </row>
    <row r="28" spans="1:7" s="256" customFormat="1" ht="15" customHeight="1">
      <c r="A28" s="417" t="s">
        <v>115</v>
      </c>
      <c r="B28" s="417" t="s">
        <v>476</v>
      </c>
      <c r="C28" s="480">
        <v>46.519721577726216</v>
      </c>
      <c r="D28" s="480">
        <v>40.000000000000007</v>
      </c>
      <c r="E28" s="480" t="s">
        <v>174</v>
      </c>
      <c r="F28" s="480" t="s">
        <v>174</v>
      </c>
      <c r="G28" s="480" t="s">
        <v>174</v>
      </c>
    </row>
    <row r="29" spans="1:7" s="256" customFormat="1" ht="15" customHeight="1">
      <c r="A29" s="417"/>
      <c r="B29" s="417" t="s">
        <v>475</v>
      </c>
      <c r="C29" s="480">
        <v>23.596222562531906</v>
      </c>
      <c r="D29" s="480">
        <v>12.524461839530336</v>
      </c>
      <c r="E29" s="480">
        <v>8.6947666771327459</v>
      </c>
      <c r="F29" s="480">
        <v>6.5560091784128502</v>
      </c>
      <c r="G29" s="480">
        <v>4.8067491543763508</v>
      </c>
    </row>
    <row r="30" spans="1:7" s="256" customFormat="1" ht="15" customHeight="1">
      <c r="A30" s="417"/>
      <c r="B30" s="417" t="s">
        <v>133</v>
      </c>
      <c r="C30" s="480">
        <v>10.239065974796144</v>
      </c>
      <c r="D30" s="480" t="s">
        <v>174</v>
      </c>
      <c r="E30" s="480" t="s">
        <v>174</v>
      </c>
      <c r="F30" s="480" t="s">
        <v>174</v>
      </c>
      <c r="G30" s="480" t="s">
        <v>174</v>
      </c>
    </row>
    <row r="31" spans="1:7" s="256" customFormat="1" ht="15" customHeight="1">
      <c r="A31" s="327" t="s">
        <v>114</v>
      </c>
      <c r="B31" s="327" t="s">
        <v>476</v>
      </c>
      <c r="C31" s="331">
        <v>16.696588868940751</v>
      </c>
      <c r="D31" s="331">
        <v>11.81095036516723</v>
      </c>
      <c r="E31" s="331">
        <v>8.3447862523637806</v>
      </c>
      <c r="F31" s="331">
        <v>8.7676132780597751</v>
      </c>
      <c r="G31" s="331">
        <v>7.9829343693863057</v>
      </c>
    </row>
    <row r="32" spans="1:7" s="256" customFormat="1" ht="15" customHeight="1">
      <c r="A32" s="327"/>
      <c r="B32" s="327" t="s">
        <v>475</v>
      </c>
      <c r="C32" s="331">
        <v>8.7696009292292398</v>
      </c>
      <c r="D32" s="331">
        <v>5.1154595743843156</v>
      </c>
      <c r="E32" s="331">
        <v>3.3277570549823521</v>
      </c>
      <c r="F32" s="331">
        <v>2.5969209140140492</v>
      </c>
      <c r="G32" s="331">
        <v>2.6895472050468494</v>
      </c>
    </row>
    <row r="33" spans="1:7" s="256" customFormat="1" ht="15" customHeight="1">
      <c r="A33" s="327"/>
      <c r="B33" s="327" t="s">
        <v>133</v>
      </c>
      <c r="C33" s="331">
        <v>4.9042647455407016</v>
      </c>
      <c r="D33" s="331">
        <v>3.0789465817714405</v>
      </c>
      <c r="E33" s="331">
        <v>2.4696136236371413</v>
      </c>
      <c r="F33" s="331">
        <v>1.9431816270817799</v>
      </c>
      <c r="G33" s="331">
        <v>1.783957447375788</v>
      </c>
    </row>
    <row r="34" spans="1:7" s="256" customFormat="1" ht="15" customHeight="1">
      <c r="A34" s="417" t="s">
        <v>113</v>
      </c>
      <c r="B34" s="417" t="s">
        <v>476</v>
      </c>
      <c r="C34" s="480">
        <v>17.90850568415285</v>
      </c>
      <c r="D34" s="480">
        <v>14.710836608646829</v>
      </c>
      <c r="E34" s="480">
        <v>10.428064356285457</v>
      </c>
      <c r="F34" s="480">
        <v>8.8612736367310383</v>
      </c>
      <c r="G34" s="480">
        <v>7.1841465337660058</v>
      </c>
    </row>
    <row r="35" spans="1:7" s="256" customFormat="1" ht="15" customHeight="1">
      <c r="A35" s="417"/>
      <c r="B35" s="417" t="s">
        <v>475</v>
      </c>
      <c r="C35" s="480">
        <v>8.20017516543402</v>
      </c>
      <c r="D35" s="480">
        <v>5.4389254391143584</v>
      </c>
      <c r="E35" s="480">
        <v>3.6490798928510411</v>
      </c>
      <c r="F35" s="480">
        <v>2.9532807777301162</v>
      </c>
      <c r="G35" s="480">
        <v>2.7115729865397151</v>
      </c>
    </row>
    <row r="36" spans="1:7" s="256" customFormat="1" ht="15" customHeight="1">
      <c r="A36" s="417"/>
      <c r="B36" s="417" t="s">
        <v>133</v>
      </c>
      <c r="C36" s="480">
        <v>4.7598488936859145</v>
      </c>
      <c r="D36" s="480">
        <v>2.7671705811581315</v>
      </c>
      <c r="E36" s="480">
        <v>2.2310735033635889</v>
      </c>
      <c r="F36" s="480">
        <v>2.0048195609802795</v>
      </c>
      <c r="G36" s="480">
        <v>1.7526181498867583</v>
      </c>
    </row>
    <row r="37" spans="1:7" s="256" customFormat="1" ht="15" customHeight="1">
      <c r="A37" s="327" t="s">
        <v>112</v>
      </c>
      <c r="B37" s="327" t="s">
        <v>476</v>
      </c>
      <c r="C37" s="331">
        <v>16.298134777376657</v>
      </c>
      <c r="D37" s="331">
        <v>10.869565217391305</v>
      </c>
      <c r="E37" s="331">
        <v>7.0141183538600185</v>
      </c>
      <c r="F37" s="331">
        <v>8.0993879723257045</v>
      </c>
      <c r="G37" s="331">
        <v>5.5795450681717735</v>
      </c>
    </row>
    <row r="38" spans="1:7" s="256" customFormat="1" ht="15" customHeight="1">
      <c r="A38" s="327"/>
      <c r="B38" s="327" t="s">
        <v>475</v>
      </c>
      <c r="C38" s="331">
        <v>7.7871660196391854</v>
      </c>
      <c r="D38" s="331">
        <v>4.2326235435918038</v>
      </c>
      <c r="E38" s="331">
        <v>2.6994274573911854</v>
      </c>
      <c r="F38" s="331">
        <v>2.5619171285782656</v>
      </c>
      <c r="G38" s="331">
        <v>2.0496534704058806</v>
      </c>
    </row>
    <row r="39" spans="1:7" s="256" customFormat="1" ht="15" customHeight="1">
      <c r="A39" s="327"/>
      <c r="B39" s="327" t="s">
        <v>133</v>
      </c>
      <c r="C39" s="331" t="s">
        <v>174</v>
      </c>
      <c r="D39" s="331">
        <v>2.8772854932080016</v>
      </c>
      <c r="E39" s="331" t="s">
        <v>174</v>
      </c>
      <c r="F39" s="331" t="s">
        <v>174</v>
      </c>
      <c r="G39" s="331" t="s">
        <v>174</v>
      </c>
    </row>
    <row r="40" spans="1:7" s="256" customFormat="1" ht="15" customHeight="1">
      <c r="A40" s="417" t="s">
        <v>111</v>
      </c>
      <c r="B40" s="417" t="s">
        <v>476</v>
      </c>
      <c r="C40" s="480">
        <v>19.583439166878332</v>
      </c>
      <c r="D40" s="480" t="s">
        <v>174</v>
      </c>
      <c r="E40" s="480" t="s">
        <v>174</v>
      </c>
      <c r="F40" s="480" t="s">
        <v>174</v>
      </c>
      <c r="G40" s="480" t="s">
        <v>174</v>
      </c>
    </row>
    <row r="41" spans="1:7" s="256" customFormat="1" ht="15" customHeight="1">
      <c r="A41" s="417"/>
      <c r="B41" s="417" t="s">
        <v>475</v>
      </c>
      <c r="C41" s="480">
        <v>8.5339168490153181</v>
      </c>
      <c r="D41" s="480">
        <v>5.3569968103377779</v>
      </c>
      <c r="E41" s="480" t="s">
        <v>174</v>
      </c>
      <c r="F41" s="480" t="s">
        <v>174</v>
      </c>
      <c r="G41" s="480" t="s">
        <v>174</v>
      </c>
    </row>
    <row r="42" spans="1:7" s="256" customFormat="1" ht="15" customHeight="1">
      <c r="A42" s="417"/>
      <c r="B42" s="417" t="s">
        <v>133</v>
      </c>
      <c r="C42" s="480" t="s">
        <v>174</v>
      </c>
      <c r="D42" s="480" t="s">
        <v>174</v>
      </c>
      <c r="E42" s="480" t="s">
        <v>174</v>
      </c>
      <c r="F42" s="480" t="s">
        <v>174</v>
      </c>
      <c r="G42" s="480" t="s">
        <v>174</v>
      </c>
    </row>
    <row r="43" spans="1:7" s="256" customFormat="1" ht="15" customHeight="1">
      <c r="A43" s="327" t="s">
        <v>110</v>
      </c>
      <c r="B43" s="327" t="s">
        <v>476</v>
      </c>
      <c r="C43" s="331">
        <v>37.276196066921038</v>
      </c>
      <c r="D43" s="331">
        <v>33.649698015530625</v>
      </c>
      <c r="E43" s="331">
        <v>24.557241604973619</v>
      </c>
      <c r="F43" s="331">
        <v>20.510641585229248</v>
      </c>
      <c r="G43" s="331" t="s">
        <v>174</v>
      </c>
    </row>
    <row r="44" spans="1:7" s="256" customFormat="1" ht="15" customHeight="1">
      <c r="A44" s="327"/>
      <c r="B44" s="327" t="s">
        <v>475</v>
      </c>
      <c r="C44" s="331">
        <v>22.566371681415927</v>
      </c>
      <c r="D44" s="331">
        <v>13.537142857142856</v>
      </c>
      <c r="E44" s="331">
        <v>6.1448460617376632</v>
      </c>
      <c r="F44" s="331">
        <v>5.0062438260675064</v>
      </c>
      <c r="G44" s="331">
        <v>4.2861245681286224</v>
      </c>
    </row>
    <row r="45" spans="1:7" s="256" customFormat="1" ht="15" customHeight="1">
      <c r="A45" s="327"/>
      <c r="B45" s="327" t="s">
        <v>133</v>
      </c>
      <c r="C45" s="331">
        <v>9.3113284433577839</v>
      </c>
      <c r="D45" s="331">
        <v>4.3490883753338752</v>
      </c>
      <c r="E45" s="331">
        <v>3.1157167780804431</v>
      </c>
      <c r="F45" s="331">
        <v>2.4555671433884925</v>
      </c>
      <c r="G45" s="331">
        <v>2.2126949309640653</v>
      </c>
    </row>
    <row r="46" spans="1:7" s="256" customFormat="1" ht="15" customHeight="1">
      <c r="A46" s="417" t="s">
        <v>109</v>
      </c>
      <c r="B46" s="417" t="s">
        <v>476</v>
      </c>
      <c r="C46" s="480">
        <v>36.890562879263442</v>
      </c>
      <c r="D46" s="480">
        <v>31.105506515342583</v>
      </c>
      <c r="E46" s="480">
        <v>25.084131504012419</v>
      </c>
      <c r="F46" s="480">
        <v>27.086773069161623</v>
      </c>
      <c r="G46" s="480">
        <v>22.950748535474069</v>
      </c>
    </row>
    <row r="47" spans="1:7" s="256" customFormat="1" ht="15" customHeight="1">
      <c r="A47" s="417"/>
      <c r="B47" s="417" t="s">
        <v>475</v>
      </c>
      <c r="C47" s="480">
        <v>23.135907738551669</v>
      </c>
      <c r="D47" s="480">
        <v>12.531946240115458</v>
      </c>
      <c r="E47" s="480">
        <v>7.9761294205188573</v>
      </c>
      <c r="F47" s="480">
        <v>7.7170303287973434</v>
      </c>
      <c r="G47" s="480">
        <v>6.7318774736097469</v>
      </c>
    </row>
    <row r="48" spans="1:7" s="256" customFormat="1" ht="15" customHeight="1">
      <c r="A48" s="417"/>
      <c r="B48" s="417" t="s">
        <v>133</v>
      </c>
      <c r="C48" s="480">
        <v>8.6441565240151803</v>
      </c>
      <c r="D48" s="480" t="s">
        <v>174</v>
      </c>
      <c r="E48" s="480" t="s">
        <v>174</v>
      </c>
      <c r="F48" s="480" t="s">
        <v>174</v>
      </c>
      <c r="G48" s="480" t="s">
        <v>174</v>
      </c>
    </row>
    <row r="49" spans="1:7" s="256" customFormat="1" ht="15" customHeight="1">
      <c r="A49" s="327" t="s">
        <v>108</v>
      </c>
      <c r="B49" s="327" t="s">
        <v>476</v>
      </c>
      <c r="C49" s="331">
        <v>19.374592833876221</v>
      </c>
      <c r="D49" s="331">
        <v>12.27067669172933</v>
      </c>
      <c r="E49" s="331">
        <v>8.6387926177590355</v>
      </c>
      <c r="F49" s="331" t="s">
        <v>174</v>
      </c>
      <c r="G49" s="331" t="s">
        <v>174</v>
      </c>
    </row>
    <row r="50" spans="1:7" s="256" customFormat="1" ht="15" customHeight="1">
      <c r="A50" s="327"/>
      <c r="B50" s="327" t="s">
        <v>475</v>
      </c>
      <c r="C50" s="331">
        <v>8.3261385711202252</v>
      </c>
      <c r="D50" s="331">
        <v>5.1192631242679161</v>
      </c>
      <c r="E50" s="331">
        <v>2.8557467417611928</v>
      </c>
      <c r="F50" s="331">
        <v>2.8619754411063418</v>
      </c>
      <c r="G50" s="331">
        <v>2.5472045571733735</v>
      </c>
    </row>
    <row r="51" spans="1:7" s="256" customFormat="1" ht="15" customHeight="1">
      <c r="A51" s="327"/>
      <c r="B51" s="327" t="s">
        <v>133</v>
      </c>
      <c r="C51" s="331" t="s">
        <v>174</v>
      </c>
      <c r="D51" s="331" t="s">
        <v>174</v>
      </c>
      <c r="E51" s="331" t="s">
        <v>174</v>
      </c>
      <c r="F51" s="331" t="s">
        <v>174</v>
      </c>
      <c r="G51" s="331" t="s">
        <v>174</v>
      </c>
    </row>
    <row r="52" spans="1:7" s="256" customFormat="1" ht="15" customHeight="1">
      <c r="A52" s="417" t="s">
        <v>107</v>
      </c>
      <c r="B52" s="417" t="s">
        <v>476</v>
      </c>
      <c r="C52" s="480">
        <v>29.775813072308178</v>
      </c>
      <c r="D52" s="480" t="s">
        <v>174</v>
      </c>
      <c r="E52" s="480" t="s">
        <v>174</v>
      </c>
      <c r="F52" s="480" t="s">
        <v>174</v>
      </c>
      <c r="G52" s="480" t="s">
        <v>174</v>
      </c>
    </row>
    <row r="53" spans="1:7" s="256" customFormat="1" ht="15" customHeight="1">
      <c r="A53" s="417"/>
      <c r="B53" s="417" t="s">
        <v>475</v>
      </c>
      <c r="C53" s="480">
        <v>20.185178972793452</v>
      </c>
      <c r="D53" s="480">
        <v>10.704027573881406</v>
      </c>
      <c r="E53" s="480">
        <v>6.2988491109660778</v>
      </c>
      <c r="F53" s="480">
        <v>5.1012222467864712</v>
      </c>
      <c r="G53" s="480">
        <v>4.415176613420968</v>
      </c>
    </row>
    <row r="54" spans="1:7" s="256" customFormat="1" ht="15" customHeight="1">
      <c r="A54" s="417"/>
      <c r="B54" s="417" t="s">
        <v>133</v>
      </c>
      <c r="C54" s="480">
        <v>8.4069695084007474</v>
      </c>
      <c r="D54" s="480">
        <v>4.2402826855123674</v>
      </c>
      <c r="E54" s="480" t="s">
        <v>174</v>
      </c>
      <c r="F54" s="480" t="s">
        <v>174</v>
      </c>
      <c r="G54" s="480" t="s">
        <v>174</v>
      </c>
    </row>
    <row r="55" spans="1:7" s="256" customFormat="1" ht="15" customHeight="1">
      <c r="A55" s="334" t="s">
        <v>106</v>
      </c>
      <c r="B55" s="404" t="s">
        <v>476</v>
      </c>
      <c r="C55" s="466">
        <v>17.63983584838595</v>
      </c>
      <c r="D55" s="466">
        <v>13.339866030947437</v>
      </c>
      <c r="E55" s="466">
        <v>9.318181212329625</v>
      </c>
      <c r="F55" s="466">
        <v>8.6073346760657916</v>
      </c>
      <c r="G55" s="481">
        <v>7.5091991339097639</v>
      </c>
    </row>
    <row r="56" spans="1:7" s="256" customFormat="1" ht="15" customHeight="1">
      <c r="A56" s="334"/>
      <c r="B56" s="404" t="s">
        <v>475</v>
      </c>
      <c r="C56" s="466">
        <v>10.61376947002074</v>
      </c>
      <c r="D56" s="466">
        <v>6.2699858009856726</v>
      </c>
      <c r="E56" s="466">
        <v>3.7879601627399846</v>
      </c>
      <c r="F56" s="466">
        <v>3.246439024969952</v>
      </c>
      <c r="G56" s="481">
        <v>2.8696556357483156</v>
      </c>
    </row>
    <row r="57" spans="1:7" s="256" customFormat="1" ht="15" customHeight="1">
      <c r="A57" s="334"/>
      <c r="B57" s="404" t="s">
        <v>133</v>
      </c>
      <c r="C57" s="466">
        <v>5.8903226828791624</v>
      </c>
      <c r="D57" s="466">
        <v>3.2628045254102496</v>
      </c>
      <c r="E57" s="466">
        <v>2.4973730881919609</v>
      </c>
      <c r="F57" s="466">
        <v>2.2368249271073593</v>
      </c>
      <c r="G57" s="481">
        <v>1.9373992131917379</v>
      </c>
    </row>
    <row r="58" spans="1:7" s="256" customFormat="1" ht="3.95" customHeight="1">
      <c r="A58" s="368"/>
      <c r="B58" s="368"/>
      <c r="C58" s="368"/>
      <c r="D58" s="368"/>
      <c r="E58" s="368"/>
      <c r="F58" s="368"/>
      <c r="G58" s="535"/>
    </row>
    <row r="59" spans="1:7" s="62" customFormat="1" ht="15" customHeight="1">
      <c r="A59" s="334" t="s">
        <v>105</v>
      </c>
      <c r="B59" s="404" t="s">
        <v>476</v>
      </c>
      <c r="C59" s="466">
        <v>11.338759</v>
      </c>
      <c r="D59" s="466">
        <v>13.067341000000001</v>
      </c>
      <c r="E59" s="466">
        <v>13.058044000000001</v>
      </c>
      <c r="F59" s="466">
        <v>12.666315000000001</v>
      </c>
      <c r="G59" s="536">
        <v>11.119794000000001</v>
      </c>
    </row>
    <row r="60" spans="1:7" s="62" customFormat="1" ht="15" customHeight="1">
      <c r="A60" s="334"/>
      <c r="B60" s="404" t="s">
        <v>475</v>
      </c>
      <c r="C60" s="466">
        <v>7.3484503999999999</v>
      </c>
      <c r="D60" s="466">
        <v>8.7182008999999994</v>
      </c>
      <c r="E60" s="466">
        <v>8.3131436000000001</v>
      </c>
      <c r="F60" s="466">
        <v>7.7893252000000004</v>
      </c>
      <c r="G60" s="536">
        <v>6.9336668000000001</v>
      </c>
    </row>
    <row r="61" spans="1:7" s="62" customFormat="1" ht="15" customHeight="1">
      <c r="A61" s="334"/>
      <c r="B61" s="404" t="s">
        <v>133</v>
      </c>
      <c r="C61" s="466">
        <v>4.2049751999999998</v>
      </c>
      <c r="D61" s="466">
        <v>4.9738984999999998</v>
      </c>
      <c r="E61" s="466">
        <v>5.1787625000000004</v>
      </c>
      <c r="F61" s="466">
        <v>4.8266995000000001</v>
      </c>
      <c r="G61" s="536">
        <v>4.4427738999999997</v>
      </c>
    </row>
    <row r="62" spans="1:7" s="62" customFormat="1">
      <c r="A62" s="378"/>
      <c r="B62" s="378"/>
      <c r="C62" s="751"/>
      <c r="D62" s="338"/>
      <c r="E62" s="338"/>
      <c r="F62" s="338"/>
      <c r="G62" s="338"/>
    </row>
    <row r="63" spans="1:7" s="62" customFormat="1">
      <c r="A63" s="407" t="s">
        <v>474</v>
      </c>
      <c r="B63" s="378"/>
      <c r="C63" s="752"/>
      <c r="D63" s="752"/>
      <c r="E63" s="752"/>
      <c r="F63" s="752"/>
      <c r="G63" s="752"/>
    </row>
    <row r="64" spans="1:7" s="62" customFormat="1">
      <c r="A64" s="378"/>
      <c r="B64" s="378"/>
      <c r="C64" s="752"/>
      <c r="D64" s="752"/>
      <c r="E64" s="752"/>
      <c r="F64" s="752"/>
      <c r="G64" s="752"/>
    </row>
    <row r="65" spans="1:7" s="62" customFormat="1">
      <c r="A65" s="378"/>
      <c r="B65" s="378"/>
      <c r="C65" s="752"/>
      <c r="D65" s="752"/>
      <c r="E65" s="752"/>
      <c r="F65" s="752"/>
      <c r="G65" s="752"/>
    </row>
    <row r="66" spans="1:7" s="62" customFormat="1">
      <c r="A66" s="755" t="s">
        <v>103</v>
      </c>
      <c r="B66" s="753"/>
      <c r="C66" s="338"/>
      <c r="D66" s="338"/>
      <c r="E66" s="338"/>
      <c r="F66" s="338"/>
      <c r="G66" s="338"/>
    </row>
  </sheetData>
  <conditionalFormatting sqref="F55 C55:D55">
    <cfRule type="expression" dxfId="87" priority="7" stopIfTrue="1">
      <formula>#REF!=1</formula>
    </cfRule>
  </conditionalFormatting>
  <conditionalFormatting sqref="F56:F57 C56:D57">
    <cfRule type="expression" dxfId="86" priority="8" stopIfTrue="1">
      <formula>#REF!=1</formula>
    </cfRule>
  </conditionalFormatting>
  <conditionalFormatting sqref="G55">
    <cfRule type="expression" dxfId="85" priority="3" stopIfTrue="1">
      <formula>#REF!=1</formula>
    </cfRule>
  </conditionalFormatting>
  <conditionalFormatting sqref="G56:G57">
    <cfRule type="expression" dxfId="84" priority="4" stopIfTrue="1">
      <formula>#REF!=1</formula>
    </cfRule>
  </conditionalFormatting>
  <conditionalFormatting sqref="C59:G61">
    <cfRule type="expression" dxfId="83" priority="2" stopIfTrue="1">
      <formula>#REF!=1</formula>
    </cfRule>
  </conditionalFormatting>
  <conditionalFormatting sqref="C59:G60">
    <cfRule type="expression" dxfId="82" priority="1" stopIfTrue="1">
      <formula>C65=1</formula>
    </cfRule>
  </conditionalFormatting>
  <conditionalFormatting sqref="C61:G61">
    <cfRule type="expression" dxfId="81" priority="9" stopIfTrue="1">
      <formula>#REF!=1</formula>
    </cfRule>
  </conditionalFormatting>
  <hyperlinks>
    <hyperlink ref="A1" location="Inhalt!A1" display="Zurück "/>
  </hyperlinks>
  <pageMargins left="0.39370078740157483" right="0.33" top="0.39370078740157483" bottom="0.39370078740157483" header="0.31496062992125984" footer="0.31496062992125984"/>
  <pageSetup paperSize="9" scale="70" orientation="portrait" r:id="rId1"/>
  <headerFooter alignWithMargins="0">
    <oddHeader>&amp;C-26-</oddHeader>
    <oddFooter>&amp;CStatistische Ämter des Bundes und der Länder, Internationale Bildungsindikatoren, 2018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stopIfTrue="1" id="{0F6AFB9E-5F29-4048-8F92-BC2D72D34930}">
            <xm:f>'\\SV-FS-05\VOL_B\G-H2\Daten\Gruppenleitung\Zusammenarbeit\Alle_Mitarbeiter\Laender_EAG\2018\Indikatoren\Erster_Entwurf\20180827\[A3-6_Tab_Erwerbslosenquoten_Zeitreihe.xlsx]Tab_A3-6a'!#REF!=1</xm:f>
            <x14:dxf>
              <fill>
                <patternFill>
                  <bgColor indexed="11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6" stopIfTrue="1" id="{71FD7EAB-BF8D-4866-BDD4-CF67BED9FF7B}">
            <xm:f>'\\SV-FS-05\VOL_B\G-H2\Daten\Gruppenleitung\Zusammenarbeit\Alle_Mitarbeiter\Laender_EAG\2018\Indikatoren\Erster_Entwurf\20180827\[A3-6_Tab_Erwerbslosenquoten_Zeitreihe.xlsx]Tab_A3-6a'!#REF!=1</xm:f>
            <x14:dxf>
              <fill>
                <patternFill>
                  <bgColor indexed="11"/>
                </patternFill>
              </fill>
            </x14:dxf>
          </x14:cfRule>
          <xm:sqref>E56:E57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9.140625" defaultRowHeight="12.75"/>
  <cols>
    <col min="1" max="1" width="24" style="64" customWidth="1"/>
    <col min="2" max="2" width="7.85546875" style="244" bestFit="1" customWidth="1"/>
    <col min="3" max="19" width="6.140625" style="244" customWidth="1"/>
    <col min="20" max="16384" width="9.140625" style="63"/>
  </cols>
  <sheetData>
    <row r="1" spans="1:19">
      <c r="A1" s="303" t="s">
        <v>4</v>
      </c>
      <c r="S1" s="249"/>
    </row>
    <row r="2" spans="1:19">
      <c r="S2" s="249"/>
    </row>
    <row r="3" spans="1:19" s="250" customFormat="1" ht="15.75">
      <c r="A3" s="771" t="s">
        <v>473</v>
      </c>
      <c r="B3" s="502"/>
      <c r="C3" s="502"/>
      <c r="D3" s="502"/>
      <c r="E3" s="502"/>
      <c r="F3" s="502"/>
      <c r="G3" s="502"/>
      <c r="H3" s="502"/>
      <c r="I3" s="502"/>
      <c r="J3" s="503"/>
      <c r="K3" s="503"/>
      <c r="L3" s="503"/>
      <c r="M3" s="503"/>
      <c r="N3" s="503"/>
      <c r="O3" s="503"/>
      <c r="P3" s="503"/>
      <c r="Q3" s="503"/>
      <c r="R3" s="503"/>
      <c r="S3" s="316"/>
    </row>
    <row r="4" spans="1:19" ht="15" customHeight="1">
      <c r="A4" s="732" t="s">
        <v>472</v>
      </c>
      <c r="B4" s="537"/>
      <c r="C4" s="537"/>
      <c r="D4" s="537"/>
      <c r="E4" s="538"/>
      <c r="F4" s="538"/>
      <c r="G4" s="538"/>
      <c r="H4" s="537"/>
      <c r="I4" s="537"/>
      <c r="J4" s="539"/>
      <c r="K4" s="539"/>
      <c r="L4" s="539"/>
      <c r="M4" s="539"/>
      <c r="N4" s="539"/>
      <c r="O4" s="539"/>
      <c r="P4" s="539"/>
      <c r="Q4" s="539"/>
      <c r="R4" s="539"/>
      <c r="S4" s="539"/>
    </row>
    <row r="5" spans="1:19" ht="15" customHeight="1">
      <c r="A5" s="732" t="s">
        <v>471</v>
      </c>
      <c r="B5" s="537"/>
      <c r="C5" s="537"/>
      <c r="D5" s="537"/>
      <c r="E5" s="538"/>
      <c r="F5" s="538"/>
      <c r="G5" s="538"/>
      <c r="H5" s="537"/>
      <c r="I5" s="537"/>
      <c r="J5" s="539"/>
      <c r="K5" s="539"/>
      <c r="L5" s="539"/>
      <c r="M5" s="539"/>
      <c r="N5" s="539"/>
      <c r="O5" s="539"/>
      <c r="P5" s="539"/>
      <c r="Q5" s="539"/>
      <c r="R5" s="539"/>
      <c r="S5" s="539"/>
    </row>
    <row r="6" spans="1:19">
      <c r="A6" s="378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249"/>
    </row>
    <row r="7" spans="1:19" ht="12.75" customHeight="1">
      <c r="A7" s="378"/>
      <c r="B7" s="540" t="s">
        <v>470</v>
      </c>
      <c r="C7" s="541"/>
      <c r="D7" s="541"/>
      <c r="E7" s="541"/>
      <c r="F7" s="541"/>
      <c r="G7" s="542"/>
      <c r="H7" s="507" t="s">
        <v>469</v>
      </c>
      <c r="I7" s="507"/>
      <c r="J7" s="507"/>
      <c r="K7" s="543"/>
      <c r="L7" s="543"/>
      <c r="M7" s="543"/>
      <c r="N7" s="507" t="s">
        <v>468</v>
      </c>
      <c r="O7" s="507"/>
      <c r="P7" s="507"/>
      <c r="Q7" s="543"/>
      <c r="R7" s="543"/>
      <c r="S7" s="544"/>
    </row>
    <row r="8" spans="1:19">
      <c r="A8" s="378"/>
      <c r="B8" s="545" t="s">
        <v>467</v>
      </c>
      <c r="C8" s="545"/>
      <c r="D8" s="546"/>
      <c r="E8" s="544" t="s">
        <v>466</v>
      </c>
      <c r="F8" s="544"/>
      <c r="G8" s="544"/>
      <c r="H8" s="545" t="s">
        <v>467</v>
      </c>
      <c r="I8" s="545"/>
      <c r="J8" s="546"/>
      <c r="K8" s="544" t="s">
        <v>466</v>
      </c>
      <c r="L8" s="544"/>
      <c r="M8" s="544"/>
      <c r="N8" s="545" t="s">
        <v>467</v>
      </c>
      <c r="O8" s="545"/>
      <c r="P8" s="546"/>
      <c r="Q8" s="544" t="s">
        <v>466</v>
      </c>
      <c r="R8" s="544"/>
      <c r="S8" s="544"/>
    </row>
    <row r="9" spans="1:19" ht="12.75" customHeight="1">
      <c r="A9" s="509" t="s">
        <v>125</v>
      </c>
      <c r="B9" s="547" t="s">
        <v>240</v>
      </c>
      <c r="C9" s="548" t="s">
        <v>465</v>
      </c>
      <c r="D9" s="548" t="s">
        <v>464</v>
      </c>
      <c r="E9" s="548" t="s">
        <v>240</v>
      </c>
      <c r="F9" s="548" t="s">
        <v>465</v>
      </c>
      <c r="G9" s="548" t="s">
        <v>464</v>
      </c>
      <c r="H9" s="548" t="s">
        <v>240</v>
      </c>
      <c r="I9" s="548" t="s">
        <v>465</v>
      </c>
      <c r="J9" s="548" t="s">
        <v>464</v>
      </c>
      <c r="K9" s="548" t="s">
        <v>240</v>
      </c>
      <c r="L9" s="548" t="s">
        <v>465</v>
      </c>
      <c r="M9" s="548" t="s">
        <v>464</v>
      </c>
      <c r="N9" s="548" t="s">
        <v>240</v>
      </c>
      <c r="O9" s="548" t="s">
        <v>465</v>
      </c>
      <c r="P9" s="548" t="s">
        <v>464</v>
      </c>
      <c r="Q9" s="548" t="s">
        <v>240</v>
      </c>
      <c r="R9" s="548" t="s">
        <v>465</v>
      </c>
      <c r="S9" s="549" t="s">
        <v>464</v>
      </c>
    </row>
    <row r="10" spans="1:19" ht="15" customHeight="1">
      <c r="A10" s="511" t="s">
        <v>122</v>
      </c>
      <c r="B10" s="331">
        <v>89.96372346228793</v>
      </c>
      <c r="C10" s="331">
        <v>81.738410239199965</v>
      </c>
      <c r="D10" s="331">
        <v>85.597476300273485</v>
      </c>
      <c r="E10" s="331">
        <v>68.676913887877859</v>
      </c>
      <c r="F10" s="331">
        <v>63.221943838870274</v>
      </c>
      <c r="G10" s="331">
        <v>66.153336811268517</v>
      </c>
      <c r="H10" s="331">
        <v>2.202904741239919</v>
      </c>
      <c r="I10" s="331">
        <v>2.1955609850625524</v>
      </c>
      <c r="J10" s="331">
        <v>2.1991475147549115</v>
      </c>
      <c r="K10" s="331">
        <v>6.4634626873260199</v>
      </c>
      <c r="L10" s="331" t="s">
        <v>174</v>
      </c>
      <c r="M10" s="331">
        <v>5.088234447419179</v>
      </c>
      <c r="N10" s="331">
        <v>8.0101688562405453</v>
      </c>
      <c r="O10" s="331">
        <v>16.426809856184441</v>
      </c>
      <c r="P10" s="331">
        <v>12.477846369681089</v>
      </c>
      <c r="Q10" s="331">
        <v>26.576513518305937</v>
      </c>
      <c r="R10" s="331">
        <v>34.628358225143451</v>
      </c>
      <c r="S10" s="331">
        <v>30.299670933825595</v>
      </c>
    </row>
    <row r="11" spans="1:19" ht="15" customHeight="1">
      <c r="A11" s="512" t="s">
        <v>121</v>
      </c>
      <c r="B11" s="480">
        <v>89.290376121001188</v>
      </c>
      <c r="C11" s="480">
        <v>80.450086227447571</v>
      </c>
      <c r="D11" s="480">
        <v>84.672123790501047</v>
      </c>
      <c r="E11" s="480">
        <v>70.792689763426381</v>
      </c>
      <c r="F11" s="480">
        <v>60.015248281805924</v>
      </c>
      <c r="G11" s="480">
        <v>65.853460975745563</v>
      </c>
      <c r="H11" s="480">
        <v>2.0064423327778655</v>
      </c>
      <c r="I11" s="480">
        <v>1.6762828029501722</v>
      </c>
      <c r="J11" s="480">
        <v>1.8429383377952513</v>
      </c>
      <c r="K11" s="480" t="s">
        <v>174</v>
      </c>
      <c r="L11" s="480" t="s">
        <v>174</v>
      </c>
      <c r="M11" s="480">
        <v>3.8225225691492124</v>
      </c>
      <c r="N11" s="480">
        <v>8.8813813411859179</v>
      </c>
      <c r="O11" s="480">
        <v>18.178645257392482</v>
      </c>
      <c r="P11" s="480">
        <v>13.738148578980194</v>
      </c>
      <c r="Q11" s="480">
        <v>26.475314870874911</v>
      </c>
      <c r="R11" s="480">
        <v>37.506353450752464</v>
      </c>
      <c r="S11" s="480">
        <v>31.527709574699671</v>
      </c>
    </row>
    <row r="12" spans="1:19" ht="15" customHeight="1">
      <c r="A12" s="511" t="s">
        <v>120</v>
      </c>
      <c r="B12" s="331">
        <v>81.680220498661853</v>
      </c>
      <c r="C12" s="331">
        <v>77.041413844455903</v>
      </c>
      <c r="D12" s="331">
        <v>79.388955010711754</v>
      </c>
      <c r="E12" s="331">
        <v>72.772990662623471</v>
      </c>
      <c r="F12" s="331">
        <v>57.958215697346148</v>
      </c>
      <c r="G12" s="331">
        <v>66.857549960320327</v>
      </c>
      <c r="H12" s="331">
        <v>7.1706918117964022</v>
      </c>
      <c r="I12" s="331">
        <v>5.3250022209718981</v>
      </c>
      <c r="J12" s="331">
        <v>6.2949892952871167</v>
      </c>
      <c r="K12" s="331" t="s">
        <v>174</v>
      </c>
      <c r="L12" s="331" t="s">
        <v>174</v>
      </c>
      <c r="M12" s="331">
        <v>7.1314042339972437</v>
      </c>
      <c r="N12" s="331">
        <v>12.010310005691199</v>
      </c>
      <c r="O12" s="331">
        <v>18.624904212712838</v>
      </c>
      <c r="P12" s="331">
        <v>15.27707688645561</v>
      </c>
      <c r="Q12" s="331">
        <v>21.758188969285733</v>
      </c>
      <c r="R12" s="331">
        <v>37.409373235460194</v>
      </c>
      <c r="S12" s="331">
        <v>28.009342760262612</v>
      </c>
    </row>
    <row r="13" spans="1:19" ht="15" customHeight="1">
      <c r="A13" s="512" t="s">
        <v>119</v>
      </c>
      <c r="B13" s="480">
        <v>82.926651339640983</v>
      </c>
      <c r="C13" s="480">
        <v>81.428917692955821</v>
      </c>
      <c r="D13" s="480">
        <v>82.194422926213434</v>
      </c>
      <c r="E13" s="480">
        <v>64.969994938905359</v>
      </c>
      <c r="F13" s="480">
        <v>65.291673079883026</v>
      </c>
      <c r="G13" s="480">
        <v>65.131971368923359</v>
      </c>
      <c r="H13" s="480">
        <v>4.9177626993199492</v>
      </c>
      <c r="I13" s="480">
        <v>3.7344103921622138</v>
      </c>
      <c r="J13" s="480">
        <v>4.3477918053619034</v>
      </c>
      <c r="K13" s="480" t="s">
        <v>174</v>
      </c>
      <c r="L13" s="480" t="s">
        <v>174</v>
      </c>
      <c r="M13" s="480" t="s">
        <v>174</v>
      </c>
      <c r="N13" s="480">
        <v>12.784950039791317</v>
      </c>
      <c r="O13" s="480">
        <v>15.41130437793603</v>
      </c>
      <c r="P13" s="480">
        <v>14.069610661800411</v>
      </c>
      <c r="Q13" s="480" t="s">
        <v>174</v>
      </c>
      <c r="R13" s="480" t="s">
        <v>174</v>
      </c>
      <c r="S13" s="480">
        <v>30.901431553832388</v>
      </c>
    </row>
    <row r="14" spans="1:19" ht="15" customHeight="1">
      <c r="A14" s="511" t="s">
        <v>118</v>
      </c>
      <c r="B14" s="331">
        <v>82.96824208844852</v>
      </c>
      <c r="C14" s="331">
        <v>78.801492785661651</v>
      </c>
      <c r="D14" s="331">
        <v>80.949556604860078</v>
      </c>
      <c r="E14" s="331">
        <v>66.876649357282702</v>
      </c>
      <c r="F14" s="331" t="s">
        <v>174</v>
      </c>
      <c r="G14" s="331">
        <v>60.0668295845594</v>
      </c>
      <c r="H14" s="331" t="s">
        <v>174</v>
      </c>
      <c r="I14" s="331" t="s">
        <v>174</v>
      </c>
      <c r="J14" s="331">
        <v>4.4941301157671614</v>
      </c>
      <c r="K14" s="331" t="s">
        <v>174</v>
      </c>
      <c r="L14" s="331">
        <v>0</v>
      </c>
      <c r="M14" s="331" t="s">
        <v>174</v>
      </c>
      <c r="N14" s="331">
        <v>11.94691748304867</v>
      </c>
      <c r="O14" s="331">
        <v>18.746582994604104</v>
      </c>
      <c r="P14" s="331">
        <v>15.241276056662445</v>
      </c>
      <c r="Q14" s="331" t="s">
        <v>174</v>
      </c>
      <c r="R14" s="331" t="s">
        <v>174</v>
      </c>
      <c r="S14" s="331">
        <v>37.678918757169228</v>
      </c>
    </row>
    <row r="15" spans="1:19" ht="15" customHeight="1">
      <c r="A15" s="512" t="s">
        <v>117</v>
      </c>
      <c r="B15" s="480">
        <v>87.324064927179009</v>
      </c>
      <c r="C15" s="480">
        <v>80.55651731830352</v>
      </c>
      <c r="D15" s="480">
        <v>83.883968853390357</v>
      </c>
      <c r="E15" s="480">
        <v>71.606789250353586</v>
      </c>
      <c r="F15" s="480">
        <v>65.496405078782331</v>
      </c>
      <c r="G15" s="480">
        <v>69.008244304600225</v>
      </c>
      <c r="H15" s="480">
        <v>2.7905991313427858</v>
      </c>
      <c r="I15" s="480">
        <v>3.4013569690503842</v>
      </c>
      <c r="J15" s="480">
        <v>3.0907270466929377</v>
      </c>
      <c r="K15" s="480" t="s">
        <v>174</v>
      </c>
      <c r="L15" s="480" t="s">
        <v>174</v>
      </c>
      <c r="M15" s="480" t="s">
        <v>174</v>
      </c>
      <c r="N15" s="480">
        <v>10.169568330327449</v>
      </c>
      <c r="O15" s="480">
        <v>16.606988679443742</v>
      </c>
      <c r="P15" s="480">
        <v>13.441611246644165</v>
      </c>
      <c r="Q15" s="480">
        <v>24.650636492220645</v>
      </c>
      <c r="R15" s="480">
        <v>29.566314823313455</v>
      </c>
      <c r="S15" s="480">
        <v>26.739515748735705</v>
      </c>
    </row>
    <row r="16" spans="1:19" ht="15" customHeight="1">
      <c r="A16" s="511" t="s">
        <v>116</v>
      </c>
      <c r="B16" s="331">
        <v>86.588601937464048</v>
      </c>
      <c r="C16" s="331">
        <v>79.193746606725412</v>
      </c>
      <c r="D16" s="331">
        <v>82.677675266334205</v>
      </c>
      <c r="E16" s="331">
        <v>71.33741216959038</v>
      </c>
      <c r="F16" s="331">
        <v>62.696983340837463</v>
      </c>
      <c r="G16" s="331">
        <v>67.367972137323179</v>
      </c>
      <c r="H16" s="331">
        <v>3.0455069848195819</v>
      </c>
      <c r="I16" s="331">
        <v>2.1324260135761088</v>
      </c>
      <c r="J16" s="331">
        <v>2.5850682967088194</v>
      </c>
      <c r="K16" s="331" t="s">
        <v>174</v>
      </c>
      <c r="L16" s="331" t="s">
        <v>174</v>
      </c>
      <c r="M16" s="331" t="s">
        <v>174</v>
      </c>
      <c r="N16" s="331">
        <v>10.691246472614221</v>
      </c>
      <c r="O16" s="331">
        <v>19.080368643076355</v>
      </c>
      <c r="P16" s="331">
        <v>15.128514427761472</v>
      </c>
      <c r="Q16" s="331">
        <v>25.093207781654804</v>
      </c>
      <c r="R16" s="331">
        <v>35.101024313372356</v>
      </c>
      <c r="S16" s="331">
        <v>29.688741850231647</v>
      </c>
    </row>
    <row r="17" spans="1:19" ht="15" customHeight="1">
      <c r="A17" s="512" t="s">
        <v>115</v>
      </c>
      <c r="B17" s="480">
        <v>79.98908264039359</v>
      </c>
      <c r="C17" s="480">
        <v>77.234237616043202</v>
      </c>
      <c r="D17" s="480">
        <v>78.662689802888153</v>
      </c>
      <c r="E17" s="480" t="s">
        <v>174</v>
      </c>
      <c r="F17" s="480" t="s">
        <v>174</v>
      </c>
      <c r="G17" s="480">
        <v>51.934260429835668</v>
      </c>
      <c r="H17" s="480">
        <v>5.3218856900495082</v>
      </c>
      <c r="I17" s="480">
        <v>4.7720981566697231</v>
      </c>
      <c r="J17" s="480">
        <v>5.0628851044381218</v>
      </c>
      <c r="K17" s="480" t="s">
        <v>174</v>
      </c>
      <c r="L17" s="480" t="s">
        <v>174</v>
      </c>
      <c r="M17" s="480" t="s">
        <v>174</v>
      </c>
      <c r="N17" s="480">
        <v>15.514371732745715</v>
      </c>
      <c r="O17" s="480">
        <v>18.896091708415749</v>
      </c>
      <c r="P17" s="480">
        <v>17.141452551232234</v>
      </c>
      <c r="Q17" s="480" t="s">
        <v>174</v>
      </c>
      <c r="R17" s="480" t="s">
        <v>174</v>
      </c>
      <c r="S17" s="480">
        <v>44.045512010113782</v>
      </c>
    </row>
    <row r="18" spans="1:19" ht="15" customHeight="1">
      <c r="A18" s="511" t="s">
        <v>114</v>
      </c>
      <c r="B18" s="331">
        <v>86.753696619177319</v>
      </c>
      <c r="C18" s="331">
        <v>79.143194839847979</v>
      </c>
      <c r="D18" s="331">
        <v>82.861958290675446</v>
      </c>
      <c r="E18" s="331">
        <v>63.694962316541051</v>
      </c>
      <c r="F18" s="331">
        <v>60.570754210921564</v>
      </c>
      <c r="G18" s="331">
        <v>62.337080330134064</v>
      </c>
      <c r="H18" s="331">
        <v>3.1899050583544657</v>
      </c>
      <c r="I18" s="331">
        <v>2.5414214594047704</v>
      </c>
      <c r="J18" s="331">
        <v>2.874331270763598</v>
      </c>
      <c r="K18" s="331" t="s">
        <v>174</v>
      </c>
      <c r="L18" s="331" t="s">
        <v>174</v>
      </c>
      <c r="M18" s="331">
        <v>8.4303641226085162</v>
      </c>
      <c r="N18" s="331">
        <v>10.387432835845157</v>
      </c>
      <c r="O18" s="331">
        <v>18.792759883017503</v>
      </c>
      <c r="P18" s="331">
        <v>14.68582983796475</v>
      </c>
      <c r="Q18" s="331">
        <v>30.065780774824812</v>
      </c>
      <c r="R18" s="331">
        <v>34.337517433751742</v>
      </c>
      <c r="S18" s="331">
        <v>31.924786197109452</v>
      </c>
    </row>
    <row r="19" spans="1:19" ht="15" customHeight="1">
      <c r="A19" s="512" t="s">
        <v>113</v>
      </c>
      <c r="B19" s="480">
        <v>85.101820034383167</v>
      </c>
      <c r="C19" s="480">
        <v>77.207108825756379</v>
      </c>
      <c r="D19" s="480">
        <v>80.982722384411133</v>
      </c>
      <c r="E19" s="480">
        <v>67.579184386010496</v>
      </c>
      <c r="F19" s="480">
        <v>57.357272409604462</v>
      </c>
      <c r="G19" s="480">
        <v>62.967902062384425</v>
      </c>
      <c r="H19" s="480">
        <v>3.6298585898332876</v>
      </c>
      <c r="I19" s="480">
        <v>2.613093816159807</v>
      </c>
      <c r="J19" s="480">
        <v>3.1267671115617368</v>
      </c>
      <c r="K19" s="480">
        <v>7.2596484643773067</v>
      </c>
      <c r="L19" s="480">
        <v>4.6464236645796646</v>
      </c>
      <c r="M19" s="480">
        <v>6.2034831933869263</v>
      </c>
      <c r="N19" s="480">
        <v>11.692629946639117</v>
      </c>
      <c r="O19" s="480">
        <v>20.721114581724894</v>
      </c>
      <c r="P19" s="480">
        <v>16.403406834091172</v>
      </c>
      <c r="Q19" s="480">
        <v>27.130765338912365</v>
      </c>
      <c r="R19" s="480">
        <v>39.847801609620007</v>
      </c>
      <c r="S19" s="480">
        <v>32.866796936572229</v>
      </c>
    </row>
    <row r="20" spans="1:19" ht="15" customHeight="1">
      <c r="A20" s="511" t="s">
        <v>112</v>
      </c>
      <c r="B20" s="331">
        <v>86.956727757098392</v>
      </c>
      <c r="C20" s="331">
        <v>79.037821511552806</v>
      </c>
      <c r="D20" s="331">
        <v>82.807831643395204</v>
      </c>
      <c r="E20" s="331">
        <v>66.288076795133776</v>
      </c>
      <c r="F20" s="331">
        <v>63.985524165304675</v>
      </c>
      <c r="G20" s="331">
        <v>65.256057629338585</v>
      </c>
      <c r="H20" s="331">
        <v>2.911732951372493</v>
      </c>
      <c r="I20" s="331">
        <v>1.962227127790042</v>
      </c>
      <c r="J20" s="331">
        <v>2.4393196954812395</v>
      </c>
      <c r="K20" s="331" t="s">
        <v>174</v>
      </c>
      <c r="L20" s="331" t="s">
        <v>174</v>
      </c>
      <c r="M20" s="331" t="s">
        <v>174</v>
      </c>
      <c r="N20" s="331">
        <v>10.435389980186411</v>
      </c>
      <c r="O20" s="331">
        <v>19.380076131001456</v>
      </c>
      <c r="P20" s="331">
        <v>15.12204984927579</v>
      </c>
      <c r="Q20" s="331">
        <v>27.567362068146178</v>
      </c>
      <c r="R20" s="331">
        <v>33.35570861545645</v>
      </c>
      <c r="S20" s="331">
        <v>30.163719711853311</v>
      </c>
    </row>
    <row r="21" spans="1:19" ht="15" customHeight="1">
      <c r="A21" s="512" t="s">
        <v>111</v>
      </c>
      <c r="B21" s="480">
        <v>84.11638908690297</v>
      </c>
      <c r="C21" s="480">
        <v>77.668168641485408</v>
      </c>
      <c r="D21" s="480">
        <v>80.816843037694369</v>
      </c>
      <c r="E21" s="480">
        <v>55.940082644628106</v>
      </c>
      <c r="F21" s="480" t="s">
        <v>174</v>
      </c>
      <c r="G21" s="480">
        <v>53.592143800608753</v>
      </c>
      <c r="H21" s="480">
        <v>3.9500362592313043</v>
      </c>
      <c r="I21" s="480" t="s">
        <v>174</v>
      </c>
      <c r="J21" s="480">
        <v>3.3311763748718124</v>
      </c>
      <c r="K21" s="480" t="s">
        <v>174</v>
      </c>
      <c r="L21" s="480">
        <v>0</v>
      </c>
      <c r="M21" s="480" t="s">
        <v>174</v>
      </c>
      <c r="N21" s="480">
        <v>12.423692566910761</v>
      </c>
      <c r="O21" s="480">
        <v>20.188890331114365</v>
      </c>
      <c r="P21" s="480">
        <v>16.398551068507885</v>
      </c>
      <c r="Q21" s="480" t="s">
        <v>174</v>
      </c>
      <c r="R21" s="480" t="s">
        <v>174</v>
      </c>
      <c r="S21" s="480">
        <v>43.25503933842532</v>
      </c>
    </row>
    <row r="22" spans="1:19" ht="15" customHeight="1">
      <c r="A22" s="511" t="s">
        <v>110</v>
      </c>
      <c r="B22" s="331">
        <v>84.350554943374405</v>
      </c>
      <c r="C22" s="331">
        <v>80.62774235152925</v>
      </c>
      <c r="D22" s="331">
        <v>82.535596054937642</v>
      </c>
      <c r="E22" s="331">
        <v>63.538775510204069</v>
      </c>
      <c r="F22" s="331">
        <v>54.426252746473878</v>
      </c>
      <c r="G22" s="331">
        <v>60.208257783764175</v>
      </c>
      <c r="H22" s="331">
        <v>4.814843416330846</v>
      </c>
      <c r="I22" s="331">
        <v>4.3434843378029351</v>
      </c>
      <c r="J22" s="331">
        <v>4.5908520618778539</v>
      </c>
      <c r="K22" s="331" t="s">
        <v>174</v>
      </c>
      <c r="L22" s="331">
        <v>0</v>
      </c>
      <c r="M22" s="331" t="s">
        <v>174</v>
      </c>
      <c r="N22" s="331">
        <v>11.383217484452226</v>
      </c>
      <c r="O22" s="331">
        <v>15.711186223571699</v>
      </c>
      <c r="P22" s="331">
        <v>13.492494186645892</v>
      </c>
      <c r="Q22" s="331">
        <v>30.31428571428571</v>
      </c>
      <c r="R22" s="331">
        <v>45.573747253526108</v>
      </c>
      <c r="S22" s="331">
        <v>35.895974718955614</v>
      </c>
    </row>
    <row r="23" spans="1:19" ht="15" customHeight="1">
      <c r="A23" s="512" t="s">
        <v>109</v>
      </c>
      <c r="B23" s="480">
        <v>80.740730465020022</v>
      </c>
      <c r="C23" s="480">
        <v>77.209929581601799</v>
      </c>
      <c r="D23" s="480">
        <v>79.063293351261336</v>
      </c>
      <c r="E23" s="480">
        <v>56.187994789056994</v>
      </c>
      <c r="F23" s="480" t="s">
        <v>174</v>
      </c>
      <c r="G23" s="480">
        <v>52.287061764873002</v>
      </c>
      <c r="H23" s="480">
        <v>6.8754299977066804</v>
      </c>
      <c r="I23" s="480">
        <v>6.6744054657326597</v>
      </c>
      <c r="J23" s="480">
        <v>6.7826559739024059</v>
      </c>
      <c r="K23" s="480" t="s">
        <v>174</v>
      </c>
      <c r="L23" s="480" t="s">
        <v>174</v>
      </c>
      <c r="M23" s="480" t="s">
        <v>174</v>
      </c>
      <c r="N23" s="480">
        <v>13.297450516624703</v>
      </c>
      <c r="O23" s="480">
        <v>17.268215684120992</v>
      </c>
      <c r="P23" s="480">
        <v>15.184166711163105</v>
      </c>
      <c r="Q23" s="480" t="s">
        <v>174</v>
      </c>
      <c r="R23" s="480" t="s">
        <v>174</v>
      </c>
      <c r="S23" s="480">
        <v>40.962554690607426</v>
      </c>
    </row>
    <row r="24" spans="1:19" ht="15" customHeight="1">
      <c r="A24" s="511" t="s">
        <v>108</v>
      </c>
      <c r="B24" s="331">
        <v>87.418674271412186</v>
      </c>
      <c r="C24" s="331">
        <v>80.160002651519861</v>
      </c>
      <c r="D24" s="331">
        <v>83.579137675998453</v>
      </c>
      <c r="E24" s="331">
        <v>69.960601062855062</v>
      </c>
      <c r="F24" s="331">
        <v>57.223534835475142</v>
      </c>
      <c r="G24" s="331">
        <v>64.318529862174572</v>
      </c>
      <c r="H24" s="331">
        <v>3.0337197511720251</v>
      </c>
      <c r="I24" s="331">
        <v>2.4357897974671419</v>
      </c>
      <c r="J24" s="331">
        <v>2.7316767129087087</v>
      </c>
      <c r="K24" s="331" t="s">
        <v>174</v>
      </c>
      <c r="L24" s="331" t="s">
        <v>174</v>
      </c>
      <c r="M24" s="331" t="s">
        <v>174</v>
      </c>
      <c r="N24" s="331">
        <v>9.8460829900420332</v>
      </c>
      <c r="O24" s="331">
        <v>17.838307004569728</v>
      </c>
      <c r="P24" s="331">
        <v>14.073631731770117</v>
      </c>
      <c r="Q24" s="331">
        <v>24.963349825911674</v>
      </c>
      <c r="R24" s="331">
        <v>38.684953610326744</v>
      </c>
      <c r="S24" s="331">
        <v>31.038795303726396</v>
      </c>
    </row>
    <row r="25" spans="1:19" ht="15" customHeight="1">
      <c r="A25" s="512" t="s">
        <v>107</v>
      </c>
      <c r="B25" s="480">
        <v>83.28455510423052</v>
      </c>
      <c r="C25" s="480">
        <v>78.483716525490593</v>
      </c>
      <c r="D25" s="480">
        <v>80.996748044940645</v>
      </c>
      <c r="E25" s="480">
        <v>53.954455258433335</v>
      </c>
      <c r="F25" s="480" t="s">
        <v>174</v>
      </c>
      <c r="G25" s="480">
        <v>52.549731095704011</v>
      </c>
      <c r="H25" s="480">
        <v>4.1105749345098586</v>
      </c>
      <c r="I25" s="480">
        <v>4.3505023756243624</v>
      </c>
      <c r="J25" s="480">
        <v>4.2213808582110577</v>
      </c>
      <c r="K25" s="480" t="s">
        <v>174</v>
      </c>
      <c r="L25" s="480" t="s">
        <v>174</v>
      </c>
      <c r="M25" s="480" t="s">
        <v>174</v>
      </c>
      <c r="N25" s="480">
        <v>13.144974325567135</v>
      </c>
      <c r="O25" s="480">
        <v>17.947072131320041</v>
      </c>
      <c r="P25" s="480">
        <v>15.433748624124643</v>
      </c>
      <c r="Q25" s="480" t="s">
        <v>174</v>
      </c>
      <c r="R25" s="480" t="s">
        <v>174</v>
      </c>
      <c r="S25" s="480">
        <v>38.450074515648289</v>
      </c>
    </row>
    <row r="26" spans="1:19" ht="15" customHeight="1">
      <c r="A26" s="513" t="s">
        <v>106</v>
      </c>
      <c r="B26" s="466">
        <v>86.190707421304793</v>
      </c>
      <c r="C26" s="466">
        <v>79.284825324464109</v>
      </c>
      <c r="D26" s="466">
        <v>82.640269516305949</v>
      </c>
      <c r="E26" s="466">
        <v>68.079508774801383</v>
      </c>
      <c r="F26" s="466">
        <v>59.729057354803693</v>
      </c>
      <c r="G26" s="466">
        <v>64.372797230785295</v>
      </c>
      <c r="H26" s="466">
        <v>3.4719963168365147</v>
      </c>
      <c r="I26" s="466">
        <v>2.796830299589347</v>
      </c>
      <c r="J26" s="466">
        <v>3.1401533506256603</v>
      </c>
      <c r="K26" s="466">
        <v>6.6623105976229722</v>
      </c>
      <c r="L26" s="466">
        <v>4.6825373910030592</v>
      </c>
      <c r="M26" s="466">
        <v>5.8569444403661102</v>
      </c>
      <c r="N26" s="466">
        <v>10.709149756219109</v>
      </c>
      <c r="O26" s="466">
        <v>18.433885891884248</v>
      </c>
      <c r="P26" s="466">
        <v>14.680569529024973</v>
      </c>
      <c r="Q26" s="466">
        <v>27.061193738852484</v>
      </c>
      <c r="R26" s="466">
        <v>37.336559917978406</v>
      </c>
      <c r="S26" s="481">
        <v>31.622295605103133</v>
      </c>
    </row>
    <row r="27" spans="1:19" ht="15" customHeight="1">
      <c r="A27" s="334" t="s">
        <v>105</v>
      </c>
      <c r="B27" s="466">
        <v>83.197599999999994</v>
      </c>
      <c r="C27" s="466">
        <v>70.292002999999994</v>
      </c>
      <c r="D27" s="466">
        <v>77.255706000000004</v>
      </c>
      <c r="E27" s="466">
        <v>79.152899000000005</v>
      </c>
      <c r="F27" s="466">
        <v>66.376361000000003</v>
      </c>
      <c r="G27" s="466">
        <v>72.572068999999999</v>
      </c>
      <c r="H27" s="466">
        <v>5.7384149999999998</v>
      </c>
      <c r="I27" s="466">
        <v>7.3798252</v>
      </c>
      <c r="J27" s="466">
        <v>6.3617648999999998</v>
      </c>
      <c r="K27" s="466">
        <v>6.7413771999999996</v>
      </c>
      <c r="L27" s="466">
        <v>7.3924139000000002</v>
      </c>
      <c r="M27" s="466">
        <v>6.9847108999999996</v>
      </c>
      <c r="N27" s="466">
        <v>11.756588000000001</v>
      </c>
      <c r="O27" s="466">
        <v>24.209992</v>
      </c>
      <c r="P27" s="466">
        <v>17.497339</v>
      </c>
      <c r="Q27" s="466">
        <v>15.157617</v>
      </c>
      <c r="R27" s="466">
        <v>28.500540999999998</v>
      </c>
      <c r="S27" s="481">
        <v>22.025569000000001</v>
      </c>
    </row>
    <row r="28" spans="1:19">
      <c r="A28" s="248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</row>
    <row r="29" spans="1:19">
      <c r="A29" s="246"/>
      <c r="E29" s="245"/>
      <c r="F29" s="245"/>
      <c r="G29" s="245"/>
      <c r="K29" s="245"/>
      <c r="L29" s="245"/>
      <c r="M29" s="245"/>
      <c r="N29" s="3"/>
      <c r="O29" s="3"/>
      <c r="P29" s="3"/>
      <c r="Q29" s="3"/>
      <c r="R29" s="3"/>
      <c r="S29" s="3"/>
    </row>
    <row r="30" spans="1:19">
      <c r="A30" s="755" t="s">
        <v>103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</row>
  </sheetData>
  <conditionalFormatting sqref="B28:S28">
    <cfRule type="expression" dxfId="78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verticalDpi="1200" r:id="rId1"/>
  <headerFooter alignWithMargins="0">
    <oddHeader>&amp;C-27-</oddHeader>
    <oddFooter>&amp;CStatistische Ämter des Bundes und der Länder, Internationale Bildungsindikatoren, 2018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9.140625" defaultRowHeight="12.75"/>
  <cols>
    <col min="1" max="1" width="24" style="78" customWidth="1"/>
    <col min="2" max="4" width="16.7109375" style="77" customWidth="1"/>
    <col min="5" max="16384" width="9.140625" style="62"/>
  </cols>
  <sheetData>
    <row r="1" spans="1:4">
      <c r="A1" s="303" t="s">
        <v>4</v>
      </c>
      <c r="D1" s="243"/>
    </row>
    <row r="2" spans="1:4">
      <c r="D2" s="243"/>
    </row>
    <row r="3" spans="1:4" s="242" customFormat="1" ht="15.75" customHeight="1">
      <c r="A3" s="314" t="s">
        <v>463</v>
      </c>
      <c r="B3" s="387"/>
      <c r="C3" s="387"/>
      <c r="D3" s="550"/>
    </row>
    <row r="4" spans="1:4" ht="15" customHeight="1">
      <c r="A4" s="770" t="s">
        <v>462</v>
      </c>
      <c r="B4" s="552"/>
      <c r="C4" s="552"/>
      <c r="D4" s="552"/>
    </row>
    <row r="5" spans="1:4" ht="15" customHeight="1">
      <c r="A5" s="770" t="s">
        <v>461</v>
      </c>
      <c r="B5" s="551"/>
      <c r="C5" s="551"/>
      <c r="D5" s="551"/>
    </row>
    <row r="6" spans="1:4" ht="12.75" customHeight="1">
      <c r="A6" s="551"/>
      <c r="B6" s="551"/>
      <c r="C6" s="551"/>
      <c r="D6" s="551"/>
    </row>
    <row r="7" spans="1:4" ht="12.75" customHeight="1">
      <c r="A7" s="553" t="s">
        <v>125</v>
      </c>
      <c r="B7" s="547" t="s">
        <v>203</v>
      </c>
      <c r="C7" s="548" t="s">
        <v>460</v>
      </c>
      <c r="D7" s="554" t="s">
        <v>459</v>
      </c>
    </row>
    <row r="8" spans="1:4" ht="15" customHeight="1">
      <c r="A8" s="495" t="s">
        <v>122</v>
      </c>
      <c r="B8" s="437">
        <v>9.4111518247869501</v>
      </c>
      <c r="C8" s="437">
        <v>9.8621917909834877</v>
      </c>
      <c r="D8" s="437">
        <v>8.9494781999151236</v>
      </c>
    </row>
    <row r="9" spans="1:4" ht="15" customHeight="1">
      <c r="A9" s="788" t="s">
        <v>121</v>
      </c>
      <c r="B9" s="557">
        <v>7.6061954525781461</v>
      </c>
      <c r="C9" s="557">
        <v>7.9205011097476294</v>
      </c>
      <c r="D9" s="557">
        <v>7.2858796099898537</v>
      </c>
    </row>
    <row r="10" spans="1:4" ht="15" customHeight="1">
      <c r="A10" s="495" t="s">
        <v>120</v>
      </c>
      <c r="B10" s="437">
        <v>10.795941725161805</v>
      </c>
      <c r="C10" s="437">
        <v>10.218873216769552</v>
      </c>
      <c r="D10" s="437">
        <v>11.379526851047997</v>
      </c>
    </row>
    <row r="11" spans="1:4" ht="15" customHeight="1">
      <c r="A11" s="788" t="s">
        <v>119</v>
      </c>
      <c r="B11" s="557">
        <v>6.604963094697923</v>
      </c>
      <c r="C11" s="557">
        <v>6.1556253942635006</v>
      </c>
      <c r="D11" s="557">
        <v>7.0625118451186548</v>
      </c>
    </row>
    <row r="12" spans="1:4" ht="15" customHeight="1">
      <c r="A12" s="495" t="s">
        <v>118</v>
      </c>
      <c r="B12" s="437">
        <v>9.8120785320329471</v>
      </c>
      <c r="C12" s="437">
        <v>9.9801449526950794</v>
      </c>
      <c r="D12" s="437">
        <v>9.6372419553268109</v>
      </c>
    </row>
    <row r="13" spans="1:4" ht="15" customHeight="1">
      <c r="A13" s="788" t="s">
        <v>117</v>
      </c>
      <c r="B13" s="557">
        <v>10.401893284149187</v>
      </c>
      <c r="C13" s="557">
        <v>10.39332856802478</v>
      </c>
      <c r="D13" s="557">
        <v>10.410486796833613</v>
      </c>
    </row>
    <row r="14" spans="1:4" ht="15" customHeight="1">
      <c r="A14" s="495" t="s">
        <v>116</v>
      </c>
      <c r="B14" s="437">
        <v>9.7101618374964396</v>
      </c>
      <c r="C14" s="437">
        <v>10.409206847142416</v>
      </c>
      <c r="D14" s="437">
        <v>9.006999027357482</v>
      </c>
    </row>
    <row r="15" spans="1:4" ht="15" customHeight="1">
      <c r="A15" s="788" t="s">
        <v>115</v>
      </c>
      <c r="B15" s="557">
        <v>8.4134310268717147</v>
      </c>
      <c r="C15" s="557">
        <v>7.8783714513191345</v>
      </c>
      <c r="D15" s="557">
        <v>8.981730856072307</v>
      </c>
    </row>
    <row r="16" spans="1:4" ht="15" customHeight="1">
      <c r="A16" s="495" t="s">
        <v>114</v>
      </c>
      <c r="B16" s="437">
        <v>7.5115891899184355</v>
      </c>
      <c r="C16" s="437">
        <v>7.8592347963338094</v>
      </c>
      <c r="D16" s="437">
        <v>7.155100799555175</v>
      </c>
    </row>
    <row r="17" spans="1:4" ht="15" customHeight="1">
      <c r="A17" s="788" t="s">
        <v>113</v>
      </c>
      <c r="B17" s="557">
        <v>8.0152837905860732</v>
      </c>
      <c r="C17" s="557">
        <v>8.5114215616898505</v>
      </c>
      <c r="D17" s="557">
        <v>7.5198354753264054</v>
      </c>
    </row>
    <row r="18" spans="1:4" ht="15" customHeight="1">
      <c r="A18" s="495" t="s">
        <v>112</v>
      </c>
      <c r="B18" s="437">
        <v>8.1376934014757776</v>
      </c>
      <c r="C18" s="437">
        <v>8.8166041449087036</v>
      </c>
      <c r="D18" s="437">
        <v>7.4549145415329958</v>
      </c>
    </row>
    <row r="19" spans="1:4" ht="15" customHeight="1">
      <c r="A19" s="788" t="s">
        <v>111</v>
      </c>
      <c r="B19" s="557">
        <v>7.6189347051664189</v>
      </c>
      <c r="C19" s="557">
        <v>8.1338280188720589</v>
      </c>
      <c r="D19" s="557">
        <v>7.0887694100838434</v>
      </c>
    </row>
    <row r="20" spans="1:4" ht="15" customHeight="1">
      <c r="A20" s="495" t="s">
        <v>110</v>
      </c>
      <c r="B20" s="437">
        <v>8.8609520483101551</v>
      </c>
      <c r="C20" s="437">
        <v>8.5278950128055957</v>
      </c>
      <c r="D20" s="437">
        <v>9.2163902249946084</v>
      </c>
    </row>
    <row r="21" spans="1:4" ht="15" customHeight="1">
      <c r="A21" s="788" t="s">
        <v>109</v>
      </c>
      <c r="B21" s="557">
        <v>7.2031219323902977</v>
      </c>
      <c r="C21" s="557">
        <v>7.0073529174738969</v>
      </c>
      <c r="D21" s="557">
        <v>7.411762885481302</v>
      </c>
    </row>
    <row r="22" spans="1:4" ht="15" customHeight="1">
      <c r="A22" s="495" t="s">
        <v>108</v>
      </c>
      <c r="B22" s="437">
        <v>8.5013026371756713</v>
      </c>
      <c r="C22" s="437">
        <v>9.5039341021061787</v>
      </c>
      <c r="D22" s="437">
        <v>7.524555275940159</v>
      </c>
    </row>
    <row r="23" spans="1:4" ht="15" customHeight="1">
      <c r="A23" s="788" t="s">
        <v>107</v>
      </c>
      <c r="B23" s="557">
        <v>8.5941493027154809</v>
      </c>
      <c r="C23" s="557">
        <v>8.2885329581335991</v>
      </c>
      <c r="D23" s="557">
        <v>8.9227013460297133</v>
      </c>
    </row>
    <row r="24" spans="1:4" ht="15" customHeight="1">
      <c r="A24" s="499" t="s">
        <v>106</v>
      </c>
      <c r="B24" s="559">
        <v>8.4290731906190519</v>
      </c>
      <c r="C24" s="559">
        <v>8.7220929100454594</v>
      </c>
      <c r="D24" s="560">
        <v>8.1308068167423535</v>
      </c>
    </row>
    <row r="25" spans="1:4" ht="15" customHeight="1">
      <c r="A25" s="499" t="s">
        <v>173</v>
      </c>
      <c r="B25" s="466">
        <v>10.9</v>
      </c>
      <c r="C25" s="466">
        <v>10</v>
      </c>
      <c r="D25" s="481">
        <v>11.8</v>
      </c>
    </row>
    <row r="26" spans="1:4" ht="12.75" customHeight="1">
      <c r="A26" s="64"/>
      <c r="B26" s="241"/>
      <c r="C26" s="241"/>
      <c r="D26" s="241"/>
    </row>
    <row r="27" spans="1:4" ht="12.75" customHeight="1">
      <c r="A27" s="64"/>
      <c r="B27" s="241"/>
      <c r="C27" s="241"/>
      <c r="D27" s="241"/>
    </row>
    <row r="28" spans="1:4">
      <c r="A28" s="755" t="s">
        <v>103</v>
      </c>
      <c r="B28" s="241"/>
      <c r="C28" s="241"/>
      <c r="D28" s="241"/>
    </row>
  </sheetData>
  <conditionalFormatting sqref="B25:C25">
    <cfRule type="expression" dxfId="77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&amp;C-28-</oddHeader>
    <oddFooter>&amp;CStatistische Ämter des Bundes und der Länder, Internationale Bildungsindikatoren, 2018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8.7109375" defaultRowHeight="12.75"/>
  <cols>
    <col min="1" max="1" width="26.28515625" style="233" customWidth="1"/>
    <col min="2" max="2" width="15.28515625" style="233" customWidth="1"/>
    <col min="3" max="8" width="13" style="233" customWidth="1"/>
    <col min="9" max="9" width="14.85546875" style="233" customWidth="1"/>
    <col min="10" max="16384" width="8.7109375" style="232"/>
  </cols>
  <sheetData>
    <row r="1" spans="1:9">
      <c r="A1" s="303" t="s">
        <v>4</v>
      </c>
      <c r="I1" s="240"/>
    </row>
    <row r="2" spans="1:9">
      <c r="I2" s="240"/>
    </row>
    <row r="3" spans="1:9" ht="15.75" customHeight="1">
      <c r="A3" s="239" t="s">
        <v>458</v>
      </c>
    </row>
    <row r="4" spans="1:9" ht="15" customHeight="1">
      <c r="A4" s="342" t="s">
        <v>457</v>
      </c>
      <c r="B4" s="342"/>
      <c r="C4" s="342"/>
      <c r="D4" s="342"/>
      <c r="E4" s="342"/>
      <c r="F4" s="341"/>
      <c r="G4" s="341"/>
      <c r="H4" s="341"/>
      <c r="I4" s="341"/>
    </row>
    <row r="5" spans="1:9" ht="12" customHeight="1">
      <c r="A5" s="341" t="s">
        <v>456</v>
      </c>
      <c r="B5" s="341"/>
      <c r="C5" s="341"/>
      <c r="D5" s="341"/>
      <c r="E5" s="341"/>
      <c r="F5" s="341"/>
      <c r="G5" s="341"/>
      <c r="H5" s="341"/>
      <c r="I5" s="341"/>
    </row>
    <row r="6" spans="1:9">
      <c r="A6" s="341"/>
      <c r="B6" s="341"/>
      <c r="C6" s="341"/>
      <c r="D6" s="341"/>
      <c r="E6" s="341"/>
      <c r="F6" s="341"/>
      <c r="G6" s="341"/>
      <c r="H6" s="341"/>
      <c r="I6" s="341"/>
    </row>
    <row r="7" spans="1:9" ht="12.75" customHeight="1">
      <c r="A7" s="341"/>
      <c r="B7" s="820" t="s">
        <v>455</v>
      </c>
      <c r="C7" s="820" t="s">
        <v>454</v>
      </c>
      <c r="D7" s="561" t="s">
        <v>453</v>
      </c>
      <c r="E7" s="562"/>
      <c r="F7" s="562"/>
      <c r="G7" s="562"/>
      <c r="H7" s="562"/>
      <c r="I7" s="562"/>
    </row>
    <row r="8" spans="1:9" ht="63" customHeight="1">
      <c r="A8" s="490"/>
      <c r="B8" s="820"/>
      <c r="C8" s="820"/>
      <c r="D8" s="563" t="s">
        <v>452</v>
      </c>
      <c r="E8" s="564" t="s">
        <v>451</v>
      </c>
      <c r="F8" s="564" t="s">
        <v>450</v>
      </c>
      <c r="G8" s="564" t="s">
        <v>449</v>
      </c>
      <c r="H8" s="564" t="s">
        <v>448</v>
      </c>
      <c r="I8" s="565" t="s">
        <v>447</v>
      </c>
    </row>
    <row r="9" spans="1:9" ht="16.5" customHeight="1">
      <c r="A9" s="490" t="s">
        <v>125</v>
      </c>
      <c r="B9" s="820"/>
      <c r="C9" s="820"/>
      <c r="D9" s="238" t="s">
        <v>446</v>
      </c>
      <c r="E9" s="237"/>
      <c r="F9" s="237"/>
      <c r="G9" s="237"/>
      <c r="H9" s="237"/>
      <c r="I9" s="237"/>
    </row>
    <row r="10" spans="1:9" ht="15" customHeight="1">
      <c r="A10" s="495" t="s">
        <v>122</v>
      </c>
      <c r="B10" s="566">
        <v>15</v>
      </c>
      <c r="C10" s="437" t="s">
        <v>439</v>
      </c>
      <c r="D10" s="437">
        <v>98.697481370244233</v>
      </c>
      <c r="E10" s="437">
        <v>86.525079354255368</v>
      </c>
      <c r="F10" s="437">
        <v>48.819867924546116</v>
      </c>
      <c r="G10" s="437">
        <v>17.929594828220296</v>
      </c>
      <c r="H10" s="437">
        <v>2.465041517792196</v>
      </c>
      <c r="I10" s="437">
        <v>0.11161213230795898</v>
      </c>
    </row>
    <row r="11" spans="1:9" ht="15" customHeight="1">
      <c r="A11" s="789" t="s">
        <v>121</v>
      </c>
      <c r="B11" s="567">
        <v>12</v>
      </c>
      <c r="C11" s="568" t="s">
        <v>445</v>
      </c>
      <c r="D11" s="568">
        <v>97.720866681049372</v>
      </c>
      <c r="E11" s="568">
        <v>79.723318357374438</v>
      </c>
      <c r="F11" s="568">
        <v>44.877305522375281</v>
      </c>
      <c r="G11" s="568">
        <v>15.481672946855626</v>
      </c>
      <c r="H11" s="568">
        <v>2.3107946033399842</v>
      </c>
      <c r="I11" s="568">
        <v>0.13176429928144945</v>
      </c>
    </row>
    <row r="12" spans="1:9" ht="15" customHeight="1">
      <c r="A12" s="495" t="s">
        <v>120</v>
      </c>
      <c r="B12" s="566">
        <v>15</v>
      </c>
      <c r="C12" s="437" t="s">
        <v>439</v>
      </c>
      <c r="D12" s="437">
        <v>99.372928484791146</v>
      </c>
      <c r="E12" s="437">
        <v>90.282434159099139</v>
      </c>
      <c r="F12" s="437">
        <v>54.054134613163164</v>
      </c>
      <c r="G12" s="437">
        <v>22.382736079269918</v>
      </c>
      <c r="H12" s="437">
        <v>5.8767557147400495</v>
      </c>
      <c r="I12" s="437">
        <v>0.40610205719947323</v>
      </c>
    </row>
    <row r="13" spans="1:9" ht="15" customHeight="1">
      <c r="A13" s="789" t="s">
        <v>119</v>
      </c>
      <c r="B13" s="567">
        <v>13</v>
      </c>
      <c r="C13" s="568" t="s">
        <v>440</v>
      </c>
      <c r="D13" s="568">
        <v>97.130992284416834</v>
      </c>
      <c r="E13" s="568">
        <v>79.739957453295744</v>
      </c>
      <c r="F13" s="568">
        <v>43.015079782210179</v>
      </c>
      <c r="G13" s="568">
        <v>16.778662683975558</v>
      </c>
      <c r="H13" s="568">
        <v>3.5326142332267012</v>
      </c>
      <c r="I13" s="568">
        <v>0.14244824303056189</v>
      </c>
    </row>
    <row r="14" spans="1:9" ht="15" customHeight="1">
      <c r="A14" s="495" t="s">
        <v>681</v>
      </c>
      <c r="B14" s="566">
        <v>16</v>
      </c>
      <c r="C14" s="437" t="s">
        <v>444</v>
      </c>
      <c r="D14" s="437">
        <v>95.188554270069773</v>
      </c>
      <c r="E14" s="437">
        <v>100.72792830545951</v>
      </c>
      <c r="F14" s="437">
        <v>63.132525078260358</v>
      </c>
      <c r="G14" s="437">
        <v>25.783107474778046</v>
      </c>
      <c r="H14" s="437">
        <v>5.2490601257781346</v>
      </c>
      <c r="I14" s="437">
        <v>0.27521537551623315</v>
      </c>
    </row>
    <row r="15" spans="1:9" ht="15" customHeight="1">
      <c r="A15" s="789" t="s">
        <v>410</v>
      </c>
      <c r="B15" s="567">
        <v>16</v>
      </c>
      <c r="C15" s="568" t="s">
        <v>443</v>
      </c>
      <c r="D15" s="568">
        <v>100.60427601262802</v>
      </c>
      <c r="E15" s="568">
        <v>94.937308855697893</v>
      </c>
      <c r="F15" s="568">
        <v>57.968784699856393</v>
      </c>
      <c r="G15" s="568">
        <v>24.667472185628114</v>
      </c>
      <c r="H15" s="568">
        <v>6.9037272133079739</v>
      </c>
      <c r="I15" s="568">
        <v>0.67328408114133953</v>
      </c>
    </row>
    <row r="16" spans="1:9" ht="15" customHeight="1">
      <c r="A16" s="495" t="s">
        <v>116</v>
      </c>
      <c r="B16" s="566">
        <v>14</v>
      </c>
      <c r="C16" s="437" t="s">
        <v>442</v>
      </c>
      <c r="D16" s="437">
        <v>96.684802887444206</v>
      </c>
      <c r="E16" s="437">
        <v>83.141870983639492</v>
      </c>
      <c r="F16" s="437">
        <v>49.998285995682885</v>
      </c>
      <c r="G16" s="437">
        <v>22.625407572000491</v>
      </c>
      <c r="H16" s="437">
        <v>4.8933533310182362</v>
      </c>
      <c r="I16" s="437">
        <v>0.30068961726153998</v>
      </c>
    </row>
    <row r="17" spans="1:9" ht="15" customHeight="1">
      <c r="A17" s="789" t="s">
        <v>115</v>
      </c>
      <c r="B17" s="567">
        <v>14</v>
      </c>
      <c r="C17" s="568" t="s">
        <v>442</v>
      </c>
      <c r="D17" s="568">
        <v>97.80358418580613</v>
      </c>
      <c r="E17" s="568">
        <v>82.924133233406565</v>
      </c>
      <c r="F17" s="568">
        <v>43.870571890612332</v>
      </c>
      <c r="G17" s="568">
        <v>16.22135021383718</v>
      </c>
      <c r="H17" s="568">
        <v>3.5081829522173016</v>
      </c>
      <c r="I17" s="568">
        <v>0.14682649593700747</v>
      </c>
    </row>
    <row r="18" spans="1:9" ht="15" customHeight="1">
      <c r="A18" s="495" t="s">
        <v>114</v>
      </c>
      <c r="B18" s="566">
        <v>15</v>
      </c>
      <c r="C18" s="437" t="s">
        <v>439</v>
      </c>
      <c r="D18" s="437">
        <v>98.118110941840669</v>
      </c>
      <c r="E18" s="437">
        <v>86.804147726104361</v>
      </c>
      <c r="F18" s="437">
        <v>41.604589459098747</v>
      </c>
      <c r="G18" s="437">
        <v>15.532605580801235</v>
      </c>
      <c r="H18" s="437">
        <v>3.0428688572547906</v>
      </c>
      <c r="I18" s="437">
        <v>0.10657054509391869</v>
      </c>
    </row>
    <row r="19" spans="1:9" ht="15" customHeight="1">
      <c r="A19" s="789" t="s">
        <v>431</v>
      </c>
      <c r="B19" s="567">
        <v>14</v>
      </c>
      <c r="C19" s="568" t="s">
        <v>441</v>
      </c>
      <c r="D19" s="568">
        <v>98.068876411919504</v>
      </c>
      <c r="E19" s="568">
        <v>90.800084442585117</v>
      </c>
      <c r="F19" s="568">
        <v>49.958875517376768</v>
      </c>
      <c r="G19" s="568">
        <v>24.247781902251788</v>
      </c>
      <c r="H19" s="568">
        <v>6.3012415077647628</v>
      </c>
      <c r="I19" s="568">
        <v>0.43397961838083238</v>
      </c>
    </row>
    <row r="20" spans="1:9" ht="15" customHeight="1">
      <c r="A20" s="495" t="s">
        <v>112</v>
      </c>
      <c r="B20" s="566">
        <v>14</v>
      </c>
      <c r="C20" s="437" t="s">
        <v>442</v>
      </c>
      <c r="D20" s="437">
        <v>97.552959497163357</v>
      </c>
      <c r="E20" s="437">
        <v>85.12099026804448</v>
      </c>
      <c r="F20" s="437">
        <v>44.203446950355961</v>
      </c>
      <c r="G20" s="437">
        <v>18.110080288352258</v>
      </c>
      <c r="H20" s="437">
        <v>3.736081053321834</v>
      </c>
      <c r="I20" s="437">
        <v>0.26234085830268206</v>
      </c>
    </row>
    <row r="21" spans="1:9" ht="15" customHeight="1">
      <c r="A21" s="789" t="s">
        <v>430</v>
      </c>
      <c r="B21" s="567">
        <v>15</v>
      </c>
      <c r="C21" s="568" t="s">
        <v>439</v>
      </c>
      <c r="D21" s="568">
        <v>101.23122699465186</v>
      </c>
      <c r="E21" s="568">
        <v>90.493804563833947</v>
      </c>
      <c r="F21" s="568">
        <v>49.357463965316128</v>
      </c>
      <c r="G21" s="568">
        <v>18.181086404583777</v>
      </c>
      <c r="H21" s="568">
        <v>3.4458352851114324</v>
      </c>
      <c r="I21" s="568">
        <v>0.17598671275661004</v>
      </c>
    </row>
    <row r="22" spans="1:9" ht="15" customHeight="1">
      <c r="A22" s="495" t="s">
        <v>110</v>
      </c>
      <c r="B22" s="566">
        <v>14</v>
      </c>
      <c r="C22" s="437" t="s">
        <v>442</v>
      </c>
      <c r="D22" s="437">
        <v>98.104046861845021</v>
      </c>
      <c r="E22" s="437">
        <v>85.148040276195928</v>
      </c>
      <c r="F22" s="437">
        <v>52.764928116148667</v>
      </c>
      <c r="G22" s="437">
        <v>17.202238826079633</v>
      </c>
      <c r="H22" s="437">
        <v>3.6696582551543613</v>
      </c>
      <c r="I22" s="437">
        <v>0.12768439045065696</v>
      </c>
    </row>
    <row r="23" spans="1:9" ht="15" customHeight="1">
      <c r="A23" s="789" t="s">
        <v>109</v>
      </c>
      <c r="B23" s="567">
        <v>14</v>
      </c>
      <c r="C23" s="568" t="s">
        <v>442</v>
      </c>
      <c r="D23" s="568">
        <v>97.790495090630074</v>
      </c>
      <c r="E23" s="568">
        <v>82.458634286635373</v>
      </c>
      <c r="F23" s="568">
        <v>45.002996353808022</v>
      </c>
      <c r="G23" s="568">
        <v>17.065074706720424</v>
      </c>
      <c r="H23" s="568">
        <v>3.5706926225133615</v>
      </c>
      <c r="I23" s="568">
        <v>0.18057614123895505</v>
      </c>
    </row>
    <row r="24" spans="1:9" ht="15" customHeight="1">
      <c r="A24" s="495" t="s">
        <v>108</v>
      </c>
      <c r="B24" s="566">
        <v>14</v>
      </c>
      <c r="C24" s="437" t="s">
        <v>441</v>
      </c>
      <c r="D24" s="437">
        <v>98.55691310310435</v>
      </c>
      <c r="E24" s="437">
        <v>88.091797640132881</v>
      </c>
      <c r="F24" s="437">
        <v>39.9125069078395</v>
      </c>
      <c r="G24" s="437">
        <v>15.976691273474279</v>
      </c>
      <c r="H24" s="437">
        <v>3.0466542682153599</v>
      </c>
      <c r="I24" s="437">
        <v>0.14251082145227825</v>
      </c>
    </row>
    <row r="25" spans="1:9" ht="15" customHeight="1">
      <c r="A25" s="789" t="s">
        <v>107</v>
      </c>
      <c r="B25" s="567">
        <v>13</v>
      </c>
      <c r="C25" s="568" t="s">
        <v>440</v>
      </c>
      <c r="D25" s="568">
        <v>97.317851526178643</v>
      </c>
      <c r="E25" s="568">
        <v>82.063929530434081</v>
      </c>
      <c r="F25" s="568">
        <v>50.624431430923167</v>
      </c>
      <c r="G25" s="568">
        <v>14.678904366766437</v>
      </c>
      <c r="H25" s="568">
        <v>2.6502889807199943</v>
      </c>
      <c r="I25" s="568">
        <v>0.1250857255148852</v>
      </c>
    </row>
    <row r="26" spans="1:9" ht="15" customHeight="1">
      <c r="A26" s="499" t="s">
        <v>106</v>
      </c>
      <c r="B26" s="569">
        <v>15</v>
      </c>
      <c r="C26" s="559" t="s">
        <v>439</v>
      </c>
      <c r="D26" s="559">
        <v>98.055425602470152</v>
      </c>
      <c r="E26" s="559">
        <v>86.170364715177328</v>
      </c>
      <c r="F26" s="559">
        <v>47.753982089057736</v>
      </c>
      <c r="G26" s="559">
        <v>19.283826386570045</v>
      </c>
      <c r="H26" s="559">
        <v>4.050844439982578</v>
      </c>
      <c r="I26" s="560">
        <v>0.23633733712216257</v>
      </c>
    </row>
    <row r="27" spans="1:9" ht="3.95" customHeight="1">
      <c r="A27" s="790"/>
      <c r="B27" s="571"/>
      <c r="C27" s="572"/>
      <c r="D27" s="573"/>
      <c r="E27" s="573"/>
      <c r="F27" s="573"/>
      <c r="G27" s="573"/>
      <c r="H27" s="573"/>
      <c r="I27" s="574"/>
    </row>
    <row r="28" spans="1:9" ht="15" customHeight="1">
      <c r="A28" s="693" t="s">
        <v>150</v>
      </c>
      <c r="B28" s="576"/>
      <c r="C28" s="577"/>
      <c r="D28" s="578"/>
      <c r="E28" s="578"/>
      <c r="F28" s="578"/>
      <c r="G28" s="578"/>
      <c r="H28" s="578"/>
      <c r="I28" s="579"/>
    </row>
    <row r="29" spans="1:9" ht="26.1" customHeight="1">
      <c r="A29" s="236" t="s">
        <v>149</v>
      </c>
      <c r="B29" s="335">
        <v>15</v>
      </c>
      <c r="C29" s="580" t="s">
        <v>439</v>
      </c>
      <c r="D29" s="466">
        <v>98.055425602470152</v>
      </c>
      <c r="E29" s="466">
        <v>86.170364715177328</v>
      </c>
      <c r="F29" s="466">
        <v>47.8237311102828</v>
      </c>
      <c r="G29" s="466">
        <v>20.939455218343859</v>
      </c>
      <c r="H29" s="466">
        <v>4.9510772949440955</v>
      </c>
      <c r="I29" s="481">
        <v>0.2650549789077013</v>
      </c>
    </row>
    <row r="30" spans="1:9" ht="15" customHeight="1">
      <c r="A30" s="499" t="s">
        <v>105</v>
      </c>
      <c r="B30" s="335">
        <v>13.857142857142858</v>
      </c>
      <c r="C30" s="580" t="s">
        <v>104</v>
      </c>
      <c r="D30" s="466">
        <v>98.025856713763787</v>
      </c>
      <c r="E30" s="466">
        <v>84.612880862558882</v>
      </c>
      <c r="F30" s="466">
        <v>41.862442797366377</v>
      </c>
      <c r="G30" s="466">
        <v>16.208455730476327</v>
      </c>
      <c r="H30" s="466">
        <v>6.5256557366209273</v>
      </c>
      <c r="I30" s="481">
        <v>1.4269591533043147</v>
      </c>
    </row>
    <row r="31" spans="1:9">
      <c r="A31" s="581"/>
      <c r="B31" s="581"/>
      <c r="C31" s="581"/>
      <c r="D31" s="581"/>
      <c r="E31" s="581"/>
      <c r="F31" s="581"/>
      <c r="G31" s="581"/>
      <c r="H31" s="581"/>
      <c r="I31" s="581"/>
    </row>
    <row r="32" spans="1:9">
      <c r="A32" s="341" t="s">
        <v>683</v>
      </c>
      <c r="B32" s="581"/>
      <c r="C32" s="581"/>
      <c r="D32" s="581"/>
      <c r="E32" s="581"/>
      <c r="F32" s="581"/>
      <c r="G32" s="581"/>
      <c r="H32" s="581"/>
      <c r="I32" s="581"/>
    </row>
    <row r="33" spans="1:9">
      <c r="A33" s="341" t="s">
        <v>679</v>
      </c>
      <c r="B33" s="581"/>
      <c r="C33" s="581"/>
      <c r="D33" s="581"/>
      <c r="E33" s="581"/>
      <c r="F33" s="581"/>
      <c r="G33" s="581"/>
      <c r="H33" s="581"/>
      <c r="I33" s="581"/>
    </row>
    <row r="34" spans="1:9">
      <c r="A34" s="341" t="s">
        <v>662</v>
      </c>
      <c r="B34" s="581"/>
      <c r="C34" s="581"/>
      <c r="D34" s="581"/>
      <c r="E34" s="581"/>
      <c r="F34" s="581"/>
      <c r="G34" s="581"/>
      <c r="H34" s="581"/>
      <c r="I34" s="581"/>
    </row>
    <row r="35" spans="1:9">
      <c r="A35" s="341"/>
      <c r="B35" s="581"/>
      <c r="C35" s="581"/>
      <c r="D35" s="581"/>
      <c r="E35" s="581"/>
      <c r="F35" s="581"/>
      <c r="G35" s="581"/>
      <c r="H35" s="581"/>
      <c r="I35" s="581"/>
    </row>
    <row r="36" spans="1:9">
      <c r="A36" s="582" t="s">
        <v>429</v>
      </c>
      <c r="B36" s="341"/>
      <c r="C36" s="341"/>
      <c r="D36" s="583"/>
      <c r="E36" s="583"/>
      <c r="F36" s="583"/>
      <c r="G36" s="583"/>
      <c r="H36" s="583"/>
      <c r="I36" s="583"/>
    </row>
    <row r="37" spans="1:9">
      <c r="A37" s="582" t="s">
        <v>428</v>
      </c>
      <c r="B37" s="341"/>
      <c r="C37" s="341"/>
      <c r="D37" s="583"/>
      <c r="E37" s="583"/>
      <c r="F37" s="583"/>
      <c r="G37" s="583"/>
      <c r="H37" s="583"/>
      <c r="I37" s="583"/>
    </row>
    <row r="38" spans="1:9">
      <c r="B38" s="127"/>
      <c r="C38" s="127"/>
      <c r="D38" s="235"/>
      <c r="E38" s="235"/>
      <c r="F38" s="235"/>
      <c r="G38" s="235"/>
      <c r="H38" s="235"/>
      <c r="I38" s="235"/>
    </row>
    <row r="39" spans="1:9">
      <c r="A39" s="127"/>
      <c r="B39" s="127"/>
      <c r="C39" s="127"/>
      <c r="D39" s="235"/>
      <c r="E39" s="235"/>
      <c r="F39" s="235"/>
      <c r="G39" s="235"/>
      <c r="H39" s="235"/>
      <c r="I39" s="235"/>
    </row>
    <row r="40" spans="1:9">
      <c r="A40" s="755" t="s">
        <v>103</v>
      </c>
      <c r="B40" s="234"/>
      <c r="C40" s="234"/>
      <c r="D40" s="234"/>
      <c r="E40" s="234"/>
      <c r="F40" s="234"/>
      <c r="G40" s="234"/>
      <c r="H40" s="234"/>
      <c r="I40" s="234"/>
    </row>
  </sheetData>
  <mergeCells count="2">
    <mergeCell ref="B7:B9"/>
    <mergeCell ref="C7:C9"/>
  </mergeCells>
  <conditionalFormatting sqref="D30:H30">
    <cfRule type="expression" dxfId="76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3" orientation="portrait" r:id="rId1"/>
  <headerFooter alignWithMargins="0">
    <oddHeader>&amp;C-29-</oddHeader>
    <oddFooter>&amp;CStatistische Ämter des Bundes und der Länder, Internationale Bildungsindikatoren, 2018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8" defaultRowHeight="12.75"/>
  <cols>
    <col min="1" max="1" width="24" style="205" customWidth="1"/>
    <col min="2" max="17" width="6.7109375" style="205" customWidth="1"/>
    <col min="18" max="16384" width="8" style="204"/>
  </cols>
  <sheetData>
    <row r="1" spans="1:17">
      <c r="A1" s="303" t="s">
        <v>4</v>
      </c>
      <c r="Q1" s="221"/>
    </row>
    <row r="2" spans="1:17">
      <c r="Q2" s="221"/>
    </row>
    <row r="3" spans="1:17" s="211" customFormat="1" ht="15.75" customHeight="1">
      <c r="A3" s="768" t="s">
        <v>438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19"/>
    </row>
    <row r="4" spans="1:17" s="211" customFormat="1" ht="15" customHeight="1">
      <c r="A4" s="218" t="s">
        <v>437</v>
      </c>
      <c r="B4" s="218"/>
      <c r="C4" s="218"/>
      <c r="D4" s="231"/>
      <c r="E4" s="231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7" s="211" customFormat="1">
      <c r="A5" s="217" t="s">
        <v>436</v>
      </c>
      <c r="B5" s="205"/>
      <c r="C5" s="205"/>
      <c r="D5" s="228"/>
      <c r="E5" s="228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7"/>
      <c r="Q5" s="205"/>
    </row>
    <row r="6" spans="1:17" s="211" customFormat="1">
      <c r="A6" s="217"/>
      <c r="B6" s="205"/>
      <c r="C6" s="205"/>
      <c r="D6" s="228"/>
      <c r="E6" s="228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1:17" s="211" customFormat="1">
      <c r="A7" s="217"/>
      <c r="B7" s="230" t="s">
        <v>435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s="211" customFormat="1">
      <c r="A8" s="214"/>
      <c r="B8" s="229">
        <v>15</v>
      </c>
      <c r="C8" s="229">
        <v>16</v>
      </c>
      <c r="D8" s="229"/>
      <c r="E8" s="229"/>
      <c r="F8" s="229">
        <v>17</v>
      </c>
      <c r="G8" s="229"/>
      <c r="H8" s="229"/>
      <c r="I8" s="229">
        <v>18</v>
      </c>
      <c r="J8" s="229"/>
      <c r="K8" s="229"/>
      <c r="L8" s="229">
        <v>19</v>
      </c>
      <c r="M8" s="229"/>
      <c r="N8" s="229"/>
      <c r="O8" s="229">
        <v>20</v>
      </c>
      <c r="P8" s="229"/>
      <c r="Q8" s="229"/>
    </row>
    <row r="9" spans="1:17" s="211" customFormat="1" ht="95.1" customHeight="1">
      <c r="A9" s="214" t="s">
        <v>125</v>
      </c>
      <c r="B9" s="584" t="s">
        <v>263</v>
      </c>
      <c r="C9" s="585" t="s">
        <v>263</v>
      </c>
      <c r="D9" s="586" t="s">
        <v>434</v>
      </c>
      <c r="E9" s="586" t="s">
        <v>133</v>
      </c>
      <c r="F9" s="585" t="s">
        <v>263</v>
      </c>
      <c r="G9" s="586" t="s">
        <v>434</v>
      </c>
      <c r="H9" s="585" t="s">
        <v>133</v>
      </c>
      <c r="I9" s="585" t="s">
        <v>263</v>
      </c>
      <c r="J9" s="586" t="s">
        <v>434</v>
      </c>
      <c r="K9" s="585" t="s">
        <v>133</v>
      </c>
      <c r="L9" s="585" t="s">
        <v>263</v>
      </c>
      <c r="M9" s="586" t="s">
        <v>434</v>
      </c>
      <c r="N9" s="585" t="s">
        <v>133</v>
      </c>
      <c r="O9" s="585" t="s">
        <v>263</v>
      </c>
      <c r="P9" s="586" t="s">
        <v>434</v>
      </c>
      <c r="Q9" s="587" t="s">
        <v>133</v>
      </c>
    </row>
    <row r="10" spans="1:17" s="211" customFormat="1" ht="15" customHeight="1">
      <c r="A10" s="495" t="s">
        <v>433</v>
      </c>
      <c r="B10" s="213">
        <v>100.46801627420245</v>
      </c>
      <c r="C10" s="213">
        <v>94.909312973064914</v>
      </c>
      <c r="D10" s="213">
        <v>0.90596627188543211</v>
      </c>
      <c r="E10" s="213">
        <v>3.0552752837553349E-2</v>
      </c>
      <c r="F10" s="213">
        <v>88.955039176976882</v>
      </c>
      <c r="G10" s="213">
        <v>1.693304703577863</v>
      </c>
      <c r="H10" s="213">
        <v>0.90229905944381583</v>
      </c>
      <c r="I10" s="213">
        <v>64.693003560663897</v>
      </c>
      <c r="J10" s="213">
        <v>5.8187477200536657</v>
      </c>
      <c r="K10" s="213">
        <v>8.2393659598815265</v>
      </c>
      <c r="L10" s="213">
        <v>37.634412146527033</v>
      </c>
      <c r="M10" s="213">
        <v>9.5557708571085325</v>
      </c>
      <c r="N10" s="213">
        <v>21.081542481208139</v>
      </c>
      <c r="O10" s="213">
        <v>21.053322522836503</v>
      </c>
      <c r="P10" s="213">
        <v>11.630631209838356</v>
      </c>
      <c r="Q10" s="213">
        <v>30.73291982525614</v>
      </c>
    </row>
    <row r="11" spans="1:17" s="211" customFormat="1" ht="15" customHeight="1">
      <c r="A11" s="497" t="s">
        <v>121</v>
      </c>
      <c r="B11" s="212">
        <v>94.611080825365477</v>
      </c>
      <c r="C11" s="212">
        <v>87.291238245210664</v>
      </c>
      <c r="D11" s="212">
        <v>0.89208863530403337</v>
      </c>
      <c r="E11" s="212">
        <v>1.6596759105585564E-2</v>
      </c>
      <c r="F11" s="212">
        <v>79.97693238594222</v>
      </c>
      <c r="G11" s="212">
        <v>1.9747987580553621</v>
      </c>
      <c r="H11" s="212">
        <v>0.26868824054981477</v>
      </c>
      <c r="I11" s="212">
        <v>57.665875057659321</v>
      </c>
      <c r="J11" s="212">
        <v>4.8319994350616691</v>
      </c>
      <c r="K11" s="212">
        <v>8.5687072543500626</v>
      </c>
      <c r="L11" s="212">
        <v>35.013255548860336</v>
      </c>
      <c r="M11" s="212">
        <v>8.8351727311303154</v>
      </c>
      <c r="N11" s="212">
        <v>20.605385154881624</v>
      </c>
      <c r="O11" s="212">
        <v>21.273342716456849</v>
      </c>
      <c r="P11" s="212">
        <v>10.752786609704524</v>
      </c>
      <c r="Q11" s="212">
        <v>27.030699650768025</v>
      </c>
    </row>
    <row r="12" spans="1:17" s="211" customFormat="1" ht="15" customHeight="1">
      <c r="A12" s="495" t="s">
        <v>120</v>
      </c>
      <c r="B12" s="213">
        <v>98.224818877646456</v>
      </c>
      <c r="C12" s="213">
        <v>95.4049496206908</v>
      </c>
      <c r="D12" s="213">
        <v>1.41545099653435</v>
      </c>
      <c r="E12" s="213">
        <v>9.9217285856024698E-2</v>
      </c>
      <c r="F12" s="213">
        <v>89.31830407437505</v>
      </c>
      <c r="G12" s="213">
        <v>4.5431168969826556</v>
      </c>
      <c r="H12" s="213">
        <v>1.2413246506382871</v>
      </c>
      <c r="I12" s="213">
        <v>63.624387161607963</v>
      </c>
      <c r="J12" s="213">
        <v>10.097515406342529</v>
      </c>
      <c r="K12" s="213">
        <v>12.021665087638038</v>
      </c>
      <c r="L12" s="213">
        <v>34.692157039791113</v>
      </c>
      <c r="M12" s="213">
        <v>15.5202531330429</v>
      </c>
      <c r="N12" s="213">
        <v>26.82653116602512</v>
      </c>
      <c r="O12" s="213">
        <v>16.615480123377768</v>
      </c>
      <c r="P12" s="213">
        <v>16.76295483855197</v>
      </c>
      <c r="Q12" s="213">
        <v>35.766163728423869</v>
      </c>
    </row>
    <row r="13" spans="1:17" s="211" customFormat="1" ht="15" customHeight="1">
      <c r="A13" s="497" t="s">
        <v>119</v>
      </c>
      <c r="B13" s="212">
        <v>95.83643506341572</v>
      </c>
      <c r="C13" s="212">
        <v>87.288620026036384</v>
      </c>
      <c r="D13" s="212">
        <v>2.1094268102703086</v>
      </c>
      <c r="E13" s="212">
        <v>4.7824007651841227E-3</v>
      </c>
      <c r="F13" s="212">
        <v>79.643123816438319</v>
      </c>
      <c r="G13" s="212">
        <v>4.6617401165805008</v>
      </c>
      <c r="H13" s="212">
        <v>0.19652156824211459</v>
      </c>
      <c r="I13" s="212">
        <v>56.374056983206565</v>
      </c>
      <c r="J13" s="212">
        <v>7.3570734837126821</v>
      </c>
      <c r="K13" s="212">
        <v>5.5164021700552652</v>
      </c>
      <c r="L13" s="212">
        <v>29.742467665266354</v>
      </c>
      <c r="M13" s="212">
        <v>10.975800936991041</v>
      </c>
      <c r="N13" s="212">
        <v>15.326327069562334</v>
      </c>
      <c r="O13" s="212">
        <v>16.629683050390852</v>
      </c>
      <c r="P13" s="212">
        <v>13.082116967204389</v>
      </c>
      <c r="Q13" s="212">
        <v>22.962979092665734</v>
      </c>
    </row>
    <row r="14" spans="1:17" s="211" customFormat="1" ht="15" customHeight="1">
      <c r="A14" s="495" t="s">
        <v>432</v>
      </c>
      <c r="B14" s="213">
        <v>97.69578541220649</v>
      </c>
      <c r="C14" s="213">
        <v>100.56373182226461</v>
      </c>
      <c r="D14" s="213">
        <v>0.54137330550801976</v>
      </c>
      <c r="E14" s="213">
        <v>1.5542430836182779E-2</v>
      </c>
      <c r="F14" s="213">
        <v>107.11238172089965</v>
      </c>
      <c r="G14" s="213">
        <v>1.3454833977182148</v>
      </c>
      <c r="H14" s="213">
        <v>0.4830210772833724</v>
      </c>
      <c r="I14" s="213">
        <v>83.664071455593714</v>
      </c>
      <c r="J14" s="213">
        <v>6.1857558389852363</v>
      </c>
      <c r="K14" s="213">
        <v>12.044261597389701</v>
      </c>
      <c r="L14" s="213">
        <v>52.457700258928298</v>
      </c>
      <c r="M14" s="213">
        <v>12.692511224941605</v>
      </c>
      <c r="N14" s="213">
        <v>28.98432174505794</v>
      </c>
      <c r="O14" s="213">
        <v>31.136744937084416</v>
      </c>
      <c r="P14" s="213">
        <v>15.447300928074656</v>
      </c>
      <c r="Q14" s="213">
        <v>38.921128989712479</v>
      </c>
    </row>
    <row r="15" spans="1:17" s="211" customFormat="1" ht="15" customHeight="1">
      <c r="A15" s="497" t="s">
        <v>410</v>
      </c>
      <c r="B15" s="212">
        <v>99.991001019328209</v>
      </c>
      <c r="C15" s="212">
        <v>102.28529247965461</v>
      </c>
      <c r="D15" s="212">
        <v>0.24257488828388313</v>
      </c>
      <c r="E15" s="212">
        <v>1.9329896907216496E-2</v>
      </c>
      <c r="F15" s="212">
        <v>102.94552812772531</v>
      </c>
      <c r="G15" s="212">
        <v>1.0386557787250199</v>
      </c>
      <c r="H15" s="212">
        <v>0.27879313549346385</v>
      </c>
      <c r="I15" s="212">
        <v>77.374232572138595</v>
      </c>
      <c r="J15" s="212">
        <v>5.6473114921797238</v>
      </c>
      <c r="K15" s="212">
        <v>7.149035402426378</v>
      </c>
      <c r="L15" s="212">
        <v>46.344364053538264</v>
      </c>
      <c r="M15" s="212">
        <v>12.631884954805061</v>
      </c>
      <c r="N15" s="212">
        <v>21.258939948045203</v>
      </c>
      <c r="O15" s="212">
        <v>25.777859275478775</v>
      </c>
      <c r="P15" s="212">
        <v>16.241484261646814</v>
      </c>
      <c r="Q15" s="212">
        <v>33.781004387046245</v>
      </c>
    </row>
    <row r="16" spans="1:17" s="211" customFormat="1" ht="15" customHeight="1">
      <c r="A16" s="495" t="s">
        <v>116</v>
      </c>
      <c r="B16" s="213">
        <v>94.697818815998957</v>
      </c>
      <c r="C16" s="213">
        <v>91.657203615205916</v>
      </c>
      <c r="D16" s="213">
        <v>0.63249587676738561</v>
      </c>
      <c r="E16" s="213">
        <v>3.202510768442459E-3</v>
      </c>
      <c r="F16" s="213">
        <v>86.91741068945845</v>
      </c>
      <c r="G16" s="213">
        <v>1.9691265149021757</v>
      </c>
      <c r="H16" s="213">
        <v>0.15591381084536468</v>
      </c>
      <c r="I16" s="213">
        <v>63.290550202704168</v>
      </c>
      <c r="J16" s="213">
        <v>5.153018013752833</v>
      </c>
      <c r="K16" s="213">
        <v>6.8889257773934318</v>
      </c>
      <c r="L16" s="213">
        <v>37.814996262382564</v>
      </c>
      <c r="M16" s="213">
        <v>9.4476527534838404</v>
      </c>
      <c r="N16" s="213">
        <v>19.283544457908519</v>
      </c>
      <c r="O16" s="213">
        <v>21.410024810540698</v>
      </c>
      <c r="P16" s="213">
        <v>11.502644250557324</v>
      </c>
      <c r="Q16" s="213">
        <v>28.403183691881516</v>
      </c>
    </row>
    <row r="17" spans="1:17" s="211" customFormat="1" ht="15" customHeight="1">
      <c r="A17" s="497" t="s">
        <v>115</v>
      </c>
      <c r="B17" s="212">
        <v>97.443797325750296</v>
      </c>
      <c r="C17" s="212">
        <v>91.221684865664699</v>
      </c>
      <c r="D17" s="212">
        <v>1.9715600569734228</v>
      </c>
      <c r="E17" s="212">
        <v>0</v>
      </c>
      <c r="F17" s="212">
        <v>80.1834396076991</v>
      </c>
      <c r="G17" s="212">
        <v>5.8539670895568268</v>
      </c>
      <c r="H17" s="212">
        <v>0.12186205215695832</v>
      </c>
      <c r="I17" s="212">
        <v>55.699252619632468</v>
      </c>
      <c r="J17" s="212">
        <v>11.474947147781235</v>
      </c>
      <c r="K17" s="212">
        <v>6.7381803734604686</v>
      </c>
      <c r="L17" s="212">
        <v>30.012801843955</v>
      </c>
      <c r="M17" s="212">
        <v>14.454675870526589</v>
      </c>
      <c r="N17" s="212">
        <v>18.173605978484026</v>
      </c>
      <c r="O17" s="212">
        <v>17.475487268037963</v>
      </c>
      <c r="P17" s="212">
        <v>14.902674854362299</v>
      </c>
      <c r="Q17" s="212">
        <v>25.868794326241133</v>
      </c>
    </row>
    <row r="18" spans="1:17" s="211" customFormat="1" ht="15" customHeight="1">
      <c r="A18" s="495" t="s">
        <v>114</v>
      </c>
      <c r="B18" s="213">
        <v>97.547817795179128</v>
      </c>
      <c r="C18" s="213">
        <v>97.586207047187486</v>
      </c>
      <c r="D18" s="213">
        <v>1.2974290018144186</v>
      </c>
      <c r="E18" s="213">
        <v>1.3958195205359947E-2</v>
      </c>
      <c r="F18" s="213">
        <v>92.951432095327959</v>
      </c>
      <c r="G18" s="213">
        <v>3.617304983569968</v>
      </c>
      <c r="H18" s="213">
        <v>0.13874945007839909</v>
      </c>
      <c r="I18" s="213">
        <v>67.855493597841857</v>
      </c>
      <c r="J18" s="213">
        <v>5.8109190680214722</v>
      </c>
      <c r="K18" s="213">
        <v>4.9021928219660733</v>
      </c>
      <c r="L18" s="213">
        <v>41.811203761169097</v>
      </c>
      <c r="M18" s="213">
        <v>8.2762598935707228</v>
      </c>
      <c r="N18" s="213">
        <v>14.157621039159332</v>
      </c>
      <c r="O18" s="213">
        <v>24.217657862912898</v>
      </c>
      <c r="P18" s="213">
        <v>10.05613117756319</v>
      </c>
      <c r="Q18" s="213">
        <v>20.720567810184313</v>
      </c>
    </row>
    <row r="19" spans="1:17" s="211" customFormat="1" ht="15" customHeight="1">
      <c r="A19" s="497" t="s">
        <v>431</v>
      </c>
      <c r="B19" s="212">
        <v>98.235157780218628</v>
      </c>
      <c r="C19" s="212">
        <v>98.020623332205929</v>
      </c>
      <c r="D19" s="212">
        <v>1.790854584353526</v>
      </c>
      <c r="E19" s="212">
        <v>0.25439108172921121</v>
      </c>
      <c r="F19" s="212">
        <v>95.069368602089938</v>
      </c>
      <c r="G19" s="212">
        <v>4.5500924691339586</v>
      </c>
      <c r="H19" s="212">
        <v>0.76817429357731093</v>
      </c>
      <c r="I19" s="212">
        <v>69.039850624990322</v>
      </c>
      <c r="J19" s="212">
        <v>8.4305742977818614</v>
      </c>
      <c r="K19" s="212">
        <v>8.1754716241126406</v>
      </c>
      <c r="L19" s="212">
        <v>39.17589869762795</v>
      </c>
      <c r="M19" s="212">
        <v>12.54889676476931</v>
      </c>
      <c r="N19" s="212">
        <v>20.099458611988926</v>
      </c>
      <c r="O19" s="212">
        <v>21.229785177087805</v>
      </c>
      <c r="P19" s="212">
        <v>14.310448101066292</v>
      </c>
      <c r="Q19" s="212">
        <v>27.98533424788674</v>
      </c>
    </row>
    <row r="20" spans="1:17" s="211" customFormat="1" ht="15" customHeight="1">
      <c r="A20" s="495" t="s">
        <v>112</v>
      </c>
      <c r="B20" s="213">
        <v>96.203756176363868</v>
      </c>
      <c r="C20" s="213">
        <v>89.315467750215802</v>
      </c>
      <c r="D20" s="213">
        <v>2.2041355639602842</v>
      </c>
      <c r="E20" s="213">
        <v>9.6807763982671401E-3</v>
      </c>
      <c r="F20" s="213">
        <v>79.78880817229485</v>
      </c>
      <c r="G20" s="213">
        <v>7.0618455010329058</v>
      </c>
      <c r="H20" s="213">
        <v>0.10230654761904763</v>
      </c>
      <c r="I20" s="213">
        <v>70.480436235432691</v>
      </c>
      <c r="J20" s="213">
        <v>9.3994813113580324</v>
      </c>
      <c r="K20" s="213">
        <v>2.9918325786953788</v>
      </c>
      <c r="L20" s="213">
        <v>46.052251243027271</v>
      </c>
      <c r="M20" s="213">
        <v>10.781464150518909</v>
      </c>
      <c r="N20" s="213">
        <v>13.195621136819167</v>
      </c>
      <c r="O20" s="213">
        <v>21.336579842782502</v>
      </c>
      <c r="P20" s="213">
        <v>11.057024539299848</v>
      </c>
      <c r="Q20" s="213">
        <v>23.952314102960575</v>
      </c>
    </row>
    <row r="21" spans="1:17" s="211" customFormat="1" ht="15" customHeight="1">
      <c r="A21" s="497" t="s">
        <v>430</v>
      </c>
      <c r="B21" s="212">
        <v>100.83753894411578</v>
      </c>
      <c r="C21" s="212">
        <v>95.321779370190058</v>
      </c>
      <c r="D21" s="212">
        <v>0.27100003661004612</v>
      </c>
      <c r="E21" s="212">
        <v>0.68201034644436076</v>
      </c>
      <c r="F21" s="212">
        <v>95.564213509026501</v>
      </c>
      <c r="G21" s="212">
        <v>0.90875318968351992</v>
      </c>
      <c r="H21" s="212">
        <v>1.4730962581956926</v>
      </c>
      <c r="I21" s="212">
        <v>72.138399518674291</v>
      </c>
      <c r="J21" s="212">
        <v>4.3128198752019147</v>
      </c>
      <c r="K21" s="212">
        <v>9.7589445815008276</v>
      </c>
      <c r="L21" s="212">
        <v>44.956401108802559</v>
      </c>
      <c r="M21" s="212">
        <v>8.0584634106142072</v>
      </c>
      <c r="N21" s="212">
        <v>20.924781073724223</v>
      </c>
      <c r="O21" s="212">
        <v>27.034561561543409</v>
      </c>
      <c r="P21" s="212">
        <v>9.9662904504380574</v>
      </c>
      <c r="Q21" s="212">
        <v>29.167174187549922</v>
      </c>
    </row>
    <row r="22" spans="1:17" s="211" customFormat="1" ht="15" customHeight="1">
      <c r="A22" s="495" t="s">
        <v>110</v>
      </c>
      <c r="B22" s="213">
        <v>97.503885524909634</v>
      </c>
      <c r="C22" s="213">
        <v>88.888271230499285</v>
      </c>
      <c r="D22" s="213">
        <v>3.0068735073752961</v>
      </c>
      <c r="E22" s="213">
        <v>5.1240992794235385E-2</v>
      </c>
      <c r="F22" s="213">
        <v>77.123841186566949</v>
      </c>
      <c r="G22" s="213">
        <v>7.621792860561281</v>
      </c>
      <c r="H22" s="213">
        <v>0.19050165435647204</v>
      </c>
      <c r="I22" s="213">
        <v>56.971481866342963</v>
      </c>
      <c r="J22" s="213">
        <v>11.583022145510528</v>
      </c>
      <c r="K22" s="213">
        <v>9.2759405386874629</v>
      </c>
      <c r="L22" s="213">
        <v>32.786807274731331</v>
      </c>
      <c r="M22" s="213">
        <v>14.065756344539739</v>
      </c>
      <c r="N22" s="213">
        <v>25.218471556958072</v>
      </c>
      <c r="O22" s="213">
        <v>19.862578085672542</v>
      </c>
      <c r="P22" s="213">
        <v>14.60417492805774</v>
      </c>
      <c r="Q22" s="213">
        <v>33.900568381272528</v>
      </c>
    </row>
    <row r="23" spans="1:17" s="211" customFormat="1" ht="15" customHeight="1">
      <c r="A23" s="497" t="s">
        <v>109</v>
      </c>
      <c r="B23" s="212">
        <v>97.480051561329304</v>
      </c>
      <c r="C23" s="212">
        <v>90.20133522811598</v>
      </c>
      <c r="D23" s="212">
        <v>1.6677431887137588</v>
      </c>
      <c r="E23" s="212">
        <v>2.276774493772224E-2</v>
      </c>
      <c r="F23" s="212">
        <v>80.256858068532395</v>
      </c>
      <c r="G23" s="212">
        <v>5.2187212834648893</v>
      </c>
      <c r="H23" s="212">
        <v>0.18201044372005529</v>
      </c>
      <c r="I23" s="212">
        <v>56.565358899727499</v>
      </c>
      <c r="J23" s="212">
        <v>7.4321040732788806</v>
      </c>
      <c r="K23" s="212">
        <v>8.9159203800551445</v>
      </c>
      <c r="L23" s="212">
        <v>32.008384821733834</v>
      </c>
      <c r="M23" s="212">
        <v>10.415003291098092</v>
      </c>
      <c r="N23" s="212">
        <v>20.866274783586146</v>
      </c>
      <c r="O23" s="212">
        <v>18.752505693389214</v>
      </c>
      <c r="P23" s="212">
        <v>10.266771384368937</v>
      </c>
      <c r="Q23" s="212">
        <v>27.962863234550273</v>
      </c>
    </row>
    <row r="24" spans="1:17" s="211" customFormat="1" ht="15" customHeight="1">
      <c r="A24" s="495" t="s">
        <v>108</v>
      </c>
      <c r="B24" s="213">
        <v>97.346792670278873</v>
      </c>
      <c r="C24" s="213">
        <v>94.522963814060944</v>
      </c>
      <c r="D24" s="213">
        <v>1.8641514327202708</v>
      </c>
      <c r="E24" s="213">
        <v>3.7250032675467261E-2</v>
      </c>
      <c r="F24" s="213">
        <v>87.842762802525939</v>
      </c>
      <c r="G24" s="213">
        <v>5.4001383032575259</v>
      </c>
      <c r="H24" s="213">
        <v>0.11859747642857243</v>
      </c>
      <c r="I24" s="213">
        <v>76.18796493765052</v>
      </c>
      <c r="J24" s="213">
        <v>7.3985050527803615</v>
      </c>
      <c r="K24" s="213">
        <v>1.5012736703188778</v>
      </c>
      <c r="L24" s="213">
        <v>51.727644193121606</v>
      </c>
      <c r="M24" s="213">
        <v>10.074936517567519</v>
      </c>
      <c r="N24" s="213">
        <v>7.7487470507583494</v>
      </c>
      <c r="O24" s="213">
        <v>25.993145865031046</v>
      </c>
      <c r="P24" s="213">
        <v>11.430128976052034</v>
      </c>
      <c r="Q24" s="213">
        <v>16.11530639748268</v>
      </c>
    </row>
    <row r="25" spans="1:17" s="211" customFormat="1" ht="15" customHeight="1">
      <c r="A25" s="497" t="s">
        <v>107</v>
      </c>
      <c r="B25" s="212">
        <v>96.753114498705202</v>
      </c>
      <c r="C25" s="212">
        <v>85.868556963405481</v>
      </c>
      <c r="D25" s="212">
        <v>3.2238112749236554</v>
      </c>
      <c r="E25" s="212">
        <v>0</v>
      </c>
      <c r="F25" s="212">
        <v>73.630244283870468</v>
      </c>
      <c r="G25" s="212">
        <v>7.4839651187333116</v>
      </c>
      <c r="H25" s="212">
        <v>0.17256658526591209</v>
      </c>
      <c r="I25" s="212">
        <v>55.587265330654766</v>
      </c>
      <c r="J25" s="212">
        <v>10.32052393220965</v>
      </c>
      <c r="K25" s="212">
        <v>7.6162645729345027</v>
      </c>
      <c r="L25" s="212">
        <v>33.380867073706746</v>
      </c>
      <c r="M25" s="212">
        <v>13.082276097506323</v>
      </c>
      <c r="N25" s="212">
        <v>22.132556634438327</v>
      </c>
      <c r="O25" s="212">
        <v>20.64758498707625</v>
      </c>
      <c r="P25" s="212">
        <v>13.521489621206445</v>
      </c>
      <c r="Q25" s="212">
        <v>30.424144436480553</v>
      </c>
    </row>
    <row r="26" spans="1:17" s="211" customFormat="1" ht="15" customHeight="1">
      <c r="A26" s="499" t="s">
        <v>106</v>
      </c>
      <c r="B26" s="588">
        <v>97.39343563128034</v>
      </c>
      <c r="C26" s="588">
        <v>93.540159010311157</v>
      </c>
      <c r="D26" s="588">
        <v>1.4157838598016605</v>
      </c>
      <c r="E26" s="588">
        <v>8.3091226248737104E-2</v>
      </c>
      <c r="F26" s="588">
        <v>87.875241268175103</v>
      </c>
      <c r="G26" s="588">
        <v>3.6456087295039032</v>
      </c>
      <c r="H26" s="588">
        <v>0.47579882114610322</v>
      </c>
      <c r="I26" s="588">
        <v>65.063720265458301</v>
      </c>
      <c r="J26" s="588">
        <v>7.0227250660984755</v>
      </c>
      <c r="K26" s="588">
        <v>7.3945694813993263</v>
      </c>
      <c r="L26" s="588">
        <v>38.649303598277626</v>
      </c>
      <c r="M26" s="588">
        <v>10.694990598772591</v>
      </c>
      <c r="N26" s="588">
        <v>19.262329083598235</v>
      </c>
      <c r="O26" s="588">
        <v>21.549976734433539</v>
      </c>
      <c r="P26" s="588">
        <v>12.384053950498764</v>
      </c>
      <c r="Q26" s="589">
        <v>27.524316652334612</v>
      </c>
    </row>
    <row r="27" spans="1:17" s="211" customFormat="1" ht="15" customHeight="1">
      <c r="A27" s="499" t="s">
        <v>105</v>
      </c>
      <c r="B27" s="590">
        <v>97.085401524588534</v>
      </c>
      <c r="C27" s="590">
        <v>94.719077278588074</v>
      </c>
      <c r="D27" s="590" t="s">
        <v>104</v>
      </c>
      <c r="E27" s="590" t="s">
        <v>104</v>
      </c>
      <c r="F27" s="590">
        <v>89.500876030476988</v>
      </c>
      <c r="G27" s="590">
        <v>0.60725870536266113</v>
      </c>
      <c r="H27" s="590">
        <v>1.5069626157528448</v>
      </c>
      <c r="I27" s="590">
        <v>55.743053510517434</v>
      </c>
      <c r="J27" s="590">
        <v>2.0647343193601846</v>
      </c>
      <c r="K27" s="590">
        <v>18.40562259325921</v>
      </c>
      <c r="L27" s="590">
        <v>25.607627513453057</v>
      </c>
      <c r="M27" s="590">
        <v>3.8231828911075763</v>
      </c>
      <c r="N27" s="590">
        <v>33.595611551118758</v>
      </c>
      <c r="O27" s="590">
        <v>12.760125140536637</v>
      </c>
      <c r="P27" s="590">
        <v>4.0103721128745642</v>
      </c>
      <c r="Q27" s="589">
        <v>38.8988338347175</v>
      </c>
    </row>
    <row r="28" spans="1:17">
      <c r="D28" s="228"/>
      <c r="E28" s="228"/>
    </row>
    <row r="29" spans="1:17">
      <c r="A29" s="341" t="s">
        <v>684</v>
      </c>
      <c r="D29" s="228"/>
      <c r="E29" s="228"/>
    </row>
    <row r="30" spans="1:17">
      <c r="A30" s="341" t="s">
        <v>680</v>
      </c>
      <c r="D30" s="228"/>
      <c r="E30" s="228"/>
    </row>
    <row r="31" spans="1:17">
      <c r="A31" s="341" t="s">
        <v>663</v>
      </c>
      <c r="D31" s="228"/>
      <c r="E31" s="228"/>
    </row>
    <row r="32" spans="1:17">
      <c r="A32" s="341"/>
      <c r="D32" s="228"/>
      <c r="E32" s="228"/>
    </row>
    <row r="33" spans="1:17">
      <c r="A33" s="582" t="s">
        <v>429</v>
      </c>
      <c r="B33" s="207"/>
      <c r="C33" s="207"/>
      <c r="D33" s="226"/>
      <c r="E33" s="22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7">
      <c r="A34" s="582" t="s">
        <v>428</v>
      </c>
      <c r="B34" s="207"/>
      <c r="C34" s="207"/>
      <c r="D34" s="226"/>
      <c r="E34" s="226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1:17">
      <c r="A35" s="227"/>
      <c r="B35" s="207"/>
      <c r="C35" s="207"/>
      <c r="D35" s="226"/>
      <c r="E35" s="226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  <row r="36" spans="1:17">
      <c r="A36" s="227"/>
      <c r="B36" s="207"/>
      <c r="C36" s="207"/>
      <c r="D36" s="226"/>
      <c r="E36" s="226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1:17" s="206" customFormat="1">
      <c r="A37" s="755" t="s">
        <v>103</v>
      </c>
      <c r="B37" s="208"/>
      <c r="C37" s="208"/>
      <c r="D37" s="225"/>
      <c r="E37" s="225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</sheetData>
  <conditionalFormatting sqref="B27:P27">
    <cfRule type="expression" dxfId="75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9685039370078741" footer="0.19685039370078741"/>
  <pageSetup paperSize="9" scale="73" orientation="portrait" r:id="rId1"/>
  <headerFooter alignWithMargins="0">
    <oddHeader>&amp;C-30-</oddHeader>
    <oddFooter>&amp;CStatistische Ämter des Bundes und der Länder, Internationale Bildungsindikatoren, 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showGridLines="0" workbookViewId="0"/>
  </sheetViews>
  <sheetFormatPr baseColWidth="10" defaultRowHeight="12.75"/>
  <cols>
    <col min="1" max="1" width="15.7109375" style="18" customWidth="1"/>
    <col min="2" max="2" width="60.7109375" style="18" customWidth="1"/>
    <col min="3" max="3" width="15" style="18" bestFit="1" customWidth="1"/>
    <col min="4" max="4" width="20.7109375" style="18" customWidth="1"/>
    <col min="5" max="5" width="7.28515625" style="18" customWidth="1"/>
    <col min="6" max="16384" width="11.42578125" style="18"/>
  </cols>
  <sheetData>
    <row r="1" spans="1:6">
      <c r="A1" s="37" t="s">
        <v>18</v>
      </c>
      <c r="B1" s="37"/>
    </row>
    <row r="2" spans="1:6" ht="18">
      <c r="A2" s="19" t="s">
        <v>90</v>
      </c>
      <c r="B2" s="19"/>
      <c r="C2" s="20"/>
      <c r="D2" s="20"/>
      <c r="E2" s="20"/>
    </row>
    <row r="3" spans="1:6" ht="6" customHeight="1"/>
    <row r="4" spans="1:6" ht="18">
      <c r="A4" s="21" t="s">
        <v>19</v>
      </c>
    </row>
    <row r="5" spans="1:6" ht="6" customHeight="1"/>
    <row r="6" spans="1:6" s="23" customFormat="1" ht="19.5" customHeight="1">
      <c r="A6" s="22" t="s">
        <v>20</v>
      </c>
    </row>
    <row r="7" spans="1:6" s="25" customFormat="1" ht="19.5" customHeight="1">
      <c r="A7" s="24" t="s">
        <v>21</v>
      </c>
      <c r="B7" s="282"/>
      <c r="C7" s="282"/>
      <c r="D7" s="784"/>
      <c r="E7" s="25" t="s">
        <v>22</v>
      </c>
    </row>
    <row r="8" spans="1:6" s="27" customFormat="1">
      <c r="A8" s="26" t="s">
        <v>23</v>
      </c>
      <c r="B8" s="808" t="str">
        <f>CONCATENATE("Bildungsstand der 25- bis 64-Jährigen in % (",RIGHT($A$2,4)-1,")")</f>
        <v>Bildungsstand der 25- bis 64-Jährigen in % (2017)</v>
      </c>
      <c r="C8" s="808"/>
      <c r="D8" s="808"/>
      <c r="E8" s="27">
        <v>5</v>
      </c>
    </row>
    <row r="9" spans="1:6" s="27" customFormat="1">
      <c r="A9" s="26" t="s">
        <v>24</v>
      </c>
      <c r="B9" s="808" t="str">
        <f>CONCATENATE("Bildungsstand der 25- bis 64-Jährigen nach Geschlecht in % (",RIGHT($A$2,4)-1,")")</f>
        <v>Bildungsstand der 25- bis 64-Jährigen nach Geschlecht in % (2017)</v>
      </c>
      <c r="C9" s="808"/>
      <c r="D9" s="808"/>
      <c r="E9" s="28">
        <f>E8+1</f>
        <v>6</v>
      </c>
    </row>
    <row r="10" spans="1:6" s="27" customFormat="1" ht="12.75" customHeight="1">
      <c r="A10" s="26" t="s">
        <v>38</v>
      </c>
      <c r="B10" s="809" t="s">
        <v>97</v>
      </c>
      <c r="C10" s="809"/>
      <c r="D10" s="809"/>
      <c r="E10" s="28"/>
      <c r="F10" s="38"/>
    </row>
    <row r="11" spans="1:6" s="43" customFormat="1" ht="12.75" customHeight="1">
      <c r="A11" s="26"/>
      <c r="B11" s="808" t="str">
        <f>CONCATENATE("         und ISCED-Stufen in % (",RIGHT($A$2,4)-1,")")</f>
        <v xml:space="preserve">         und ISCED-Stufen in % (2017)</v>
      </c>
      <c r="C11" s="808"/>
      <c r="D11" s="808"/>
      <c r="E11" s="43">
        <f>E9+1</f>
        <v>7</v>
      </c>
      <c r="F11" s="39"/>
    </row>
    <row r="12" spans="1:6" s="27" customFormat="1" ht="12.75" customHeight="1">
      <c r="A12" s="26" t="s">
        <v>39</v>
      </c>
      <c r="B12" s="809" t="s">
        <v>96</v>
      </c>
      <c r="C12" s="809"/>
      <c r="D12" s="809"/>
      <c r="F12" s="38"/>
    </row>
    <row r="13" spans="1:6" s="43" customFormat="1" ht="12.75" customHeight="1">
      <c r="A13" s="26"/>
      <c r="B13" s="808" t="str">
        <f>CONCATENATE("         und ISCED-Stufen in % (",RIGHT($A$2,4)-1,")")</f>
        <v xml:space="preserve">         und ISCED-Stufen in % (2017)</v>
      </c>
      <c r="C13" s="808"/>
      <c r="D13" s="808"/>
      <c r="E13" s="43">
        <f>E11+1</f>
        <v>8</v>
      </c>
      <c r="F13" s="39"/>
    </row>
    <row r="14" spans="1:6" s="27" customFormat="1">
      <c r="A14" s="26" t="s">
        <v>40</v>
      </c>
      <c r="B14" s="809" t="s">
        <v>91</v>
      </c>
      <c r="C14" s="809"/>
      <c r="D14" s="809"/>
    </row>
    <row r="15" spans="1:6" s="27" customFormat="1" ht="12.75" customHeight="1">
      <c r="A15" s="26"/>
      <c r="B15" s="808" t="s">
        <v>94</v>
      </c>
      <c r="C15" s="808"/>
      <c r="D15" s="808"/>
      <c r="E15" s="27">
        <f>E13+1</f>
        <v>9</v>
      </c>
      <c r="F15" s="39"/>
    </row>
    <row r="16" spans="1:6" s="28" customFormat="1" ht="12.75" customHeight="1">
      <c r="A16" s="26" t="s">
        <v>50</v>
      </c>
      <c r="B16" s="808" t="s">
        <v>95</v>
      </c>
      <c r="C16" s="808"/>
      <c r="D16" s="808"/>
      <c r="E16" s="28">
        <f>E15+1</f>
        <v>10</v>
      </c>
      <c r="F16" s="38"/>
    </row>
    <row r="17" spans="1:6" s="27" customFormat="1" ht="12.75" customHeight="1">
      <c r="A17" s="26" t="s">
        <v>25</v>
      </c>
      <c r="B17" s="809" t="s">
        <v>0</v>
      </c>
      <c r="C17" s="809" t="s">
        <v>26</v>
      </c>
      <c r="D17" s="809"/>
    </row>
    <row r="18" spans="1:6" s="27" customFormat="1">
      <c r="A18" s="26"/>
      <c r="B18" s="808" t="str">
        <f>CONCATENATE("    nach Altersgruppen in % (",RIGHT($A$2,4)-1,")")</f>
        <v xml:space="preserve">    nach Altersgruppen in % (2017)</v>
      </c>
      <c r="C18" s="808"/>
      <c r="D18" s="808"/>
      <c r="E18" s="27">
        <f>E16+1</f>
        <v>11</v>
      </c>
    </row>
    <row r="19" spans="1:6" s="27" customFormat="1">
      <c r="A19" s="26" t="s">
        <v>27</v>
      </c>
      <c r="B19" s="809" t="s">
        <v>0</v>
      </c>
      <c r="C19" s="809" t="s">
        <v>26</v>
      </c>
      <c r="D19" s="809"/>
    </row>
    <row r="20" spans="1:6" s="27" customFormat="1">
      <c r="A20" s="26"/>
      <c r="B20" s="810" t="str">
        <f>CONCATENATE("    nach Altersgruppen und Geschlecht in % (",RIGHT($A$2,4)-1,")")</f>
        <v xml:space="preserve">    nach Altersgruppen und Geschlecht in % (2017)</v>
      </c>
      <c r="C20" s="810"/>
      <c r="D20" s="810"/>
      <c r="E20" s="27">
        <f>E18+1</f>
        <v>12</v>
      </c>
    </row>
    <row r="21" spans="1:6">
      <c r="A21" s="29"/>
      <c r="B21" s="29"/>
      <c r="C21" s="29"/>
      <c r="D21" s="29"/>
    </row>
    <row r="22" spans="1:6" s="26" customFormat="1" ht="19.5" customHeight="1">
      <c r="A22" s="30" t="s">
        <v>81</v>
      </c>
      <c r="B22" s="29"/>
      <c r="C22" s="29"/>
      <c r="D22" s="29"/>
    </row>
    <row r="23" spans="1:6" s="27" customFormat="1">
      <c r="A23" s="26" t="s">
        <v>82</v>
      </c>
      <c r="B23" s="811" t="str">
        <f>CONCATENATE("Anteil 18- bis 24-Jähriger, die sich in Ausbildung bzw. nicht in Ausbildung befinden, nach Geschlecht in % (",RIGHT($A$2,4)-1,")")</f>
        <v>Anteil 18- bis 24-Jähriger, die sich in Ausbildung bzw. nicht in Ausbildung befinden, nach Geschlecht in % (2017)</v>
      </c>
      <c r="C23" s="811"/>
      <c r="D23" s="811"/>
      <c r="E23" s="27">
        <f>E20+1</f>
        <v>13</v>
      </c>
    </row>
    <row r="24" spans="1:6" s="27" customFormat="1">
      <c r="A24" s="26" t="s">
        <v>83</v>
      </c>
      <c r="B24" s="812" t="str">
        <f>CONCATENATE("Anteil 15- bis 29-Jähriger, die sich in Ausbildung bzw. nicht in Ausbildung befinden, nach Geschlecht")</f>
        <v>Anteil 15- bis 29-Jähriger, die sich in Ausbildung bzw. nicht in Ausbildung befinden, nach Geschlecht</v>
      </c>
      <c r="C24" s="812"/>
      <c r="D24" s="812"/>
    </row>
    <row r="25" spans="1:6" s="27" customFormat="1">
      <c r="A25" s="26"/>
      <c r="B25" s="811" t="str">
        <f>CONCATENATE("    in % (2005, 2010, ",RIGHT($A$2,4)-1,")")</f>
        <v xml:space="preserve">    in % (2005, 2010, 2017)</v>
      </c>
      <c r="C25" s="811"/>
      <c r="D25" s="811"/>
      <c r="E25" s="27">
        <f>E23+1</f>
        <v>14</v>
      </c>
    </row>
    <row r="26" spans="1:6" s="27" customFormat="1">
      <c r="A26" s="26" t="s">
        <v>84</v>
      </c>
      <c r="B26" s="811" t="str">
        <f>CONCATENATE("Anteil der frühen Schulabgängerinnen und -abgänger nach Geschlecht und Erwerbsbeteiligung (",RIGHT($A$2,4)-1,")")</f>
        <v>Anteil der frühen Schulabgängerinnen und -abgänger nach Geschlecht und Erwerbsbeteiligung (2017)</v>
      </c>
      <c r="C26" s="811"/>
      <c r="D26" s="811"/>
      <c r="E26" s="27">
        <f>E25+1</f>
        <v>15</v>
      </c>
      <c r="F26" s="38"/>
    </row>
    <row r="27" spans="1:6" s="28" customFormat="1">
      <c r="A27" s="26" t="s">
        <v>85</v>
      </c>
      <c r="B27" s="811" t="str">
        <f>CONCATENATE("Zu erwartende Jahre in Ausbildung und nicht in Ausbildung für 15- bis 29-Jährige (",RIGHT($A$2,4)-1,")")</f>
        <v>Zu erwartende Jahre in Ausbildung und nicht in Ausbildung für 15- bis 29-Jährige (2017)</v>
      </c>
      <c r="C27" s="811"/>
      <c r="D27" s="811"/>
      <c r="E27" s="28">
        <f>E26+1</f>
        <v>16</v>
      </c>
      <c r="F27" s="38"/>
    </row>
    <row r="28" spans="1:6" ht="12.75" customHeight="1">
      <c r="A28" s="29"/>
    </row>
    <row r="29" spans="1:6" s="30" customFormat="1" ht="19.5" customHeight="1">
      <c r="A29" s="30" t="s">
        <v>55</v>
      </c>
      <c r="B29" s="785"/>
      <c r="C29" s="786"/>
      <c r="D29" s="785"/>
    </row>
    <row r="30" spans="1:6" s="27" customFormat="1">
      <c r="A30" s="26" t="s">
        <v>41</v>
      </c>
      <c r="B30" s="811" t="str">
        <f>CONCATENATE("Beschäftigungsquoten der 25- bis 64-Jährigen nach Bildungsstand in % (",RIGHT($A$2,4)-1,")")</f>
        <v>Beschäftigungsquoten der 25- bis 64-Jährigen nach Bildungsstand in % (2017)</v>
      </c>
      <c r="C30" s="811"/>
      <c r="D30" s="811"/>
      <c r="E30" s="45">
        <f>E27+1</f>
        <v>17</v>
      </c>
    </row>
    <row r="31" spans="1:6" s="27" customFormat="1">
      <c r="A31" s="26" t="s">
        <v>42</v>
      </c>
      <c r="B31" s="811" t="str">
        <f>CONCATENATE("Beschäftigungsquoten der 25- bis 64-Jährigen nach Bildungsstand und Geschlecht in % (",RIGHT($A$2,4)-1,")")</f>
        <v>Beschäftigungsquoten der 25- bis 64-Jährigen nach Bildungsstand und Geschlecht in % (2017)</v>
      </c>
      <c r="C31" s="811"/>
      <c r="D31" s="811"/>
      <c r="E31" s="45">
        <f t="shared" ref="E31:E39" si="0">E30+1</f>
        <v>18</v>
      </c>
    </row>
    <row r="32" spans="1:6" s="28" customFormat="1">
      <c r="A32" s="26" t="s">
        <v>59</v>
      </c>
      <c r="B32" s="811" t="str">
        <f>CONCATENATE("Erwerbslosenquoten der 25- bis 64-Jährigen nach Bildungsstand in % (",RIGHT($A$2,4)-1,")")</f>
        <v>Erwerbslosenquoten der 25- bis 64-Jährigen nach Bildungsstand in % (2017)</v>
      </c>
      <c r="C32" s="811"/>
      <c r="D32" s="811"/>
      <c r="E32" s="45">
        <f>E31+1</f>
        <v>19</v>
      </c>
    </row>
    <row r="33" spans="1:6" s="28" customFormat="1">
      <c r="A33" s="26" t="s">
        <v>60</v>
      </c>
      <c r="B33" s="811" t="str">
        <f>CONCATENATE("Erwerbslosenquoten der 25- bis 64-Jährigen nach Bildungsstand und Geschlecht in % (",RIGHT($A$2,4)-1,")")</f>
        <v>Erwerbslosenquoten der 25- bis 64-Jährigen nach Bildungsstand und Geschlecht in % (2017)</v>
      </c>
      <c r="C33" s="811"/>
      <c r="D33" s="811"/>
      <c r="E33" s="45">
        <f t="shared" si="0"/>
        <v>20</v>
      </c>
    </row>
    <row r="34" spans="1:6" s="27" customFormat="1">
      <c r="A34" s="26" t="s">
        <v>56</v>
      </c>
      <c r="B34" s="811" t="str">
        <f>CONCATENATE("Entwicklung der Beschäftigungsquoten nach Bildungsstand in % (2005, 2010, 2015 bis ",RIGHT($A$2,4)-1,")")</f>
        <v>Entwicklung der Beschäftigungsquoten nach Bildungsstand in % (2005, 2010, 2015 bis 2017)</v>
      </c>
      <c r="C34" s="811"/>
      <c r="D34" s="811"/>
      <c r="E34" s="45">
        <f>E33+1</f>
        <v>21</v>
      </c>
    </row>
    <row r="35" spans="1:6" s="27" customFormat="1">
      <c r="A35" s="26" t="s">
        <v>57</v>
      </c>
      <c r="B35" s="811" t="str">
        <f>CONCATENATE("Entwicklung der Beschäftigungsquoten für Männer nach Bildungsstand in % (2005, 2010, 2015 bis ",RIGHT($A$2,4)-1,")")</f>
        <v>Entwicklung der Beschäftigungsquoten für Männer nach Bildungsstand in % (2005, 2010, 2015 bis 2017)</v>
      </c>
      <c r="C35" s="811"/>
      <c r="D35" s="811"/>
      <c r="E35" s="45">
        <f>E34+1</f>
        <v>22</v>
      </c>
    </row>
    <row r="36" spans="1:6" s="28" customFormat="1">
      <c r="A36" s="26" t="s">
        <v>58</v>
      </c>
      <c r="B36" s="811" t="str">
        <f>CONCATENATE("Entwicklung der Beschäftigungsquoten für Frauen nach Bildungsstand in % (2005, 2010, 2015 bis ",RIGHT($A$2,4)-1,")")</f>
        <v>Entwicklung der Beschäftigungsquoten für Frauen nach Bildungsstand in % (2005, 2010, 2015 bis 2017)</v>
      </c>
      <c r="C36" s="811"/>
      <c r="D36" s="811"/>
      <c r="E36" s="45">
        <f>E35+1</f>
        <v>23</v>
      </c>
    </row>
    <row r="37" spans="1:6" s="28" customFormat="1">
      <c r="A37" s="26" t="s">
        <v>61</v>
      </c>
      <c r="B37" s="811" t="str">
        <f>CONCATENATE("Entwicklung der Erwerbslosenquoten nach Bildungsstand in % (2005, 2010, 2015 bis ",RIGHT($A$2,4)-1,")")</f>
        <v>Entwicklung der Erwerbslosenquoten nach Bildungsstand in % (2005, 2010, 2015 bis 2017)</v>
      </c>
      <c r="C37" s="811"/>
      <c r="D37" s="811"/>
      <c r="E37" s="45">
        <f>E36+1</f>
        <v>24</v>
      </c>
      <c r="F37" s="39"/>
    </row>
    <row r="38" spans="1:6" s="28" customFormat="1">
      <c r="A38" s="26" t="s">
        <v>62</v>
      </c>
      <c r="B38" s="811" t="str">
        <f>CONCATENATE("Entwicklung der Erwerbslosenquoten für Männer nach Bildungsstand in % (2005, 2010, 2015 bis ",RIGHT($A$2,4)-1,")")</f>
        <v>Entwicklung der Erwerbslosenquoten für Männer nach Bildungsstand in % (2005, 2010, 2015 bis 2017)</v>
      </c>
      <c r="C38" s="811"/>
      <c r="D38" s="811"/>
      <c r="E38" s="45">
        <f t="shared" si="0"/>
        <v>25</v>
      </c>
      <c r="F38" s="39"/>
    </row>
    <row r="39" spans="1:6" s="28" customFormat="1">
      <c r="A39" s="26" t="s">
        <v>63</v>
      </c>
      <c r="B39" s="811" t="str">
        <f>CONCATENATE("Entwicklung der Erwerbslosenquoten für Frauen nach Bildungsstand in % (2005, 2010, 2015 bis ",RIGHT($A$2,4)-1,")")</f>
        <v>Entwicklung der Erwerbslosenquoten für Frauen nach Bildungsstand in % (2005, 2010, 2015 bis 2017)</v>
      </c>
      <c r="C39" s="811"/>
      <c r="D39" s="811"/>
      <c r="E39" s="45">
        <f t="shared" si="0"/>
        <v>26</v>
      </c>
      <c r="F39" s="39"/>
    </row>
    <row r="40" spans="1:6" s="32" customFormat="1">
      <c r="A40" s="31" t="s">
        <v>64</v>
      </c>
      <c r="B40" s="812" t="s">
        <v>43</v>
      </c>
      <c r="C40" s="812"/>
      <c r="D40" s="812"/>
      <c r="E40" s="307"/>
    </row>
    <row r="41" spans="1:6" s="32" customFormat="1" ht="12.75" customHeight="1">
      <c r="A41" s="31"/>
      <c r="B41" s="811" t="str">
        <f>CONCATENATE("    Bildungsgangs und Geschlecht in % (",RIGHT($A$2,4)-1,")")</f>
        <v xml:space="preserve">    Bildungsgangs und Geschlecht in % (2017)</v>
      </c>
      <c r="C41" s="811"/>
      <c r="D41" s="811"/>
      <c r="E41" s="307">
        <f>E39+1</f>
        <v>27</v>
      </c>
      <c r="F41" s="40"/>
    </row>
    <row r="42" spans="1:6">
      <c r="A42" s="29"/>
      <c r="B42" s="35"/>
      <c r="C42" s="29"/>
      <c r="D42" s="29"/>
    </row>
    <row r="43" spans="1:6" s="26" customFormat="1" ht="19.5" customHeight="1">
      <c r="A43" s="30" t="s">
        <v>86</v>
      </c>
      <c r="B43" s="29"/>
      <c r="C43" s="29"/>
      <c r="D43" s="29"/>
    </row>
    <row r="44" spans="1:6" s="27" customFormat="1">
      <c r="A44" s="26" t="s">
        <v>87</v>
      </c>
      <c r="B44" s="811" t="str">
        <f>CONCATENATE("Anteil der 25 bis 64-Jährigen, die am lebenslangen Lernen teilnehmen, nach Geschlecht in % (",RIGHT($A$2,4)-1,")")</f>
        <v>Anteil der 25 bis 64-Jährigen, die am lebenslangen Lernen teilnehmen, nach Geschlecht in % (2017)</v>
      </c>
      <c r="C44" s="811"/>
      <c r="D44" s="811"/>
      <c r="E44" s="27">
        <f>E41+1</f>
        <v>28</v>
      </c>
    </row>
    <row r="45" spans="1:6" ht="19.5" customHeight="1">
      <c r="A45" s="29"/>
      <c r="B45" s="29"/>
      <c r="C45" s="29"/>
      <c r="D45" s="29"/>
    </row>
    <row r="46" spans="1:6" s="34" customFormat="1" ht="19.5" customHeight="1">
      <c r="A46" s="33" t="s">
        <v>67</v>
      </c>
      <c r="B46" s="18"/>
      <c r="C46" s="18"/>
      <c r="D46" s="18"/>
    </row>
    <row r="47" spans="1:6" s="25" customFormat="1" ht="19.5" customHeight="1">
      <c r="A47" s="24" t="s">
        <v>68</v>
      </c>
      <c r="B47" s="282"/>
      <c r="C47" s="282"/>
      <c r="D47" s="282"/>
    </row>
    <row r="48" spans="1:6" s="27" customFormat="1">
      <c r="A48" s="26" t="s">
        <v>46</v>
      </c>
      <c r="B48" s="811" t="str">
        <f>CONCATENATE("Bildungsbeteiligung nach Alter (",RIGHT($A$2,4)-2,")")</f>
        <v>Bildungsbeteiligung nach Alter (2016)</v>
      </c>
      <c r="C48" s="811"/>
      <c r="D48" s="811"/>
      <c r="E48" s="27">
        <f>E44+1</f>
        <v>29</v>
      </c>
      <c r="F48" s="38"/>
    </row>
    <row r="49" spans="1:6" s="27" customFormat="1">
      <c r="A49" s="26" t="s">
        <v>69</v>
      </c>
      <c r="B49" s="811" t="str">
        <f>CONCATENATE("Übergangscharakteristika bei 15- bis 20-Jährigen nach Bildungsbereichen in % (",RIGHT($A$2,4)-2,")")</f>
        <v>Übergangscharakteristika bei 15- bis 20-Jährigen nach Bildungsbereichen in % (2016)</v>
      </c>
      <c r="C49" s="811"/>
      <c r="D49" s="811"/>
      <c r="E49" s="27">
        <f>E48+1</f>
        <v>30</v>
      </c>
    </row>
    <row r="50" spans="1:6" s="27" customFormat="1">
      <c r="A50" s="26" t="s">
        <v>70</v>
      </c>
      <c r="B50" s="812" t="s">
        <v>89</v>
      </c>
      <c r="C50" s="812"/>
      <c r="D50" s="812"/>
    </row>
    <row r="51" spans="1:6" s="32" customFormat="1" ht="12.75" customHeight="1">
      <c r="A51" s="31"/>
      <c r="B51" s="811" t="str">
        <f>CONCATENATE("    Art der Bildungseinrichtung in % (",RIGHT($A$2,4)-2,")")</f>
        <v xml:space="preserve">    Art der Bildungseinrichtung in % (2016)</v>
      </c>
      <c r="C51" s="811"/>
      <c r="D51" s="811"/>
      <c r="E51" s="32">
        <f>E49+1</f>
        <v>31</v>
      </c>
    </row>
    <row r="52" spans="1:6">
      <c r="A52" s="29"/>
      <c r="B52" s="29"/>
      <c r="C52" s="29"/>
      <c r="D52" s="29"/>
    </row>
    <row r="53" spans="1:6" s="26" customFormat="1" ht="19.5" customHeight="1">
      <c r="A53" s="30" t="s">
        <v>72</v>
      </c>
      <c r="B53" s="29"/>
      <c r="C53" s="29"/>
      <c r="D53" s="29"/>
    </row>
    <row r="54" spans="1:6" s="27" customFormat="1">
      <c r="A54" s="26" t="s">
        <v>93</v>
      </c>
      <c r="B54" s="811" t="str">
        <f>CONCATENATE("Bildungsbeteiligung im Elementar- und Primarbereich nach Alter in % (",RIGHT($A$2,4)-2,")")</f>
        <v>Bildungsbeteiligung im Elementar- und Primarbereich nach Alter in % (2016)</v>
      </c>
      <c r="C54" s="811"/>
      <c r="D54" s="811"/>
      <c r="E54" s="27">
        <f>E51+1</f>
        <v>32</v>
      </c>
      <c r="F54" s="38"/>
    </row>
    <row r="55" spans="1:6" s="27" customFormat="1">
      <c r="A55" s="26" t="s">
        <v>71</v>
      </c>
      <c r="B55" s="811" t="str">
        <f>CONCATENATE("Merkmale von Bildungsprogrammen im Elementarbereich (",RIGHT($A$2,4)-2,")")</f>
        <v>Merkmale von Bildungsprogrammen im Elementarbereich (2016)</v>
      </c>
      <c r="C55" s="811"/>
      <c r="D55" s="811"/>
      <c r="E55" s="27">
        <f>E54+1</f>
        <v>33</v>
      </c>
    </row>
    <row r="56" spans="1:6">
      <c r="A56" s="29"/>
      <c r="B56" s="29"/>
      <c r="C56" s="29"/>
      <c r="D56" s="29"/>
    </row>
    <row r="57" spans="1:6" s="26" customFormat="1" ht="19.5" customHeight="1">
      <c r="A57" s="30" t="s">
        <v>88</v>
      </c>
      <c r="B57" s="29"/>
      <c r="C57" s="29"/>
      <c r="D57" s="29"/>
    </row>
    <row r="58" spans="1:6" s="27" customFormat="1">
      <c r="A58" s="26" t="s">
        <v>75</v>
      </c>
      <c r="B58" s="811" t="str">
        <f>CONCATENATE("Anfängerquoten im Tertiärbereich nach ISCED-Stufen und Orientierung der Bildungsprogramme in % (",RIGHT($A$2,4)-2,")")</f>
        <v>Anfängerquoten im Tertiärbereich nach ISCED-Stufen und Orientierung der Bildungsprogramme in % (2016)</v>
      </c>
      <c r="C58" s="811"/>
      <c r="D58" s="811"/>
      <c r="E58" s="27">
        <f>E55+1</f>
        <v>34</v>
      </c>
    </row>
    <row r="59" spans="1:6" s="27" customFormat="1">
      <c r="A59" s="26" t="s">
        <v>76</v>
      </c>
      <c r="B59" s="812" t="s">
        <v>29</v>
      </c>
      <c r="C59" s="812" t="s">
        <v>26</v>
      </c>
      <c r="D59" s="812"/>
    </row>
    <row r="60" spans="1:6" s="27" customFormat="1">
      <c r="A60" s="26"/>
      <c r="B60" s="811" t="str">
        <f>CONCATENATE("    der Bildungsprogramme in % (2006, 2010, ",RIGHT($A$2,4)-2,")")</f>
        <v xml:space="preserve">    der Bildungsprogramme in % (2006, 2010, 2016)</v>
      </c>
      <c r="C60" s="811"/>
      <c r="D60" s="811"/>
      <c r="E60" s="27">
        <f>E58+1</f>
        <v>35</v>
      </c>
    </row>
    <row r="61" spans="1:6" s="28" customFormat="1">
      <c r="A61" s="26" t="s">
        <v>73</v>
      </c>
      <c r="B61" s="811" t="str">
        <f>CONCATENATE("Verteilung der Anfängerinnen und Anfänger im Tertiärbereich nach Fächergruppen in % (",RIGHT($A$2,4)-2,")")</f>
        <v>Verteilung der Anfängerinnen und Anfänger im Tertiärbereich nach Fächergruppen in % (2016)</v>
      </c>
      <c r="C61" s="811"/>
      <c r="D61" s="811"/>
      <c r="E61" s="28">
        <f>E60+1</f>
        <v>36</v>
      </c>
    </row>
    <row r="62" spans="1:6" s="28" customFormat="1">
      <c r="A62" s="26" t="s">
        <v>74</v>
      </c>
      <c r="B62" s="811" t="str">
        <f>CONCATENATE("Verteilung der Anfängerinnen und Anfänger im Tertiärbereich nach Fächergruppen und Geschlecht in % (",RIGHT($A$2,4)-2,")")</f>
        <v>Verteilung der Anfängerinnen und Anfänger im Tertiärbereich nach Fächergruppen und Geschlecht in % (2016)</v>
      </c>
      <c r="C62" s="811"/>
      <c r="D62" s="811"/>
      <c r="E62" s="28">
        <f>E61+1</f>
        <v>37</v>
      </c>
    </row>
    <row r="63" spans="1:6" ht="12.75" customHeight="1">
      <c r="A63" s="29"/>
    </row>
    <row r="64" spans="1:6" s="27" customFormat="1" ht="19.5" customHeight="1">
      <c r="A64" s="30" t="s">
        <v>51</v>
      </c>
      <c r="B64" s="29"/>
      <c r="C64" s="18"/>
      <c r="D64" s="18"/>
    </row>
    <row r="65" spans="1:6" s="27" customFormat="1">
      <c r="A65" s="26" t="s">
        <v>52</v>
      </c>
      <c r="B65" s="811" t="str">
        <f>CONCATENATE("Absolventinnen und Absolventen des Tertiärbereichs nach Fächergruppen in % (",RIGHT($A$2,4)-2,")")</f>
        <v>Absolventinnen und Absolventen des Tertiärbereichs nach Fächergruppen in % (2016)</v>
      </c>
      <c r="C65" s="811"/>
      <c r="D65" s="811"/>
      <c r="E65" s="27">
        <f>E62+1</f>
        <v>38</v>
      </c>
    </row>
    <row r="66" spans="1:6" s="28" customFormat="1">
      <c r="A66" s="26" t="s">
        <v>53</v>
      </c>
      <c r="B66" s="811" t="str">
        <f>CONCATENATE("Absolventinnen und Absolventen des Tertiärbereichs nach Fächergruppen und Geschlecht in % (",RIGHT($A$2,4)-2,")")</f>
        <v>Absolventinnen und Absolventen des Tertiärbereichs nach Fächergruppen und Geschlecht in % (2016)</v>
      </c>
      <c r="C66" s="811"/>
      <c r="D66" s="811"/>
      <c r="E66" s="28">
        <f>E65+1</f>
        <v>39</v>
      </c>
    </row>
    <row r="67" spans="1:6" s="27" customFormat="1">
      <c r="A67" s="26" t="s">
        <v>54</v>
      </c>
      <c r="B67" s="811" t="str">
        <f>CONCATENATE("Abschlussquoten im Tertiärbereich nach ISCED-Stufen und Orientierung der Bildungsprogramme in % (",RIGHT($A$2,4)-2,")")</f>
        <v>Abschlussquoten im Tertiärbereich nach ISCED-Stufen und Orientierung der Bildungsprogramme in % (2016)</v>
      </c>
      <c r="C67" s="811"/>
      <c r="D67" s="811"/>
      <c r="E67" s="27">
        <f>E66+1</f>
        <v>40</v>
      </c>
      <c r="F67" s="38"/>
    </row>
    <row r="68" spans="1:6">
      <c r="A68" s="29"/>
      <c r="B68" s="29"/>
      <c r="C68" s="29"/>
      <c r="D68" s="29"/>
    </row>
    <row r="69" spans="1:6" s="26" customFormat="1" ht="19.5" customHeight="1">
      <c r="A69" s="30" t="s">
        <v>77</v>
      </c>
      <c r="B69" s="29"/>
      <c r="C69" s="29"/>
      <c r="D69" s="29"/>
    </row>
    <row r="70" spans="1:6" s="27" customFormat="1">
      <c r="A70" s="26" t="s">
        <v>78</v>
      </c>
      <c r="B70" s="811" t="str">
        <f>CONCATENATE("Internationale Studierende im Tertiärbereich nach ISCED-Stufen (",RIGHT($A$2,4)-2,")")</f>
        <v>Internationale Studierende im Tertiärbereich nach ISCED-Stufen (2016)</v>
      </c>
      <c r="C70" s="811"/>
      <c r="D70" s="811"/>
      <c r="E70" s="27">
        <f>E67+1</f>
        <v>41</v>
      </c>
    </row>
    <row r="71" spans="1:6" s="28" customFormat="1">
      <c r="A71" s="26" t="s">
        <v>79</v>
      </c>
      <c r="B71" s="811" t="str">
        <f>CONCATENATE("Verteilung internationaler Studierender im Tertiärbereich nach Fächergruppen in % (",RIGHT($A$2,4)-2,")")</f>
        <v>Verteilung internationaler Studierender im Tertiärbereich nach Fächergruppen in % (2016)</v>
      </c>
      <c r="C71" s="811"/>
      <c r="D71" s="811"/>
      <c r="E71" s="28">
        <f>E70+1</f>
        <v>42</v>
      </c>
      <c r="F71" s="38"/>
    </row>
    <row r="72" spans="1:6" s="27" customFormat="1">
      <c r="A72" s="26" t="s">
        <v>80</v>
      </c>
      <c r="B72" s="812" t="s">
        <v>44</v>
      </c>
      <c r="C72" s="812"/>
      <c r="D72" s="812"/>
    </row>
    <row r="73" spans="1:6" s="28" customFormat="1">
      <c r="A73" s="26"/>
      <c r="B73" s="811" t="str">
        <f>CONCATENATE("Herkunftsstaaten in % (",RIGHT($A$2,4)-2,")")</f>
        <v>Herkunftsstaaten in % (2016)</v>
      </c>
      <c r="C73" s="811"/>
      <c r="D73" s="811"/>
      <c r="E73" s="27">
        <f>E71+1</f>
        <v>43</v>
      </c>
    </row>
    <row r="74" spans="1:6" ht="19.5" customHeight="1">
      <c r="A74" s="2"/>
      <c r="B74" s="29"/>
      <c r="C74" s="2"/>
    </row>
    <row r="75" spans="1:6" s="34" customFormat="1" ht="19.5" customHeight="1">
      <c r="A75" s="33" t="s">
        <v>65</v>
      </c>
      <c r="B75" s="18"/>
      <c r="C75" s="18"/>
      <c r="D75" s="18"/>
    </row>
    <row r="76" spans="1:6" s="25" customFormat="1" ht="19.5" customHeight="1">
      <c r="A76" s="24" t="s">
        <v>98</v>
      </c>
      <c r="B76" s="282"/>
      <c r="C76" s="282"/>
      <c r="D76" s="282"/>
      <c r="F76" s="41"/>
    </row>
    <row r="77" spans="1:6" s="27" customFormat="1">
      <c r="A77" s="26" t="s">
        <v>47</v>
      </c>
      <c r="B77" s="811" t="str">
        <f>CONCATENATE("Jährliche Ausgaben für Bildungseinrichtungen pro Schülerin und Schüler/Studierenden (",RIGHT($A$2,4)-3,")")</f>
        <v>Jährliche Ausgaben für Bildungseinrichtungen pro Schülerin und Schüler/Studierenden (2015)</v>
      </c>
      <c r="C77" s="811"/>
      <c r="D77" s="811"/>
      <c r="E77" s="27">
        <f>E73+1</f>
        <v>44</v>
      </c>
      <c r="F77" s="38"/>
    </row>
    <row r="78" spans="1:6" s="27" customFormat="1">
      <c r="A78" s="26" t="s">
        <v>660</v>
      </c>
      <c r="B78" s="812" t="s">
        <v>99</v>
      </c>
      <c r="C78" s="812"/>
      <c r="D78" s="812"/>
      <c r="F78" s="38"/>
    </row>
    <row r="79" spans="1:6" s="27" customFormat="1">
      <c r="A79" s="26"/>
      <c r="B79" s="811" t="str">
        <f>CONCATENATE("    im Verhältnis zum Bruttoinlandsprodukt pro Kopf in % (",RIGHT($A$2,4)-3,")")</f>
        <v xml:space="preserve">    im Verhältnis zum Bruttoinlandsprodukt pro Kopf in % (2015)</v>
      </c>
      <c r="C79" s="811"/>
      <c r="D79" s="811"/>
      <c r="E79" s="27">
        <f>E77+1</f>
        <v>45</v>
      </c>
    </row>
    <row r="80" spans="1:6">
      <c r="A80" s="2"/>
      <c r="B80" s="29"/>
      <c r="C80" s="2"/>
    </row>
    <row r="81" spans="1:6" s="25" customFormat="1" ht="19.5" customHeight="1">
      <c r="A81" s="24" t="s">
        <v>66</v>
      </c>
      <c r="B81" s="282"/>
      <c r="C81" s="282"/>
      <c r="D81" s="282"/>
    </row>
    <row r="82" spans="1:6" s="28" customFormat="1">
      <c r="A82" s="26" t="s">
        <v>28</v>
      </c>
      <c r="B82" s="811" t="str">
        <f>CONCATENATE("Ausgaben für Bildungseinrichtungen in % des Bruttoinlandsprodukts (",RIGHT($A$2,4)-3,")")</f>
        <v>Ausgaben für Bildungseinrichtungen in % des Bruttoinlandsprodukts (2015)</v>
      </c>
      <c r="C82" s="811"/>
      <c r="D82" s="811"/>
      <c r="E82" s="28">
        <f>E79+1</f>
        <v>46</v>
      </c>
    </row>
    <row r="83" spans="1:6" ht="19.5" customHeight="1">
      <c r="A83" s="2"/>
      <c r="B83" s="810"/>
      <c r="C83" s="810"/>
      <c r="D83" s="810"/>
    </row>
    <row r="84" spans="1:6" s="34" customFormat="1" ht="19.5" customHeight="1">
      <c r="A84" s="33" t="s">
        <v>30</v>
      </c>
      <c r="B84" s="18"/>
      <c r="C84" s="18"/>
      <c r="D84" s="18"/>
    </row>
    <row r="85" spans="1:6" s="25" customFormat="1" ht="19.5" customHeight="1">
      <c r="A85" s="24" t="s">
        <v>100</v>
      </c>
      <c r="B85" s="282"/>
      <c r="C85" s="282"/>
      <c r="D85" s="282"/>
      <c r="F85" s="41"/>
    </row>
    <row r="86" spans="1:6" s="27" customFormat="1">
      <c r="A86" s="26" t="s">
        <v>31</v>
      </c>
      <c r="B86" s="812" t="s">
        <v>1</v>
      </c>
      <c r="C86" s="812"/>
      <c r="D86" s="812"/>
    </row>
    <row r="87" spans="1:6" s="28" customFormat="1">
      <c r="A87" s="26"/>
      <c r="B87" s="811" t="str">
        <f>CONCATENATE("    und Bildungsbereich (",RIGHT($A$2,4)-2,")")</f>
        <v xml:space="preserve">    und Bildungsbereich (2016)</v>
      </c>
      <c r="C87" s="811"/>
      <c r="D87" s="811"/>
      <c r="E87" s="28">
        <f>E82+1</f>
        <v>47</v>
      </c>
    </row>
    <row r="88" spans="1:6" s="27" customFormat="1">
      <c r="A88" s="26" t="s">
        <v>32</v>
      </c>
      <c r="B88" s="810" t="str">
        <f>CONCATENATE("Relation Schülerinnen und Schüler/Studierende zu Lehrkräften nach Bildungsbereichen (",RIGHT($A$2,4)-2,")")</f>
        <v>Relation Schülerinnen und Schüler/Studierende zu Lehrkräften nach Bildungsbereichen (2016)</v>
      </c>
      <c r="C88" s="810"/>
      <c r="D88" s="810"/>
      <c r="E88" s="27">
        <f>E87+1</f>
        <v>48</v>
      </c>
      <c r="F88" s="38"/>
    </row>
    <row r="89" spans="1:6">
      <c r="A89" s="29"/>
      <c r="B89" s="36"/>
    </row>
    <row r="90" spans="1:6" s="26" customFormat="1" ht="19.5" customHeight="1">
      <c r="A90" s="30" t="s">
        <v>33</v>
      </c>
      <c r="B90" s="787"/>
      <c r="C90" s="29"/>
      <c r="D90" s="29"/>
    </row>
    <row r="91" spans="1:6" s="27" customFormat="1">
      <c r="A91" s="26" t="s">
        <v>34</v>
      </c>
      <c r="B91" s="810" t="str">
        <f>CONCATENATE("Altersverteilung der Lehrkräfte im Primarbereich, Sekundarbereich I und Sekundarbereich II in % (",RIGHT($A$2,4)-2,")")</f>
        <v>Altersverteilung der Lehrkräfte im Primarbereich, Sekundarbereich I und Sekundarbereich II in % (2016)</v>
      </c>
      <c r="C91" s="810"/>
      <c r="D91" s="810"/>
      <c r="E91" s="27">
        <f>E88+1</f>
        <v>49</v>
      </c>
    </row>
    <row r="92" spans="1:6" s="28" customFormat="1">
      <c r="A92" s="26" t="s">
        <v>45</v>
      </c>
      <c r="B92" s="810" t="str">
        <f>CONCATENATE("Anteil weiblicher Lehrkräfte nach Bildungsbereichen in % (",RIGHT($A$2,4)-2,")")</f>
        <v>Anteil weiblicher Lehrkräfte nach Bildungsbereichen in % (2016)</v>
      </c>
      <c r="C92" s="810"/>
      <c r="D92" s="810"/>
      <c r="E92" s="28">
        <f>E91+1</f>
        <v>50</v>
      </c>
    </row>
    <row r="93" spans="1:6" s="27" customFormat="1">
      <c r="A93" s="26" t="s">
        <v>35</v>
      </c>
      <c r="B93" s="810" t="str">
        <f>CONCATENATE("Anteil weiblicher Lehrkräfte nach Altersgruppen in % (",RIGHT($A$2,4)-2,")")</f>
        <v>Anteil weiblicher Lehrkräfte nach Altersgruppen in % (2016)</v>
      </c>
      <c r="C93" s="810"/>
      <c r="D93" s="810"/>
      <c r="E93" s="27">
        <f>E92+1</f>
        <v>51</v>
      </c>
    </row>
    <row r="95" spans="1:6">
      <c r="A95" s="812" t="s">
        <v>48</v>
      </c>
      <c r="B95" s="812"/>
      <c r="C95" s="812"/>
      <c r="D95" s="812"/>
      <c r="E95" s="27">
        <v>52</v>
      </c>
    </row>
  </sheetData>
  <mergeCells count="61">
    <mergeCell ref="B91:D91"/>
    <mergeCell ref="B93:D93"/>
    <mergeCell ref="A95:D95"/>
    <mergeCell ref="B26:D26"/>
    <mergeCell ref="B44:D44"/>
    <mergeCell ref="B83:D83"/>
    <mergeCell ref="B86:D86"/>
    <mergeCell ref="B88:D88"/>
    <mergeCell ref="B27:D27"/>
    <mergeCell ref="B87:D87"/>
    <mergeCell ref="B92:D92"/>
    <mergeCell ref="B51:D51"/>
    <mergeCell ref="B50:D50"/>
    <mergeCell ref="B70:D70"/>
    <mergeCell ref="B73:D73"/>
    <mergeCell ref="B71:D71"/>
    <mergeCell ref="B77:D77"/>
    <mergeCell ref="B78:D78"/>
    <mergeCell ref="B32:D32"/>
    <mergeCell ref="B33:D33"/>
    <mergeCell ref="B37:D37"/>
    <mergeCell ref="B38:D38"/>
    <mergeCell ref="B39:D39"/>
    <mergeCell ref="B72:D72"/>
    <mergeCell ref="B54:D54"/>
    <mergeCell ref="B35:D35"/>
    <mergeCell ref="B40:D40"/>
    <mergeCell ref="B41:D41"/>
    <mergeCell ref="B55:D55"/>
    <mergeCell ref="B58:D58"/>
    <mergeCell ref="B62:D62"/>
    <mergeCell ref="B59:D59"/>
    <mergeCell ref="B82:D82"/>
    <mergeCell ref="B48:D48"/>
    <mergeCell ref="B49:D49"/>
    <mergeCell ref="B8:D8"/>
    <mergeCell ref="B9:D9"/>
    <mergeCell ref="B10:D10"/>
    <mergeCell ref="B12:D12"/>
    <mergeCell ref="B14:D14"/>
    <mergeCell ref="B16:D16"/>
    <mergeCell ref="B66:D66"/>
    <mergeCell ref="B36:D36"/>
    <mergeCell ref="B34:D34"/>
    <mergeCell ref="B15:D15"/>
    <mergeCell ref="B79:D79"/>
    <mergeCell ref="B67:D67"/>
    <mergeCell ref="B30:D30"/>
    <mergeCell ref="B20:D20"/>
    <mergeCell ref="B65:D65"/>
    <mergeCell ref="B23:D23"/>
    <mergeCell ref="B24:D24"/>
    <mergeCell ref="B31:D31"/>
    <mergeCell ref="B25:D25"/>
    <mergeCell ref="B60:D60"/>
    <mergeCell ref="B61:D61"/>
    <mergeCell ref="B11:D11"/>
    <mergeCell ref="B13:D13"/>
    <mergeCell ref="B17:D17"/>
    <mergeCell ref="B18:D18"/>
    <mergeCell ref="B19:D19"/>
  </mergeCells>
  <hyperlinks>
    <hyperlink ref="B17" location="'Tab_A1-2a'!A1" display="Bevölkerung mit mindestens einem Abschluss des Sekundarbereichs II nach Altersgruppen (2007)"/>
    <hyperlink ref="C17" location="'Tab_A1-2b'!A1" display="nach Geschlecht"/>
    <hyperlink ref="B10" location="'Tab_A1-3a'!A1" display="Bevölkerung mit einem Abschluss im Tertiärbereich nach Altersgruppen (2007)"/>
    <hyperlink ref="B19" location="'Tab_A1-2a'!A1" display="Bevölkerung mit mindestens einem Abschluss des Sekundarbereichs II nach Altersgruppen (2007)"/>
    <hyperlink ref="C19" location="'Tab_A1-2b'!A1" display="nach Geschlecht"/>
    <hyperlink ref="B12" location="'Tab_A1-3a'!A1" display="Bevölkerung mit einem Abschluss im Tertiärbereich nach Altersgruppen (2007)"/>
    <hyperlink ref="B65" location="'Tab_A1-3a'!A1" display="Bevölkerung mit einem Abschluss im Tertiärbereich nach Altersgruppen (2007)"/>
    <hyperlink ref="B31" location="'Tab_A1-3a'!A1" display="Bevölkerung mit einem Abschluss im Tertiärbereich nach Altersgruppen (2007)"/>
    <hyperlink ref="B30" location="'Tab_A1-3a'!A1" display="Bevölkerung mit einem Abschluss im Tertiärbereich nach Altersgruppen (2007)"/>
    <hyperlink ref="B35" location="'Tab_A1-3a'!A1" display="Bevölkerung mit einem Abschluss im Tertiärbereich nach Altersgruppen (2007)"/>
    <hyperlink ref="B34" location="'Tab_A1-3a'!A1" display="Bevölkerung mit einem Abschluss im Tertiärbereich nach Altersgruppen (2007)"/>
    <hyperlink ref="B77" location="'Tab_A1-3a'!A1" display="Bevölkerung mit einem Abschluss im Tertiärbereich nach Altersgruppen (2007)"/>
    <hyperlink ref="B78" location="'Tab_A1-3a'!A1" display="Bevölkerung mit einem Abschluss im Tertiärbereich nach Altersgruppen (2007)"/>
    <hyperlink ref="B79" location="'Tab_A1-3a'!A1" display="Bevölkerung mit einem Abschluss im Tertiärbereich nach Altersgruppen (2007)"/>
    <hyperlink ref="B48" location="'Tab_A1-3a'!A1" display="Bevölkerung mit einem Abschluss im Tertiärbereich nach Altersgruppen (2007)"/>
    <hyperlink ref="B49" location="'Tab_A1-3a'!A1" display="Bevölkerung mit einem Abschluss im Tertiärbereich nach Altersgruppen (2007)"/>
    <hyperlink ref="B50" location="'Tab_A1-3a'!A1" display="Bevölkerung mit einem Abschluss im Tertiärbereich nach Altersgruppen (2007)"/>
    <hyperlink ref="B54" location="'Tab_A1-3a'!A1" display="Bevölkerung mit einem Abschluss im Tertiärbereich nach Altersgruppen (2007)"/>
    <hyperlink ref="B55" location="'Tab_A1-3a'!A1" display="Bevölkerung mit einem Abschluss im Tertiärbereich nach Altersgruppen (2007)"/>
    <hyperlink ref="B86" location="'Tab_A1-3a'!A1" display="Bevölkerung mit einem Abschluss im Tertiärbereich nach Altersgruppen (2007)"/>
    <hyperlink ref="B91" location="'Tab_A1-3a'!A1" display="Bevölkerung mit einem Abschluss im Tertiärbereich nach Altersgruppen (2007)"/>
    <hyperlink ref="B93" location="'Tab_A1-3a'!A1" display="Bevölkerung mit einem Abschluss im Tertiärbereich nach Altersgruppen (2007)"/>
    <hyperlink ref="B8:D8" location="'Tab_A1-1a'!A1" display="'Tab_A1-1a'!A1"/>
    <hyperlink ref="B9:D9" location="'Tab_A1-1b'!A1" display="'Tab_A1-1b'!A1"/>
    <hyperlink ref="B18:D18" location="'Tab_A1-7a'!A1" display="'Tab_A1-7a'!A1"/>
    <hyperlink ref="B19:D19" location="'Tab_A1-7b'!A1" display="Bevölkerung mit mindestens einem Abschluss des Sekundarbereichs II"/>
    <hyperlink ref="B20:D20" location="'Tab_A1-7b'!A1" display="'Tab_A1-7b'!A1"/>
    <hyperlink ref="B12:D12" location="'Tab_A1-4b'!A1" display="'Tab_A1-4b'!A1"/>
    <hyperlink ref="B65:D65" location="'Tab_B5-2a'!A1" display="'Tab_B5-2a'!A1"/>
    <hyperlink ref="B31:D31" location="'Tab_A3-1b'!A1" display="'Tab_A3-1b'!A1"/>
    <hyperlink ref="B30:D30" location="'Tab_A3-1a'!A1" display="'Tab_A3-1a'!A1"/>
    <hyperlink ref="B35:D35" location="'Tab_A3-5b'!A1" display="'Tab_A3-5b'!A1"/>
    <hyperlink ref="B34:D34" location="'Tab_A3-5a'!A1" display="'Tab_A3-5a'!A1"/>
    <hyperlink ref="B77:D77" location="'Tab_C1-1'!A1" display="'Tab_C1-1'!A1"/>
    <hyperlink ref="B78:D78" location="'Tab_B1-4'!A1" display="Jährliche Ausgaben für Bildungseinrichtungen pro Schüler/Studierenden"/>
    <hyperlink ref="B79:D79" location="'Tab_B1-5'!A1" display="'Tab_B1-5'!A1"/>
    <hyperlink ref="B48:D48" location="'Tab_B1-1'!A1" display="'Tab_B1-1'!A1"/>
    <hyperlink ref="B49:D49" location="'Tab_B1-2'!A1" display="'Tab_B1-2'!A1"/>
    <hyperlink ref="B50:D50" location="'Tab_C1-4'!A1" display="'Tab_C1-4'!A1"/>
    <hyperlink ref="B54:D54" location="'Tab_B2-1a'!A1" display="'Tab_B2-1a'!A1"/>
    <hyperlink ref="B55:D55" location="'Tab_B2-2'!A1" display="'Tab_B2-2'!A1"/>
    <hyperlink ref="B86:D86" location="'Tab_D2-1'!A1" display="'Tab_D2-1'!A1"/>
    <hyperlink ref="B91:D91" location="'Tab_D5-1'!A1" display="=VERKETTEN(&quot;Altersverteilung der Lehrkräfte im Primarbereich und im Sekundarbereich I in % (&quot;;RECHTS($A$1;4)-2;&quot;)&quot;)"/>
    <hyperlink ref="B93:D93" location="'Tab_D5-3'!A1" display="'Tab_D5-3'!A1"/>
    <hyperlink ref="B14" location="'Tab_A1-3a'!A1" display="Bevölkerung mit einem Abschluss im Tertiärbereich nach Altersgruppen (2007)"/>
    <hyperlink ref="B14:D14" location="'Tab_A1-4_EU'!A1" display="Bevölkerung im Alter von 30 bis 34 Jahren mit einem Abschluss"/>
    <hyperlink ref="B15:D15" location="'Tab_A1-4_EU'!A1" display="    im Tertiärbereich nach Geschlecht in % (2016)"/>
    <hyperlink ref="B67" location="'Tab_A1-3a'!A1" display="Bevölkerung mit einem Abschluss im Tertiärbereich nach Altersgruppen (2007)"/>
    <hyperlink ref="B67:D67" location="'Tab_B5-3'!A1" display="'Tab_B5-3'!A1"/>
    <hyperlink ref="B40" location="'Tab_A1-3a'!A1" display="Bevölkerung mit einem Abschluss im Tertiärbereich nach Altersgruppen (2007)"/>
    <hyperlink ref="B40:D40" location="'Tab_A5-7'!A1" display="Erwerbsstatus der Bevölkerung mit einem Abschluss in ISCED 3/4 nach Ausrichtung des"/>
    <hyperlink ref="B41:D41" location="'Tab_A5-7'!A1" display="'Tab_A5-7'!A1"/>
    <hyperlink ref="B58:D58" location="'Tab_B4-3'!A1" display="'Tab_B4-3'!A1"/>
    <hyperlink ref="B70" location="'Tab_A1-3a'!A1" display="Bevölkerung mit einem Abschluss im Tertiärbereich nach Altersgruppen (2007)"/>
    <hyperlink ref="B70:D70" location="'Tab_B6-1'!A1" display="'Tab_B6-1'!A1"/>
    <hyperlink ref="B72" location="'Tab_A1-3a'!A1" display="Bevölkerung mit einem Abschluss im Tertiärbereich nach Altersgruppen (2007)"/>
    <hyperlink ref="B72:D72" location="'Tab_C4-4'!A1" display="'Tab_C4-4'!A1"/>
    <hyperlink ref="B26" location="'Tab_A1-3a'!A1" display="Bevölkerung mit einem Abschluss im Tertiärbereich nach Altersgruppen (2007)"/>
    <hyperlink ref="B26:D26" location="'Tab_A2-2EU'!A1" display="'Tab_A2-2EU'!A1"/>
    <hyperlink ref="A1:B1" location="Titel!A1" display="Zum Titelblatt"/>
    <hyperlink ref="B17:D17" location="'Tab_A1-7a'!A1" display="Bevölkerung mit mindestens einem Abschluss des Sekundarbereichs II"/>
    <hyperlink ref="B10:D10" location="'Tab_A1-4a'!A1" display="'Tab_A1-4a'!A1"/>
    <hyperlink ref="B59" location="'Tab_A1-2a'!A1" display="Bevölkerung mit mindestens einem Abschluss des Sekundarbereichs II nach Altersgruppen (2007)"/>
    <hyperlink ref="C59" location="'Tab_A1-2b'!A1" display="nach Geschlecht"/>
    <hyperlink ref="B59:D59" location="'Tab_C3-4'!A1" display="Entwicklung der Anfängerquoten im Tertiärbereich nach ISCED-Stufen und Orientierung"/>
    <hyperlink ref="B60" location="'Tab_A1-3a'!A1" display="Bevölkerung mit einem Abschluss im Tertiärbereich nach Altersgruppen (2007)"/>
    <hyperlink ref="B60:D60" location="'Tab_C3-4'!A1" display="'Tab_C3-4'!A1"/>
    <hyperlink ref="B25" location="'Tab_A1-3a'!A1" display="Bevölkerung mit einem Abschluss im Tertiärbereich nach Altersgruppen (2007)"/>
    <hyperlink ref="B25:D25" location="'Tab_C5-2'!A1" display="'Tab_C5-2'!A1"/>
    <hyperlink ref="B16" location="'Tab_A1-3a'!A1" display="Bevölkerung mit einem Abschluss im Tertiärbereich nach Altersgruppen (2007)"/>
    <hyperlink ref="B16:D16" location="'Tab_A1-8'!A1" display="Entwicklung des Bildungsstandes der 25- bis 64-Jährigen (2005, 2010, 2014 bis 2016)"/>
    <hyperlink ref="B66" location="'Tab_A1-3a'!A1" display="Bevölkerung mit einem Abschluss im Tertiärbereich nach Altersgruppen (2007)"/>
    <hyperlink ref="B66:D66" location="'Tab_B5-2b'!A1" display="'Tab_B5-2b'!A1"/>
    <hyperlink ref="B33" location="'Tab_A1-3a'!A1" display="Bevölkerung mit einem Abschluss im Tertiärbereich nach Altersgruppen (2007)"/>
    <hyperlink ref="B32" location="'Tab_A1-3a'!A1" display="Bevölkerung mit einem Abschluss im Tertiärbereich nach Altersgruppen (2007)"/>
    <hyperlink ref="B33:D33" location="'Tab_A3-4b'!A1" display="'Tab_A3-4b'!A1"/>
    <hyperlink ref="B32:D32" location="'Tab_A3-4a'!A1" display="'Tab_A3-4a'!A1"/>
    <hyperlink ref="B38" location="'Tab_A1-3a'!A1" display="Bevölkerung mit einem Abschluss im Tertiärbereich nach Altersgruppen (2007)"/>
    <hyperlink ref="B37" location="'Tab_A1-3a'!A1" display="Bevölkerung mit einem Abschluss im Tertiärbereich nach Altersgruppen (2007)"/>
    <hyperlink ref="B38:D38" location="'Tab_A3-6b'!A1" display="'Tab_A3-6b'!A1"/>
    <hyperlink ref="B37:D37" location="'Tab_A3-6a'!A1" display="'Tab_A3-6a'!A1"/>
    <hyperlink ref="B36" location="'Tab_A1-3a'!A1" display="Bevölkerung mit einem Abschluss im Tertiärbereich nach Altersgruppen (2007)"/>
    <hyperlink ref="B36:D36" location="'Tab_A3-5c'!A1" display="'Tab_A3-5c'!A1"/>
    <hyperlink ref="B39" location="'Tab_A1-3a'!A1" display="Bevölkerung mit einem Abschluss im Tertiärbereich nach Altersgruppen (2007)"/>
    <hyperlink ref="B39:D39" location="'Tab_A3-6c'!A1" display="'Tab_A3-6c'!A1"/>
    <hyperlink ref="B82" location="'Tab_A1-3a'!A1" display="Bevölkerung mit einem Abschluss im Tertiärbereich nach Altersgruppen (2007)"/>
    <hyperlink ref="B82:D82" location="'Tab_C2-1'!A1" display="'Tab_C2-1'!A1"/>
    <hyperlink ref="B61:D61" location="'Tab_B4-5a'!A1" display="'Tab_B4-5a'!A1"/>
    <hyperlink ref="B62:D62" location="'Tab_B4-5b'!A1" display="'Tab_B4-5b'!A1"/>
    <hyperlink ref="B73" location="'Tab_A1-3a'!A1" display="Bevölkerung mit einem Abschluss im Tertiärbereich nach Altersgruppen (2007)"/>
    <hyperlink ref="B73:D73" location="'Tab_C4-4'!A1" display="'Tab_C4-4'!A1"/>
    <hyperlink ref="B71" location="'Tab_A1-3a'!A1" display="Bevölkerung mit einem Abschluss im Tertiärbereich nach Altersgruppen (2007)"/>
    <hyperlink ref="B71:D71" location="'Tab_B6-2'!A1" display="'Tab_B6-2'!A1"/>
    <hyperlink ref="B23" location="'Tab_A1-3a'!A1" display="Bevölkerung mit einem Abschluss im Tertiärbereich nach Altersgruppen (2007)"/>
    <hyperlink ref="B23:D23" location="'Tab_A2-1'!A1" display="'Tab_A2-1'!A1"/>
    <hyperlink ref="B24:D24" location="'Tab_A2-2'!A1" display="'Tab_A2-2'!A1"/>
    <hyperlink ref="B24" location="'Tab_A1-3a'!A1" display="Bevölkerung mit einem Abschluss im Tertiärbereich nach Altersgruppen (2007)"/>
    <hyperlink ref="B27" location="'Tab_A1-3a'!A1" display="Bevölkerung mit einem Abschluss im Tertiärbereich nach Altersgruppen (2007)"/>
    <hyperlink ref="B27:D27" location="'Tab_A2-4'!A1" display="'Tab_A2-4'!A1"/>
    <hyperlink ref="B44" location="'Tab_A1-3a'!A1" display="Bevölkerung mit einem Abschluss im Tertiärbereich nach Altersgruppen (2007)"/>
    <hyperlink ref="B44:D44" location="'Tab_A8-EU'!A1" display="'Tab_A8-EU'!A1"/>
    <hyperlink ref="B87" location="'Tab_A1-3a'!A1" display="Bevölkerung mit einem Abschluss im Tertiärbereich nach Altersgruppen (2007)"/>
    <hyperlink ref="B87:D87" location="'Tab_D2-1'!A1" display="'Tab_D2-1'!A1"/>
    <hyperlink ref="B88" location="'Tab_A1-3a'!A1" display="Bevölkerung mit einem Abschluss im Tertiärbereich nach Altersgruppen (2007)"/>
    <hyperlink ref="B88:D88" location="'Tab_D2-2'!A1" display="'Tab_D2-2'!A1"/>
    <hyperlink ref="B92" location="'Tab_A1-3a'!A1" display="Bevölkerung mit einem Abschluss im Tertiärbereich nach Altersgruppen (2007)"/>
    <hyperlink ref="B92:D92" location="'Tab_D5-2'!A1" display="'Tab_D5-2'!A1"/>
    <hyperlink ref="A95:D95" location="Adressen!A1" display="Adressen der Statistischen Ämter des Bundes und der Länder ……………………………………………………………………………………….."/>
    <hyperlink ref="B51:D51" location="'Tab_A5-7'!A1" display="'Tab_A5-7'!A1"/>
    <hyperlink ref="B11:D11" location="'Tab_A1-4_EU'!A1" display="    im Tertiärbereich nach Geschlecht in % (2016)"/>
    <hyperlink ref="B13:D13" location="'Tab_A1-4_EU'!A1" display="    im Tertiärbereich nach Geschlecht in % (2016)"/>
    <hyperlink ref="B24:D25" location="'Tab_A2-2'!A1" display="'Tab_A2-2'!A1"/>
    <hyperlink ref="B40:E41" location="'Tab_A3-7'!A1" display="Erwerbsstatus der Bevölkerung mit einem Abschluss in ISCED 3/4 nach Ausrichtung des"/>
    <hyperlink ref="B50:D51" location="'Tab_B1-4'!A1" display="Verteilung der Schülerinnen und Schüler im Primar- und Sekundarbereich nach"/>
    <hyperlink ref="B59:D60" location="'Tab_B4-4'!A1" display="Entwicklung der Anfängerquoten im Tertiärbereich nach ISCED-Stufen und Orientierung"/>
    <hyperlink ref="B72:D73" location="'Tab_B6-4'!A1" display="Verteilung internationaler Studierender im Tertiärbereich (akademisch) nach ausgewählten "/>
    <hyperlink ref="B78:D79" location="'Tab_C1-4'!A1" display="Jährliche Ausgaben für Bildungseinrichtungen pro Schülerin und Schüler/Studierenden"/>
    <hyperlink ref="B86:D87" location="'Tab_D2-1'!A1" display="Durchschnittliche Klassengröße in allgemeinbildenden Programmen nach Art der Bildungseinrichtung"/>
  </hyperlinks>
  <pageMargins left="0.59055118110236227" right="0.39370078740157483" top="0.59055118110236227" bottom="0.59055118110236227" header="0" footer="0"/>
  <pageSetup paperSize="9" scale="78" fitToHeight="2" orientation="portrait" horizontalDpi="1200" verticalDpi="1200" r:id="rId1"/>
  <headerFooter differentOddEven="1" alignWithMargins="0">
    <oddHeader>&amp;C&amp;8-3-</oddHeader>
    <oddFooter>&amp;C&amp;8Statistische Ämter des Bundes und der Länder, Internationale Bildungsindikatoren, 2018</oddFooter>
    <evenHeader>&amp;C&amp;8-4-</evenHeader>
    <evenFooter>&amp;C&amp;8Statistische Ämter des Bundes und der Länder, Internationale Bildungsindikatoren, 2018</evenFooter>
  </headerFooter>
  <rowBreaks count="1" manualBreakCount="1">
    <brk id="4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8.7109375" defaultRowHeight="11.25"/>
  <cols>
    <col min="1" max="1" width="24" style="222" customWidth="1"/>
    <col min="2" max="7" width="10.7109375" style="222" customWidth="1"/>
    <col min="8" max="16384" width="8.7109375" style="222"/>
  </cols>
  <sheetData>
    <row r="1" spans="1:7" ht="12.75">
      <c r="A1" s="303" t="s">
        <v>4</v>
      </c>
      <c r="F1" s="64"/>
    </row>
    <row r="2" spans="1:7" ht="12.75" customHeight="1"/>
    <row r="3" spans="1:7" s="224" customFormat="1" ht="15.75" customHeight="1">
      <c r="A3" s="769" t="s">
        <v>427</v>
      </c>
      <c r="B3" s="591"/>
      <c r="C3" s="591"/>
      <c r="D3" s="591"/>
      <c r="E3" s="591"/>
      <c r="F3" s="591"/>
      <c r="G3" s="591"/>
    </row>
    <row r="4" spans="1:7" ht="15" customHeight="1">
      <c r="A4" s="592" t="s">
        <v>426</v>
      </c>
      <c r="B4" s="592"/>
      <c r="C4" s="592"/>
      <c r="D4" s="592"/>
      <c r="E4" s="592"/>
      <c r="F4" s="592"/>
      <c r="G4" s="592"/>
    </row>
    <row r="5" spans="1:7" ht="15" customHeight="1">
      <c r="A5" s="592" t="s">
        <v>425</v>
      </c>
      <c r="B5" s="592"/>
      <c r="C5" s="592"/>
      <c r="D5" s="592"/>
      <c r="E5" s="592"/>
      <c r="F5" s="592"/>
      <c r="G5" s="592"/>
    </row>
    <row r="6" spans="1:7" ht="12.75" customHeight="1">
      <c r="A6" s="200"/>
      <c r="B6" s="200"/>
      <c r="C6" s="200"/>
      <c r="D6" s="200"/>
      <c r="E6" s="200"/>
      <c r="F6" s="200"/>
      <c r="G6" s="200"/>
    </row>
    <row r="7" spans="1:7" ht="25.5" customHeight="1">
      <c r="A7" s="490"/>
      <c r="B7" s="194" t="s">
        <v>269</v>
      </c>
      <c r="C7" s="194"/>
      <c r="D7" s="194" t="s">
        <v>424</v>
      </c>
      <c r="E7" s="194"/>
      <c r="F7" s="194" t="s">
        <v>423</v>
      </c>
      <c r="G7" s="194"/>
    </row>
    <row r="8" spans="1:7" ht="13.5" thickBot="1">
      <c r="A8" s="490" t="s">
        <v>125</v>
      </c>
      <c r="B8" s="593" t="s">
        <v>267</v>
      </c>
      <c r="C8" s="594" t="s">
        <v>266</v>
      </c>
      <c r="D8" s="594" t="s">
        <v>267</v>
      </c>
      <c r="E8" s="594" t="s">
        <v>266</v>
      </c>
      <c r="F8" s="594" t="s">
        <v>267</v>
      </c>
      <c r="G8" s="595" t="s">
        <v>266</v>
      </c>
    </row>
    <row r="9" spans="1:7" ht="15" customHeight="1">
      <c r="A9" s="791" t="s">
        <v>122</v>
      </c>
      <c r="B9" s="437">
        <v>94.360865128222017</v>
      </c>
      <c r="C9" s="437">
        <v>5.6391348717779897</v>
      </c>
      <c r="D9" s="437">
        <v>89.265206072338387</v>
      </c>
      <c r="E9" s="437">
        <v>10.734793927661617</v>
      </c>
      <c r="F9" s="437">
        <v>90.363467374209023</v>
      </c>
      <c r="G9" s="437">
        <v>9.6365326257909789</v>
      </c>
    </row>
    <row r="10" spans="1:7" ht="15" customHeight="1">
      <c r="A10" s="792" t="s">
        <v>121</v>
      </c>
      <c r="B10" s="441">
        <v>94.367072061705244</v>
      </c>
      <c r="C10" s="441">
        <v>5.632927938294749</v>
      </c>
      <c r="D10" s="441">
        <v>86.102551903053296</v>
      </c>
      <c r="E10" s="441">
        <v>13.897448096946697</v>
      </c>
      <c r="F10" s="441">
        <v>91.819757000216725</v>
      </c>
      <c r="G10" s="441">
        <v>8.1802429997832711</v>
      </c>
    </row>
    <row r="11" spans="1:7" ht="15" customHeight="1">
      <c r="A11" s="791" t="s">
        <v>120</v>
      </c>
      <c r="B11" s="437">
        <v>89.730363799974285</v>
      </c>
      <c r="C11" s="437">
        <v>10.26963620002571</v>
      </c>
      <c r="D11" s="437">
        <v>90.37459567880785</v>
      </c>
      <c r="E11" s="437">
        <v>9.6254043211921534</v>
      </c>
      <c r="F11" s="437">
        <v>90.86125016133559</v>
      </c>
      <c r="G11" s="437">
        <v>9.1387498386644044</v>
      </c>
    </row>
    <row r="12" spans="1:7" ht="15" customHeight="1">
      <c r="A12" s="792" t="s">
        <v>119</v>
      </c>
      <c r="B12" s="441">
        <v>91.691561312525394</v>
      </c>
      <c r="C12" s="441">
        <v>8.3084386874746077</v>
      </c>
      <c r="D12" s="441">
        <v>89.430789577643807</v>
      </c>
      <c r="E12" s="441">
        <v>10.569210422356194</v>
      </c>
      <c r="F12" s="441">
        <v>89.434623661388187</v>
      </c>
      <c r="G12" s="441">
        <v>10.565376338611809</v>
      </c>
    </row>
    <row r="13" spans="1:7" ht="15" customHeight="1">
      <c r="A13" s="791" t="s">
        <v>118</v>
      </c>
      <c r="B13" s="437">
        <v>91.371790836742946</v>
      </c>
      <c r="C13" s="437">
        <v>8.628209163257047</v>
      </c>
      <c r="D13" s="437">
        <v>89.680092193320817</v>
      </c>
      <c r="E13" s="437">
        <v>10.319907806679179</v>
      </c>
      <c r="F13" s="437">
        <v>94.385506399571767</v>
      </c>
      <c r="G13" s="437">
        <v>5.6144936004282293</v>
      </c>
    </row>
    <row r="14" spans="1:7" ht="15" customHeight="1">
      <c r="A14" s="792" t="s">
        <v>117</v>
      </c>
      <c r="B14" s="441">
        <v>87.419667366381404</v>
      </c>
      <c r="C14" s="441">
        <v>12.580332633618601</v>
      </c>
      <c r="D14" s="441">
        <v>90.866402116402114</v>
      </c>
      <c r="E14" s="441">
        <v>9.1335978835978846</v>
      </c>
      <c r="F14" s="441">
        <v>93.557896607762515</v>
      </c>
      <c r="G14" s="441">
        <v>6.4421033922374829</v>
      </c>
    </row>
    <row r="15" spans="1:7" ht="15" customHeight="1">
      <c r="A15" s="791" t="s">
        <v>116</v>
      </c>
      <c r="B15" s="437">
        <v>95.728807963721238</v>
      </c>
      <c r="C15" s="437">
        <v>4.2711920362787668</v>
      </c>
      <c r="D15" s="437">
        <v>92.024551991512027</v>
      </c>
      <c r="E15" s="437">
        <v>7.9754480084879757</v>
      </c>
      <c r="F15" s="437">
        <v>93.742108315893688</v>
      </c>
      <c r="G15" s="437">
        <v>6.2578916841063048</v>
      </c>
    </row>
    <row r="16" spans="1:7" ht="15" customHeight="1">
      <c r="A16" s="792" t="s">
        <v>115</v>
      </c>
      <c r="B16" s="441">
        <v>89.336016096579471</v>
      </c>
      <c r="C16" s="441">
        <v>10.663983903420524</v>
      </c>
      <c r="D16" s="441">
        <v>90.245305501910678</v>
      </c>
      <c r="E16" s="441">
        <v>9.7546944980893286</v>
      </c>
      <c r="F16" s="441">
        <v>91.908912958847623</v>
      </c>
      <c r="G16" s="441">
        <v>8.0910870411523845</v>
      </c>
    </row>
    <row r="17" spans="1:7" s="223" customFormat="1" ht="15" customHeight="1">
      <c r="A17" s="791" t="s">
        <v>114</v>
      </c>
      <c r="B17" s="437">
        <v>97.790123882811685</v>
      </c>
      <c r="C17" s="437">
        <v>2.2098761171883088</v>
      </c>
      <c r="D17" s="437">
        <v>91.648620197962472</v>
      </c>
      <c r="E17" s="437">
        <v>8.3513798020375241</v>
      </c>
      <c r="F17" s="437">
        <v>94.885844872379295</v>
      </c>
      <c r="G17" s="437">
        <v>5.1141551276207089</v>
      </c>
    </row>
    <row r="18" spans="1:7" ht="12.75">
      <c r="A18" s="792" t="s">
        <v>113</v>
      </c>
      <c r="B18" s="441">
        <v>97.795885115293586</v>
      </c>
      <c r="C18" s="441">
        <v>2.2041148847064074</v>
      </c>
      <c r="D18" s="441">
        <v>89.814149247173404</v>
      </c>
      <c r="E18" s="441">
        <v>10.185850752826592</v>
      </c>
      <c r="F18" s="441">
        <v>90.078514536113275</v>
      </c>
      <c r="G18" s="441">
        <v>9.9214854638867216</v>
      </c>
    </row>
    <row r="19" spans="1:7" ht="12.75">
      <c r="A19" s="791" t="s">
        <v>112</v>
      </c>
      <c r="B19" s="437">
        <v>97.125601082668666</v>
      </c>
      <c r="C19" s="437">
        <v>2.8743989173313369</v>
      </c>
      <c r="D19" s="437">
        <v>90.21712391729352</v>
      </c>
      <c r="E19" s="437">
        <v>9.7828760827064745</v>
      </c>
      <c r="F19" s="437">
        <v>92.252878165968525</v>
      </c>
      <c r="G19" s="437">
        <v>7.7471218340314714</v>
      </c>
    </row>
    <row r="20" spans="1:7" ht="12.75">
      <c r="A20" s="792" t="s">
        <v>111</v>
      </c>
      <c r="B20" s="441">
        <v>96.388708630759254</v>
      </c>
      <c r="C20" s="441">
        <v>3.6112913692407531</v>
      </c>
      <c r="D20" s="441">
        <v>90.214902572717023</v>
      </c>
      <c r="E20" s="441">
        <v>9.7850974272829827</v>
      </c>
      <c r="F20" s="441">
        <v>94.589816290122187</v>
      </c>
      <c r="G20" s="441">
        <v>5.4101837098778169</v>
      </c>
    </row>
    <row r="21" spans="1:7" ht="12.75">
      <c r="A21" s="791" t="s">
        <v>110</v>
      </c>
      <c r="B21" s="437">
        <v>92.536624754873685</v>
      </c>
      <c r="C21" s="437">
        <v>7.4633752451263122</v>
      </c>
      <c r="D21" s="437">
        <v>88.719495445605475</v>
      </c>
      <c r="E21" s="437">
        <v>11.280504554394524</v>
      </c>
      <c r="F21" s="437">
        <v>89.477478885648637</v>
      </c>
      <c r="G21" s="437">
        <v>10.522521114351365</v>
      </c>
    </row>
    <row r="22" spans="1:7" ht="12.75">
      <c r="A22" s="792" t="s">
        <v>109</v>
      </c>
      <c r="B22" s="441">
        <v>92.438711118556995</v>
      </c>
      <c r="C22" s="441">
        <v>7.5612888814430113</v>
      </c>
      <c r="D22" s="441">
        <v>90.801230255955801</v>
      </c>
      <c r="E22" s="441">
        <v>9.1987697440442062</v>
      </c>
      <c r="F22" s="441">
        <v>92.429038528457269</v>
      </c>
      <c r="G22" s="441">
        <v>7.5709614715427351</v>
      </c>
    </row>
    <row r="23" spans="1:7" ht="12.75">
      <c r="A23" s="791" t="s">
        <v>108</v>
      </c>
      <c r="B23" s="437">
        <v>95.208162787978011</v>
      </c>
      <c r="C23" s="437">
        <v>4.7918372120219859</v>
      </c>
      <c r="D23" s="437">
        <v>95.512108722362839</v>
      </c>
      <c r="E23" s="437">
        <v>4.4878912776371553</v>
      </c>
      <c r="F23" s="437">
        <v>97.493508907209531</v>
      </c>
      <c r="G23" s="437">
        <v>2.506491092790474</v>
      </c>
    </row>
    <row r="24" spans="1:7" ht="12.75">
      <c r="A24" s="792" t="s">
        <v>107</v>
      </c>
      <c r="B24" s="441">
        <v>92.39101155454739</v>
      </c>
      <c r="C24" s="441">
        <v>7.6089884454526118</v>
      </c>
      <c r="D24" s="441">
        <v>92.413800197498347</v>
      </c>
      <c r="E24" s="441">
        <v>7.5861998025016462</v>
      </c>
      <c r="F24" s="441">
        <v>92.884442422293333</v>
      </c>
      <c r="G24" s="441">
        <v>7.1155575777066717</v>
      </c>
    </row>
    <row r="25" spans="1:7" ht="12.75">
      <c r="A25" s="793" t="s">
        <v>106</v>
      </c>
      <c r="B25" s="559">
        <v>95.034669512761667</v>
      </c>
      <c r="C25" s="597">
        <v>4.9653304872383384</v>
      </c>
      <c r="D25" s="559">
        <v>89.818282142964023</v>
      </c>
      <c r="E25" s="597">
        <v>10.18171785703597</v>
      </c>
      <c r="F25" s="559">
        <v>91.883797343987112</v>
      </c>
      <c r="G25" s="560">
        <v>8.1162026560128862</v>
      </c>
    </row>
    <row r="28" spans="1:7" ht="12.75">
      <c r="A28" s="755" t="s">
        <v>103</v>
      </c>
      <c r="B28" s="64"/>
      <c r="C28" s="64"/>
      <c r="D28" s="64"/>
      <c r="E28" s="64"/>
      <c r="F28" s="64"/>
      <c r="G28" s="64"/>
    </row>
    <row r="95" spans="3:9" ht="12.75">
      <c r="C95" s="64"/>
      <c r="D95" s="64"/>
      <c r="E95" s="64"/>
      <c r="F95" s="64"/>
      <c r="G95" s="64"/>
      <c r="H95" s="64"/>
      <c r="I95" s="64"/>
    </row>
  </sheetData>
  <conditionalFormatting sqref="E25 C25">
    <cfRule type="expression" dxfId="74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9370078740157483" footer="0.39370078740157483"/>
  <pageSetup paperSize="9" scale="70" orientation="portrait" r:id="rId1"/>
  <headerFooter alignWithMargins="0">
    <oddHeader>&amp;C-31-</oddHeader>
    <oddFooter>&amp;CStatistische Ämter des Bundes und der Länder, Internationale Bildungsindikatoren, 2018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1" sqref="A11"/>
    </sheetView>
  </sheetViews>
  <sheetFormatPr baseColWidth="10" defaultColWidth="8" defaultRowHeight="12.75"/>
  <cols>
    <col min="1" max="1" width="24" style="205" customWidth="1"/>
    <col min="2" max="5" width="10.42578125" style="205" customWidth="1"/>
    <col min="6" max="6" width="8.85546875" style="205" customWidth="1"/>
    <col min="7" max="7" width="10.140625" style="205" customWidth="1"/>
    <col min="8" max="9" width="8.85546875" style="205" customWidth="1"/>
    <col min="10" max="10" width="10.140625" style="205" customWidth="1"/>
    <col min="11" max="11" width="17" style="205" customWidth="1"/>
    <col min="12" max="16384" width="8" style="204"/>
  </cols>
  <sheetData>
    <row r="1" spans="1:11">
      <c r="A1" s="303" t="s">
        <v>4</v>
      </c>
      <c r="K1" s="221"/>
    </row>
    <row r="2" spans="1:11">
      <c r="K2" s="221"/>
    </row>
    <row r="3" spans="1:11" s="211" customFormat="1" ht="15.75">
      <c r="A3" s="768" t="s">
        <v>422</v>
      </c>
      <c r="B3" s="220"/>
      <c r="C3" s="205"/>
      <c r="D3" s="205"/>
      <c r="E3" s="205"/>
      <c r="F3" s="205"/>
      <c r="G3" s="205"/>
      <c r="H3" s="205"/>
      <c r="I3" s="205"/>
      <c r="J3" s="205"/>
      <c r="K3" s="219"/>
    </row>
    <row r="4" spans="1:11" s="211" customFormat="1" ht="15" customHeight="1">
      <c r="A4" s="218" t="s">
        <v>421</v>
      </c>
      <c r="B4" s="218"/>
      <c r="C4" s="218"/>
      <c r="D4" s="218"/>
      <c r="E4" s="205"/>
      <c r="F4" s="205"/>
      <c r="G4" s="205"/>
      <c r="H4" s="205"/>
      <c r="I4" s="205"/>
      <c r="J4" s="205"/>
      <c r="K4" s="205"/>
    </row>
    <row r="5" spans="1:11" s="211" customFormat="1" ht="12" customHeight="1">
      <c r="A5" s="217" t="s">
        <v>420</v>
      </c>
      <c r="B5" s="217"/>
      <c r="C5" s="205"/>
      <c r="D5" s="205"/>
      <c r="E5" s="205"/>
      <c r="F5" s="205"/>
      <c r="G5" s="205"/>
      <c r="H5" s="205"/>
      <c r="I5" s="205"/>
      <c r="J5" s="205"/>
      <c r="K5" s="205"/>
    </row>
    <row r="6" spans="1:11" s="211" customFormat="1">
      <c r="A6" s="217"/>
      <c r="B6" s="217"/>
      <c r="C6" s="205"/>
      <c r="D6" s="205"/>
      <c r="E6" s="205"/>
      <c r="F6" s="205"/>
      <c r="G6" s="205"/>
      <c r="H6" s="205"/>
      <c r="I6" s="205"/>
      <c r="J6" s="205"/>
      <c r="K6" s="205"/>
    </row>
    <row r="7" spans="1:11" s="211" customFormat="1" ht="38.25">
      <c r="A7" s="217"/>
      <c r="B7" s="215" t="s">
        <v>419</v>
      </c>
      <c r="C7" s="215"/>
      <c r="D7" s="215"/>
      <c r="E7" s="215"/>
      <c r="F7" s="215"/>
      <c r="G7" s="215"/>
      <c r="H7" s="215"/>
      <c r="I7" s="215"/>
      <c r="J7" s="215"/>
      <c r="K7" s="215" t="s">
        <v>418</v>
      </c>
    </row>
    <row r="8" spans="1:11" s="211" customFormat="1">
      <c r="A8" s="217"/>
      <c r="B8" s="216" t="s">
        <v>417</v>
      </c>
      <c r="C8" s="216"/>
      <c r="D8" s="215"/>
      <c r="E8" s="215"/>
      <c r="F8" s="215"/>
      <c r="G8" s="215"/>
      <c r="H8" s="215"/>
      <c r="I8" s="215"/>
      <c r="J8" s="215"/>
      <c r="K8" s="216" t="s">
        <v>416</v>
      </c>
    </row>
    <row r="9" spans="1:11" s="211" customFormat="1">
      <c r="A9" s="214"/>
      <c r="B9" s="216">
        <v>2</v>
      </c>
      <c r="C9" s="216">
        <v>3</v>
      </c>
      <c r="D9" s="216">
        <v>4</v>
      </c>
      <c r="E9" s="216">
        <v>5</v>
      </c>
      <c r="F9" s="216"/>
      <c r="G9" s="216"/>
      <c r="H9" s="216">
        <v>6</v>
      </c>
      <c r="I9" s="216"/>
      <c r="J9" s="216"/>
      <c r="K9" s="215" t="s">
        <v>415</v>
      </c>
    </row>
    <row r="10" spans="1:11" s="211" customFormat="1">
      <c r="A10" s="214" t="s">
        <v>125</v>
      </c>
      <c r="B10" s="598" t="s">
        <v>414</v>
      </c>
      <c r="C10" s="599" t="s">
        <v>413</v>
      </c>
      <c r="D10" s="599" t="s">
        <v>413</v>
      </c>
      <c r="E10" s="599" t="s">
        <v>413</v>
      </c>
      <c r="F10" s="599" t="s">
        <v>131</v>
      </c>
      <c r="G10" s="599" t="s">
        <v>202</v>
      </c>
      <c r="H10" s="599" t="s">
        <v>412</v>
      </c>
      <c r="I10" s="599" t="s">
        <v>131</v>
      </c>
      <c r="J10" s="599" t="s">
        <v>202</v>
      </c>
      <c r="K10" s="600"/>
    </row>
    <row r="11" spans="1:11" s="211" customFormat="1" ht="15" customHeight="1">
      <c r="A11" s="495" t="s">
        <v>122</v>
      </c>
      <c r="B11" s="213">
        <v>59.447669921935422</v>
      </c>
      <c r="C11" s="213">
        <v>93.966417988422876</v>
      </c>
      <c r="D11" s="213">
        <v>96.317127422942477</v>
      </c>
      <c r="E11" s="213">
        <v>98.919926279048227</v>
      </c>
      <c r="F11" s="213">
        <v>0.33565684750265129</v>
      </c>
      <c r="G11" s="213">
        <v>99.255583126550874</v>
      </c>
      <c r="H11" s="213">
        <v>33.138276844974307</v>
      </c>
      <c r="I11" s="213">
        <v>66.511661777250694</v>
      </c>
      <c r="J11" s="213">
        <v>99.649938622224994</v>
      </c>
      <c r="K11" s="213">
        <v>97.636960732615265</v>
      </c>
    </row>
    <row r="12" spans="1:11" s="211" customFormat="1" ht="15" customHeight="1">
      <c r="A12" s="497" t="s">
        <v>121</v>
      </c>
      <c r="B12" s="212">
        <v>54.685499289610775</v>
      </c>
      <c r="C12" s="212">
        <v>89.894281084814196</v>
      </c>
      <c r="D12" s="212">
        <v>95.917201933355869</v>
      </c>
      <c r="E12" s="212">
        <v>96.269301760230491</v>
      </c>
      <c r="F12" s="212">
        <v>0.11524782784855717</v>
      </c>
      <c r="G12" s="212">
        <v>96.384549588079054</v>
      </c>
      <c r="H12" s="212">
        <v>32.88117770767613</v>
      </c>
      <c r="I12" s="212">
        <v>63.760800987518863</v>
      </c>
      <c r="J12" s="212">
        <v>96.641978695194979</v>
      </c>
      <c r="K12" s="212">
        <v>96.094543607604123</v>
      </c>
    </row>
    <row r="13" spans="1:11" s="211" customFormat="1" ht="15" customHeight="1">
      <c r="A13" s="495" t="s">
        <v>411</v>
      </c>
      <c r="B13" s="213">
        <v>83.034925160370634</v>
      </c>
      <c r="C13" s="213">
        <v>92.669571698870485</v>
      </c>
      <c r="D13" s="213">
        <v>96.063255023371568</v>
      </c>
      <c r="E13" s="213">
        <v>96.055179090029043</v>
      </c>
      <c r="F13" s="213">
        <v>1.0951113262342691</v>
      </c>
      <c r="G13" s="213">
        <v>97.150290416263303</v>
      </c>
      <c r="H13" s="213">
        <v>19.975578446413476</v>
      </c>
      <c r="I13" s="213">
        <v>79.492156924136637</v>
      </c>
      <c r="J13" s="213">
        <v>99.467735370550116</v>
      </c>
      <c r="K13" s="213">
        <v>96.059210326959786</v>
      </c>
    </row>
    <row r="14" spans="1:11" s="211" customFormat="1" ht="15" customHeight="1">
      <c r="A14" s="497" t="s">
        <v>119</v>
      </c>
      <c r="B14" s="212">
        <v>90.423947577442405</v>
      </c>
      <c r="C14" s="212">
        <v>94.747717443536757</v>
      </c>
      <c r="D14" s="212">
        <v>96.643596941244809</v>
      </c>
      <c r="E14" s="212">
        <v>96.884706318668577</v>
      </c>
      <c r="F14" s="212">
        <v>9.2717073849149317E-2</v>
      </c>
      <c r="G14" s="212">
        <v>96.977423392517736</v>
      </c>
      <c r="H14" s="212">
        <v>37.482996388198316</v>
      </c>
      <c r="I14" s="212">
        <v>61.161405319198835</v>
      </c>
      <c r="J14" s="212">
        <v>98.644401707397151</v>
      </c>
      <c r="K14" s="212">
        <v>96.766746383160083</v>
      </c>
    </row>
    <row r="15" spans="1:11" s="211" customFormat="1" ht="15" customHeight="1">
      <c r="A15" s="495" t="s">
        <v>118</v>
      </c>
      <c r="B15" s="213">
        <v>54.723600889953794</v>
      </c>
      <c r="C15" s="213">
        <v>83.721739130434784</v>
      </c>
      <c r="D15" s="213">
        <v>94.018829610485511</v>
      </c>
      <c r="E15" s="213">
        <v>90.558090558090555</v>
      </c>
      <c r="F15" s="213">
        <v>0.12285012285012285</v>
      </c>
      <c r="G15" s="213">
        <v>90.680940680940679</v>
      </c>
      <c r="H15" s="213">
        <v>35.791144822720057</v>
      </c>
      <c r="I15" s="213">
        <v>58.546480860822015</v>
      </c>
      <c r="J15" s="213">
        <v>94.337625683542072</v>
      </c>
      <c r="K15" s="213">
        <v>92.244714349977514</v>
      </c>
    </row>
    <row r="16" spans="1:11" s="211" customFormat="1" ht="15" customHeight="1">
      <c r="A16" s="497" t="s">
        <v>410</v>
      </c>
      <c r="B16" s="212">
        <v>77.087933865579529</v>
      </c>
      <c r="C16" s="212">
        <v>92.062415196743558</v>
      </c>
      <c r="D16" s="212">
        <v>96.628052598622418</v>
      </c>
      <c r="E16" s="212">
        <v>99.472319940751703</v>
      </c>
      <c r="F16" s="212">
        <v>8.0232055792137255E-2</v>
      </c>
      <c r="G16" s="212">
        <v>99.552551996543855</v>
      </c>
      <c r="H16" s="212">
        <v>49.14736574191906</v>
      </c>
      <c r="I16" s="212">
        <v>53.219648765589213</v>
      </c>
      <c r="J16" s="212">
        <v>102.36701450750827</v>
      </c>
      <c r="K16" s="212">
        <v>98.060485500264193</v>
      </c>
    </row>
    <row r="17" spans="1:11" s="211" customFormat="1" ht="15" customHeight="1">
      <c r="A17" s="495" t="s">
        <v>116</v>
      </c>
      <c r="B17" s="213">
        <v>58.821209063388679</v>
      </c>
      <c r="C17" s="213">
        <v>90.704095720202488</v>
      </c>
      <c r="D17" s="213">
        <v>95.378779488315431</v>
      </c>
      <c r="E17" s="213">
        <v>95.994940210763886</v>
      </c>
      <c r="F17" s="213">
        <v>0.1656261944196713</v>
      </c>
      <c r="G17" s="213">
        <v>96.160566405183559</v>
      </c>
      <c r="H17" s="213">
        <v>49.383664328416224</v>
      </c>
      <c r="I17" s="213">
        <v>47.578152473671551</v>
      </c>
      <c r="J17" s="213">
        <v>96.961816802087768</v>
      </c>
      <c r="K17" s="213">
        <v>95.689031040076244</v>
      </c>
    </row>
    <row r="18" spans="1:11" s="211" customFormat="1" ht="15" customHeight="1">
      <c r="A18" s="497" t="s">
        <v>115</v>
      </c>
      <c r="B18" s="212">
        <v>89.386024680142327</v>
      </c>
      <c r="C18" s="212">
        <v>94.466432678664773</v>
      </c>
      <c r="D18" s="212">
        <v>96.316661645073822</v>
      </c>
      <c r="E18" s="212">
        <v>96.515953641436553</v>
      </c>
      <c r="F18" s="212">
        <v>5.0078695092287878E-2</v>
      </c>
      <c r="G18" s="212">
        <v>96.566032336528835</v>
      </c>
      <c r="H18" s="212">
        <v>53.315843171549339</v>
      </c>
      <c r="I18" s="212">
        <v>43.973181751931207</v>
      </c>
      <c r="J18" s="212">
        <v>97.28902492348054</v>
      </c>
      <c r="K18" s="212">
        <v>96.418874293681668</v>
      </c>
    </row>
    <row r="19" spans="1:11" s="211" customFormat="1" ht="15" customHeight="1">
      <c r="A19" s="495" t="s">
        <v>409</v>
      </c>
      <c r="B19" s="213">
        <v>56.877234803337309</v>
      </c>
      <c r="C19" s="213">
        <v>90.034271689190206</v>
      </c>
      <c r="D19" s="213">
        <v>95.99848484848485</v>
      </c>
      <c r="E19" s="213">
        <v>97.423976608187132</v>
      </c>
      <c r="F19" s="213">
        <v>0.23099415204678361</v>
      </c>
      <c r="G19" s="213">
        <v>97.654970760233923</v>
      </c>
      <c r="H19" s="213">
        <v>30.146213483477286</v>
      </c>
      <c r="I19" s="213">
        <v>68.708545824366951</v>
      </c>
      <c r="J19" s="213">
        <v>98.854759307844233</v>
      </c>
      <c r="K19" s="213">
        <v>96.723958333333343</v>
      </c>
    </row>
    <row r="20" spans="1:11" s="211" customFormat="1" ht="15" customHeight="1">
      <c r="A20" s="497" t="s">
        <v>113</v>
      </c>
      <c r="B20" s="212">
        <v>59.792977142709226</v>
      </c>
      <c r="C20" s="212">
        <v>89.374226325562205</v>
      </c>
      <c r="D20" s="212">
        <v>94.981777126332062</v>
      </c>
      <c r="E20" s="212">
        <v>97.253557236251766</v>
      </c>
      <c r="F20" s="212">
        <v>0.18971926676067172</v>
      </c>
      <c r="G20" s="212">
        <v>97.443276503012427</v>
      </c>
      <c r="H20" s="212">
        <v>23.937122726591955</v>
      </c>
      <c r="I20" s="212">
        <v>73.647025115746018</v>
      </c>
      <c r="J20" s="212">
        <v>97.58414784233797</v>
      </c>
      <c r="K20" s="212">
        <v>96.134520193314643</v>
      </c>
    </row>
    <row r="21" spans="1:11" s="211" customFormat="1" ht="15" customHeight="1">
      <c r="A21" s="495" t="s">
        <v>112</v>
      </c>
      <c r="B21" s="213">
        <v>74.723111724786278</v>
      </c>
      <c r="C21" s="213">
        <v>95.736088841380123</v>
      </c>
      <c r="D21" s="213">
        <v>97.784040344111546</v>
      </c>
      <c r="E21" s="213">
        <v>97.621686255067218</v>
      </c>
      <c r="F21" s="213">
        <v>0.20123071538977513</v>
      </c>
      <c r="G21" s="213">
        <v>97.822916970457001</v>
      </c>
      <c r="H21" s="213">
        <v>32.462831093763967</v>
      </c>
      <c r="I21" s="213">
        <v>66.016148735214372</v>
      </c>
      <c r="J21" s="213">
        <v>98.478979828978339</v>
      </c>
      <c r="K21" s="213">
        <v>97.702172090766041</v>
      </c>
    </row>
    <row r="22" spans="1:11" s="211" customFormat="1" ht="15" customHeight="1">
      <c r="A22" s="497" t="s">
        <v>408</v>
      </c>
      <c r="B22" s="212">
        <v>55.6794425087108</v>
      </c>
      <c r="C22" s="212">
        <v>93.909991742361683</v>
      </c>
      <c r="D22" s="212">
        <v>97.27163300789087</v>
      </c>
      <c r="E22" s="212">
        <v>98.016351695483181</v>
      </c>
      <c r="F22" s="212">
        <v>0</v>
      </c>
      <c r="G22" s="212">
        <v>98.016351695483181</v>
      </c>
      <c r="H22" s="212">
        <v>45.958083832335326</v>
      </c>
      <c r="I22" s="212">
        <v>54.681545998911261</v>
      </c>
      <c r="J22" s="212">
        <v>100.63962983124659</v>
      </c>
      <c r="K22" s="212">
        <v>97.643593519882174</v>
      </c>
    </row>
    <row r="23" spans="1:11" s="211" customFormat="1" ht="15" customHeight="1">
      <c r="A23" s="495" t="s">
        <v>110</v>
      </c>
      <c r="B23" s="213">
        <v>85.711519309505363</v>
      </c>
      <c r="C23" s="213">
        <v>94.342014606586744</v>
      </c>
      <c r="D23" s="213">
        <v>96.254513898608735</v>
      </c>
      <c r="E23" s="213">
        <v>96.756950376105593</v>
      </c>
      <c r="F23" s="213">
        <v>2.479817044609153E-2</v>
      </c>
      <c r="G23" s="213">
        <v>96.781748546551668</v>
      </c>
      <c r="H23" s="213">
        <v>55.347342679216318</v>
      </c>
      <c r="I23" s="213">
        <v>42.301020843404331</v>
      </c>
      <c r="J23" s="213">
        <v>97.648363522620642</v>
      </c>
      <c r="K23" s="213">
        <v>96.507720506554094</v>
      </c>
    </row>
    <row r="24" spans="1:11" s="211" customFormat="1" ht="15" customHeight="1">
      <c r="A24" s="497" t="s">
        <v>109</v>
      </c>
      <c r="B24" s="212">
        <v>88.404074702886248</v>
      </c>
      <c r="C24" s="212">
        <v>92.647554806070829</v>
      </c>
      <c r="D24" s="212">
        <v>94.798216531382181</v>
      </c>
      <c r="E24" s="212">
        <v>95.304454891426019</v>
      </c>
      <c r="F24" s="212">
        <v>0.15670472352809492</v>
      </c>
      <c r="G24" s="212">
        <v>95.461159614954099</v>
      </c>
      <c r="H24" s="212">
        <v>50.586302611454151</v>
      </c>
      <c r="I24" s="212">
        <v>46.796578485243302</v>
      </c>
      <c r="J24" s="212">
        <v>97.382881096697446</v>
      </c>
      <c r="K24" s="212">
        <v>95.054012782082467</v>
      </c>
    </row>
    <row r="25" spans="1:11" s="211" customFormat="1" ht="15" customHeight="1">
      <c r="A25" s="495" t="s">
        <v>108</v>
      </c>
      <c r="B25" s="213">
        <v>59.175514765937322</v>
      </c>
      <c r="C25" s="213">
        <v>89.638544112713859</v>
      </c>
      <c r="D25" s="213">
        <v>96.205097244383111</v>
      </c>
      <c r="E25" s="213">
        <v>96.974151659928935</v>
      </c>
      <c r="F25" s="213">
        <v>0.10208665114949569</v>
      </c>
      <c r="G25" s="213">
        <v>97.076238311078441</v>
      </c>
      <c r="H25" s="213">
        <v>47.281953167242023</v>
      </c>
      <c r="I25" s="213">
        <v>52.559996672628209</v>
      </c>
      <c r="J25" s="213">
        <v>99.841949839870239</v>
      </c>
      <c r="K25" s="213">
        <v>96.600109064977559</v>
      </c>
    </row>
    <row r="26" spans="1:11" s="211" customFormat="1" ht="15" customHeight="1">
      <c r="A26" s="497" t="s">
        <v>107</v>
      </c>
      <c r="B26" s="212">
        <v>91.139865124184439</v>
      </c>
      <c r="C26" s="212">
        <v>95.052440832463887</v>
      </c>
      <c r="D26" s="212">
        <v>96.072993510455376</v>
      </c>
      <c r="E26" s="212">
        <v>95.794849505596005</v>
      </c>
      <c r="F26" s="212">
        <v>7.6062153645550371E-2</v>
      </c>
      <c r="G26" s="212">
        <v>95.870911659241557</v>
      </c>
      <c r="H26" s="212">
        <v>44.609454710350299</v>
      </c>
      <c r="I26" s="212">
        <v>52.187960548690626</v>
      </c>
      <c r="J26" s="212">
        <v>96.797415259040918</v>
      </c>
      <c r="K26" s="212">
        <v>95.932482503087684</v>
      </c>
    </row>
    <row r="27" spans="1:11" s="211" customFormat="1" ht="15" customHeight="1">
      <c r="A27" s="499" t="s">
        <v>106</v>
      </c>
      <c r="B27" s="588">
        <v>64.981526198700962</v>
      </c>
      <c r="C27" s="588">
        <v>91.501029061711478</v>
      </c>
      <c r="D27" s="588">
        <v>95.879290573677906</v>
      </c>
      <c r="E27" s="588">
        <v>97.067640539405716</v>
      </c>
      <c r="F27" s="588">
        <v>0.21663832559359317</v>
      </c>
      <c r="G27" s="588">
        <v>97.284278864999308</v>
      </c>
      <c r="H27" s="588">
        <v>34.773440648431425</v>
      </c>
      <c r="I27" s="588">
        <v>63.343105591472302</v>
      </c>
      <c r="J27" s="588">
        <v>98.116546239903741</v>
      </c>
      <c r="K27" s="589">
        <v>96.48079957916886</v>
      </c>
    </row>
    <row r="28" spans="1:11" s="211" customFormat="1" ht="15" customHeight="1">
      <c r="A28" s="499" t="s">
        <v>105</v>
      </c>
      <c r="B28" s="335">
        <v>44.527071980846891</v>
      </c>
      <c r="C28" s="335">
        <v>76.051788973686044</v>
      </c>
      <c r="D28" s="335">
        <v>88.015649879290791</v>
      </c>
      <c r="E28" s="335">
        <v>82.391796780841005</v>
      </c>
      <c r="F28" s="335">
        <v>12.227115802573596</v>
      </c>
      <c r="G28" s="335">
        <v>94.618912583414598</v>
      </c>
      <c r="H28" s="335">
        <v>22.044331477138879</v>
      </c>
      <c r="I28" s="335">
        <v>75.52645571531535</v>
      </c>
      <c r="J28" s="335">
        <v>97.570787192454233</v>
      </c>
      <c r="K28" s="336" t="s">
        <v>406</v>
      </c>
    </row>
    <row r="29" spans="1:11" s="211" customFormat="1" ht="15" customHeight="1">
      <c r="A29" s="334" t="s">
        <v>407</v>
      </c>
      <c r="B29" s="335" t="s">
        <v>406</v>
      </c>
      <c r="C29" s="335" t="s">
        <v>406</v>
      </c>
      <c r="D29" s="335" t="s">
        <v>406</v>
      </c>
      <c r="E29" s="335" t="s">
        <v>406</v>
      </c>
      <c r="F29" s="335" t="s">
        <v>406</v>
      </c>
      <c r="G29" s="335" t="s">
        <v>406</v>
      </c>
      <c r="H29" s="335" t="s">
        <v>406</v>
      </c>
      <c r="I29" s="335" t="s">
        <v>406</v>
      </c>
      <c r="J29" s="335" t="s">
        <v>406</v>
      </c>
      <c r="K29" s="589">
        <v>95.5</v>
      </c>
    </row>
    <row r="31" spans="1:11">
      <c r="A31" s="582" t="s">
        <v>405</v>
      </c>
    </row>
    <row r="33" spans="1:11">
      <c r="A33" s="210"/>
      <c r="B33" s="210"/>
      <c r="C33" s="207"/>
      <c r="D33" s="207"/>
      <c r="E33" s="207"/>
      <c r="F33" s="207"/>
      <c r="G33" s="207"/>
      <c r="H33" s="207"/>
      <c r="I33" s="207"/>
      <c r="J33" s="207"/>
      <c r="K33" s="207"/>
    </row>
    <row r="34" spans="1:11" s="206" customFormat="1">
      <c r="A34" s="755" t="s">
        <v>103</v>
      </c>
      <c r="B34" s="209"/>
      <c r="C34" s="208"/>
      <c r="D34" s="208"/>
      <c r="E34" s="207"/>
      <c r="F34" s="207"/>
      <c r="G34" s="207"/>
      <c r="H34" s="207"/>
      <c r="I34" s="207"/>
      <c r="J34" s="207"/>
      <c r="K34" s="207"/>
    </row>
  </sheetData>
  <conditionalFormatting sqref="K28 C29:I29">
    <cfRule type="expression" dxfId="73" priority="2" stopIfTrue="1">
      <formula>#REF!=1</formula>
    </cfRule>
  </conditionalFormatting>
  <conditionalFormatting sqref="J29">
    <cfRule type="expression" dxfId="72" priority="1" stopIfTrue="1">
      <formula>#REF!=1</formula>
    </cfRule>
  </conditionalFormatting>
  <conditionalFormatting sqref="B28:J28">
    <cfRule type="expression" dxfId="71" priority="3" stopIfTrue="1">
      <formula>#REF!=1</formula>
    </cfRule>
  </conditionalFormatting>
  <conditionalFormatting sqref="G29">
    <cfRule type="expression" dxfId="70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" footer="0.19685039370078741"/>
  <pageSetup paperSize="9" scale="70" orientation="portrait" r:id="rId1"/>
  <headerFooter alignWithMargins="0">
    <oddHeader>&amp;C-32-</oddHeader>
    <oddFooter>&amp;CStatistische Ämter des Bundes und der Länder, Internationale Bildungsindikatoren, 2018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1" sqref="A11"/>
    </sheetView>
  </sheetViews>
  <sheetFormatPr baseColWidth="10" defaultColWidth="8.7109375" defaultRowHeight="12"/>
  <cols>
    <col min="1" max="1" width="27.140625" style="175" customWidth="1"/>
    <col min="2" max="3" width="13.7109375" style="175" customWidth="1"/>
    <col min="4" max="11" width="10.5703125" style="175" customWidth="1"/>
    <col min="12" max="16384" width="8.7109375" style="174"/>
  </cols>
  <sheetData>
    <row r="1" spans="1:14" ht="12.75">
      <c r="A1" s="303" t="s">
        <v>4</v>
      </c>
      <c r="E1" s="203"/>
      <c r="F1" s="203"/>
      <c r="G1" s="203"/>
      <c r="H1" s="203"/>
      <c r="I1" s="203"/>
      <c r="J1" s="203"/>
      <c r="K1" s="203"/>
    </row>
    <row r="2" spans="1:14" ht="12.75">
      <c r="E2" s="203"/>
      <c r="F2" s="203"/>
      <c r="G2" s="203"/>
      <c r="H2" s="203"/>
      <c r="I2" s="203"/>
      <c r="J2" s="203"/>
      <c r="K2" s="203"/>
    </row>
    <row r="3" spans="1:14" s="199" customFormat="1" ht="15.75" customHeight="1">
      <c r="A3" s="766" t="s">
        <v>404</v>
      </c>
      <c r="B3" s="202"/>
      <c r="C3" s="202"/>
      <c r="D3" s="202"/>
      <c r="E3" s="201"/>
      <c r="F3" s="201"/>
      <c r="G3" s="201"/>
      <c r="H3" s="201"/>
      <c r="I3" s="201"/>
      <c r="J3" s="201"/>
      <c r="K3" s="201"/>
    </row>
    <row r="4" spans="1:14" s="199" customFormat="1" ht="15" customHeight="1">
      <c r="A4" s="767" t="s">
        <v>403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4" s="196" customFormat="1" ht="15">
      <c r="A5" s="198"/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4" s="189" customFormat="1" ht="25.5" customHeight="1">
      <c r="A6" s="192"/>
      <c r="B6" s="195" t="s">
        <v>402</v>
      </c>
      <c r="C6" s="195"/>
      <c r="D6" s="195" t="s">
        <v>401</v>
      </c>
      <c r="E6" s="195"/>
      <c r="F6" s="195"/>
      <c r="G6" s="195"/>
      <c r="H6" s="195" t="s">
        <v>400</v>
      </c>
      <c r="I6" s="194"/>
      <c r="J6" s="195"/>
      <c r="K6" s="194"/>
      <c r="N6" s="304"/>
    </row>
    <row r="7" spans="1:14" s="189" customFormat="1" ht="51" customHeight="1">
      <c r="A7" s="192"/>
      <c r="B7" s="821" t="s">
        <v>399</v>
      </c>
      <c r="C7" s="821" t="s">
        <v>398</v>
      </c>
      <c r="D7" s="193" t="s">
        <v>399</v>
      </c>
      <c r="E7" s="193"/>
      <c r="F7" s="193" t="s">
        <v>398</v>
      </c>
      <c r="G7" s="193"/>
      <c r="H7" s="193" t="s">
        <v>399</v>
      </c>
      <c r="I7" s="193"/>
      <c r="J7" s="193" t="s">
        <v>398</v>
      </c>
      <c r="K7" s="193"/>
    </row>
    <row r="8" spans="1:14" s="189" customFormat="1" ht="42" customHeight="1">
      <c r="A8" s="192"/>
      <c r="B8" s="821"/>
      <c r="C8" s="821"/>
      <c r="D8" s="311" t="s">
        <v>267</v>
      </c>
      <c r="E8" s="311" t="s">
        <v>266</v>
      </c>
      <c r="F8" s="311" t="s">
        <v>267</v>
      </c>
      <c r="G8" s="311" t="s">
        <v>266</v>
      </c>
      <c r="H8" s="311" t="s">
        <v>664</v>
      </c>
      <c r="I8" s="311" t="s">
        <v>397</v>
      </c>
      <c r="J8" s="311" t="s">
        <v>664</v>
      </c>
      <c r="K8" s="311" t="s">
        <v>397</v>
      </c>
    </row>
    <row r="9" spans="1:14" s="189" customFormat="1" ht="12.75">
      <c r="A9" s="192"/>
      <c r="B9" s="324" t="s">
        <v>396</v>
      </c>
      <c r="C9" s="325" t="s">
        <v>395</v>
      </c>
      <c r="D9" s="412" t="s">
        <v>396</v>
      </c>
      <c r="E9" s="412"/>
      <c r="F9" s="412" t="s">
        <v>395</v>
      </c>
      <c r="G9" s="412"/>
      <c r="H9" s="412" t="s">
        <v>396</v>
      </c>
      <c r="I9" s="412"/>
      <c r="J9" s="412" t="s">
        <v>395</v>
      </c>
      <c r="K9" s="390"/>
    </row>
    <row r="10" spans="1:14" s="189" customFormat="1" ht="12.75">
      <c r="A10" s="191" t="s">
        <v>125</v>
      </c>
      <c r="B10" s="190" t="s">
        <v>175</v>
      </c>
      <c r="C10" s="190"/>
      <c r="D10" s="190"/>
      <c r="E10" s="190"/>
      <c r="F10" s="190"/>
      <c r="G10" s="190"/>
      <c r="H10" s="190" t="s">
        <v>230</v>
      </c>
      <c r="I10" s="190"/>
      <c r="J10" s="190"/>
      <c r="K10" s="190"/>
    </row>
    <row r="11" spans="1:14" s="186" customFormat="1" ht="15" customHeight="1">
      <c r="A11" s="53" t="s">
        <v>122</v>
      </c>
      <c r="B11" s="188">
        <v>23.839451752875533</v>
      </c>
      <c r="C11" s="188">
        <v>76.160548247124467</v>
      </c>
      <c r="D11" s="188">
        <v>34.473507712944333</v>
      </c>
      <c r="E11" s="188">
        <v>65.526492287055675</v>
      </c>
      <c r="F11" s="188">
        <v>44.027621222348898</v>
      </c>
      <c r="G11" s="188">
        <v>55.972378777651102</v>
      </c>
      <c r="H11" s="188">
        <v>3.859678579604076</v>
      </c>
      <c r="I11" s="188">
        <v>4.4170531055566702</v>
      </c>
      <c r="J11" s="188">
        <v>8.0742851608646546</v>
      </c>
      <c r="K11" s="188">
        <v>9.143173368650805</v>
      </c>
    </row>
    <row r="12" spans="1:14" s="186" customFormat="1" ht="15" customHeight="1">
      <c r="A12" s="131" t="s">
        <v>121</v>
      </c>
      <c r="B12" s="187">
        <v>23.754444615268866</v>
      </c>
      <c r="C12" s="187">
        <v>76.245555384731134</v>
      </c>
      <c r="D12" s="187">
        <v>21.771161817155292</v>
      </c>
      <c r="E12" s="187">
        <v>78.228838182844711</v>
      </c>
      <c r="F12" s="187">
        <v>30.561275855756907</v>
      </c>
      <c r="G12" s="187">
        <v>69.438724144243096</v>
      </c>
      <c r="H12" s="187">
        <v>4.8167686216863572</v>
      </c>
      <c r="I12" s="187">
        <v>5.1709634656489731</v>
      </c>
      <c r="J12" s="187">
        <v>9.2696658547210333</v>
      </c>
      <c r="K12" s="187">
        <v>9.777740956963898</v>
      </c>
    </row>
    <row r="13" spans="1:14" s="186" customFormat="1" ht="15" customHeight="1">
      <c r="A13" s="53" t="s">
        <v>120</v>
      </c>
      <c r="B13" s="188">
        <v>35.359308345675259</v>
      </c>
      <c r="C13" s="188">
        <v>64.640691654324741</v>
      </c>
      <c r="D13" s="188">
        <v>20.473624859040221</v>
      </c>
      <c r="E13" s="188">
        <v>79.526375140959786</v>
      </c>
      <c r="F13" s="188">
        <v>23.415025800197785</v>
      </c>
      <c r="G13" s="188">
        <v>76.584974199802218</v>
      </c>
      <c r="H13" s="188">
        <v>6.0230948373956696</v>
      </c>
      <c r="I13" s="188">
        <v>6.3203280735675902</v>
      </c>
      <c r="J13" s="188">
        <v>7.617627673915722</v>
      </c>
      <c r="K13" s="188">
        <v>8.050511560784452</v>
      </c>
    </row>
    <row r="14" spans="1:14" s="186" customFormat="1" ht="15" customHeight="1">
      <c r="A14" s="131" t="s">
        <v>119</v>
      </c>
      <c r="B14" s="187">
        <v>35.551079055615034</v>
      </c>
      <c r="C14" s="187">
        <v>64.448920944384966</v>
      </c>
      <c r="D14" s="187">
        <v>43.351692620623162</v>
      </c>
      <c r="E14" s="187">
        <v>56.648307379376838</v>
      </c>
      <c r="F14" s="187">
        <v>49.2885401411991</v>
      </c>
      <c r="G14" s="187">
        <v>50.7114598588009</v>
      </c>
      <c r="H14" s="187">
        <v>5.3449718364098677</v>
      </c>
      <c r="I14" s="187">
        <v>5.4597502597724841</v>
      </c>
      <c r="J14" s="187">
        <v>11.714893695294059</v>
      </c>
      <c r="K14" s="187">
        <v>12.027914018338054</v>
      </c>
    </row>
    <row r="15" spans="1:14" s="186" customFormat="1" ht="15" customHeight="1">
      <c r="A15" s="53" t="s">
        <v>118</v>
      </c>
      <c r="B15" s="188">
        <v>25.015336079221811</v>
      </c>
      <c r="C15" s="188">
        <v>74.984663920778189</v>
      </c>
      <c r="D15" s="188">
        <v>18.882466281310212</v>
      </c>
      <c r="E15" s="188">
        <v>81.117533718689785</v>
      </c>
      <c r="F15" s="188">
        <v>42.371296675042366</v>
      </c>
      <c r="G15" s="188">
        <v>57.628703324957634</v>
      </c>
      <c r="H15" s="188">
        <v>3.5661685236161333</v>
      </c>
      <c r="I15" s="188">
        <v>4.1521299261936377</v>
      </c>
      <c r="J15" s="188">
        <v>8.2883955260541367</v>
      </c>
      <c r="K15" s="188">
        <v>9.4483663108049338</v>
      </c>
    </row>
    <row r="16" spans="1:14" s="186" customFormat="1" ht="15" customHeight="1">
      <c r="A16" s="131" t="s">
        <v>117</v>
      </c>
      <c r="B16" s="187">
        <v>32.432730278262468</v>
      </c>
      <c r="C16" s="187">
        <v>67.567269721737532</v>
      </c>
      <c r="D16" s="187">
        <v>0.79284177143504364</v>
      </c>
      <c r="E16" s="187">
        <v>99.20715822856495</v>
      </c>
      <c r="F16" s="187">
        <v>14.557678890187656</v>
      </c>
      <c r="G16" s="187">
        <v>85.44232110981234</v>
      </c>
      <c r="H16" s="187">
        <v>5.5319169535280439</v>
      </c>
      <c r="I16" s="187">
        <v>6.3592130490487397</v>
      </c>
      <c r="J16" s="187">
        <v>9.7371952936952813</v>
      </c>
      <c r="K16" s="187">
        <v>11.085676640766735</v>
      </c>
    </row>
    <row r="17" spans="1:11" s="186" customFormat="1" ht="15" customHeight="1">
      <c r="A17" s="53" t="s">
        <v>116</v>
      </c>
      <c r="B17" s="188">
        <v>24.10097483147193</v>
      </c>
      <c r="C17" s="188">
        <v>75.89902516852807</v>
      </c>
      <c r="D17" s="188">
        <v>31.342714543185913</v>
      </c>
      <c r="E17" s="188">
        <v>68.657285456814094</v>
      </c>
      <c r="F17" s="188">
        <v>50.564598672697855</v>
      </c>
      <c r="G17" s="188">
        <v>49.435401327302145</v>
      </c>
      <c r="H17" s="188">
        <v>3.9355272572654436</v>
      </c>
      <c r="I17" s="188">
        <v>4.4718564241883518</v>
      </c>
      <c r="J17" s="188">
        <v>9.2914588014938371</v>
      </c>
      <c r="K17" s="188">
        <v>10.482054598188807</v>
      </c>
    </row>
    <row r="18" spans="1:11" s="186" customFormat="1" ht="15" customHeight="1">
      <c r="A18" s="131" t="s">
        <v>115</v>
      </c>
      <c r="B18" s="187">
        <v>34.850168042411383</v>
      </c>
      <c r="C18" s="187">
        <v>65.149831957588617</v>
      </c>
      <c r="D18" s="187">
        <v>9.5710769479078408</v>
      </c>
      <c r="E18" s="187">
        <v>90.428923052092159</v>
      </c>
      <c r="F18" s="187">
        <v>12.475717677530758</v>
      </c>
      <c r="G18" s="187">
        <v>87.524282322469233</v>
      </c>
      <c r="H18" s="187">
        <v>4.8638398283060047</v>
      </c>
      <c r="I18" s="187">
        <v>4.9567746221903803</v>
      </c>
      <c r="J18" s="187">
        <v>9.8432889967552821</v>
      </c>
      <c r="K18" s="187">
        <v>10.113261367738129</v>
      </c>
    </row>
    <row r="19" spans="1:11" s="186" customFormat="1" ht="15" customHeight="1">
      <c r="A19" s="53" t="s">
        <v>114</v>
      </c>
      <c r="B19" s="188">
        <v>24.164764082565256</v>
      </c>
      <c r="C19" s="188">
        <v>75.835235917434744</v>
      </c>
      <c r="D19" s="188">
        <v>24.151644675710834</v>
      </c>
      <c r="E19" s="188">
        <v>75.848355324289159</v>
      </c>
      <c r="F19" s="188">
        <v>32.78221775855453</v>
      </c>
      <c r="G19" s="188">
        <v>67.217782241445462</v>
      </c>
      <c r="H19" s="188">
        <v>4.7796176259809755</v>
      </c>
      <c r="I19" s="188">
        <v>5.3699444333855801</v>
      </c>
      <c r="J19" s="188">
        <v>8.7097683266556007</v>
      </c>
      <c r="K19" s="188">
        <v>9.7960909764756643</v>
      </c>
    </row>
    <row r="20" spans="1:11" s="186" customFormat="1" ht="15" customHeight="1">
      <c r="A20" s="131" t="s">
        <v>113</v>
      </c>
      <c r="B20" s="187">
        <v>23.48845103179012</v>
      </c>
      <c r="C20" s="187">
        <v>76.51154896820988</v>
      </c>
      <c r="D20" s="187">
        <v>18.081307109099772</v>
      </c>
      <c r="E20" s="187">
        <v>81.918692890900218</v>
      </c>
      <c r="F20" s="187">
        <v>30.30026438039361</v>
      </c>
      <c r="G20" s="187">
        <v>69.6997356196064</v>
      </c>
      <c r="H20" s="187">
        <v>4.3440023352019654</v>
      </c>
      <c r="I20" s="187">
        <v>4.6592008028840013</v>
      </c>
      <c r="J20" s="187">
        <v>8.0242235822461669</v>
      </c>
      <c r="K20" s="187">
        <v>8.8253218597105594</v>
      </c>
    </row>
    <row r="21" spans="1:11" s="186" customFormat="1" ht="15" customHeight="1">
      <c r="A21" s="53" t="s">
        <v>112</v>
      </c>
      <c r="B21" s="188">
        <v>24.936376323782937</v>
      </c>
      <c r="C21" s="188">
        <v>75.063623676217063</v>
      </c>
      <c r="D21" s="188">
        <v>44.855967078189302</v>
      </c>
      <c r="E21" s="188">
        <v>55.144032921810705</v>
      </c>
      <c r="F21" s="188">
        <v>46.045460345236144</v>
      </c>
      <c r="G21" s="188">
        <v>53.954539654763856</v>
      </c>
      <c r="H21" s="188">
        <v>4.1070462872289841</v>
      </c>
      <c r="I21" s="188">
        <v>4.6369981151283479</v>
      </c>
      <c r="J21" s="188">
        <v>8.3362220042426074</v>
      </c>
      <c r="K21" s="188">
        <v>9.4992537657329592</v>
      </c>
    </row>
    <row r="22" spans="1:11" s="186" customFormat="1" ht="15" customHeight="1">
      <c r="A22" s="131" t="s">
        <v>111</v>
      </c>
      <c r="B22" s="187">
        <v>22.990946859304273</v>
      </c>
      <c r="C22" s="187">
        <v>77.009053140695727</v>
      </c>
      <c r="D22" s="187">
        <v>29.236059604881664</v>
      </c>
      <c r="E22" s="187">
        <v>70.763940395118325</v>
      </c>
      <c r="F22" s="187">
        <v>29.381806469794874</v>
      </c>
      <c r="G22" s="187">
        <v>70.618193530205119</v>
      </c>
      <c r="H22" s="187">
        <v>3.4129810813021102</v>
      </c>
      <c r="I22" s="187">
        <v>3.6302605649006541</v>
      </c>
      <c r="J22" s="187">
        <v>9.9247191571478837</v>
      </c>
      <c r="K22" s="187">
        <v>10.618952984644771</v>
      </c>
    </row>
    <row r="23" spans="1:11" s="186" customFormat="1" ht="15" customHeight="1">
      <c r="A23" s="53" t="s">
        <v>110</v>
      </c>
      <c r="B23" s="188">
        <v>33.182825934137242</v>
      </c>
      <c r="C23" s="188">
        <v>66.817174065862758</v>
      </c>
      <c r="D23" s="188">
        <v>32.525054998777804</v>
      </c>
      <c r="E23" s="188">
        <v>67.474945001222196</v>
      </c>
      <c r="F23" s="188">
        <v>37.021001092542392</v>
      </c>
      <c r="G23" s="188">
        <v>62.978998907457616</v>
      </c>
      <c r="H23" s="188">
        <v>5.8491158776731522</v>
      </c>
      <c r="I23" s="188">
        <v>6.0131230800656565</v>
      </c>
      <c r="J23" s="188">
        <v>11.060298118582601</v>
      </c>
      <c r="K23" s="188">
        <v>11.475398533244817</v>
      </c>
    </row>
    <row r="24" spans="1:11" s="186" customFormat="1" ht="15" customHeight="1">
      <c r="A24" s="131" t="s">
        <v>109</v>
      </c>
      <c r="B24" s="187">
        <v>35.874288810620428</v>
      </c>
      <c r="C24" s="187">
        <v>64.125711189379572</v>
      </c>
      <c r="D24" s="187">
        <v>50.348910974836116</v>
      </c>
      <c r="E24" s="187">
        <v>49.651089025163877</v>
      </c>
      <c r="F24" s="187">
        <v>49.888460758466842</v>
      </c>
      <c r="G24" s="187">
        <v>50.111539241533151</v>
      </c>
      <c r="H24" s="187">
        <v>5.196875090080626</v>
      </c>
      <c r="I24" s="187">
        <v>5.4094895098358755</v>
      </c>
      <c r="J24" s="187">
        <v>9.7181991690101697</v>
      </c>
      <c r="K24" s="187">
        <v>10.13923343707147</v>
      </c>
    </row>
    <row r="25" spans="1:11" s="186" customFormat="1" ht="15" customHeight="1">
      <c r="A25" s="53" t="s">
        <v>108</v>
      </c>
      <c r="B25" s="188">
        <v>23.999214224453908</v>
      </c>
      <c r="C25" s="188">
        <v>76.000785775546092</v>
      </c>
      <c r="D25" s="188">
        <v>19.585138453552673</v>
      </c>
      <c r="E25" s="188">
        <v>80.414861546447327</v>
      </c>
      <c r="F25" s="188">
        <v>25.339486325982524</v>
      </c>
      <c r="G25" s="188">
        <v>74.660513674017466</v>
      </c>
      <c r="H25" s="188">
        <v>4.4974682293041131</v>
      </c>
      <c r="I25" s="188">
        <v>5.435961952476041</v>
      </c>
      <c r="J25" s="188">
        <v>9.3128839035277924</v>
      </c>
      <c r="K25" s="188">
        <v>11.552607070185983</v>
      </c>
    </row>
    <row r="26" spans="1:11" s="186" customFormat="1" ht="15" customHeight="1">
      <c r="A26" s="131" t="s">
        <v>107</v>
      </c>
      <c r="B26" s="187">
        <v>34.39910235740119</v>
      </c>
      <c r="C26" s="187">
        <v>65.60089764259881</v>
      </c>
      <c r="D26" s="187">
        <v>33.084206859422999</v>
      </c>
      <c r="E26" s="187">
        <v>66.915793140577009</v>
      </c>
      <c r="F26" s="187">
        <v>32.863381989073218</v>
      </c>
      <c r="G26" s="187">
        <v>67.136618010926782</v>
      </c>
      <c r="H26" s="187">
        <v>4.8512766889522716</v>
      </c>
      <c r="I26" s="187">
        <v>5.0195470386511687</v>
      </c>
      <c r="J26" s="187">
        <v>9.284530145181952</v>
      </c>
      <c r="K26" s="187">
        <v>9.6204713990315547</v>
      </c>
    </row>
    <row r="27" spans="1:11" s="185" customFormat="1" ht="15" customHeight="1">
      <c r="A27" s="601" t="s">
        <v>106</v>
      </c>
      <c r="B27" s="602">
        <v>26.568577677296474</v>
      </c>
      <c r="C27" s="602">
        <v>73.431422322703526</v>
      </c>
      <c r="D27" s="602">
        <v>26.746243717200652</v>
      </c>
      <c r="E27" s="602">
        <v>73.253756282799358</v>
      </c>
      <c r="F27" s="602">
        <v>35.198125645554178</v>
      </c>
      <c r="G27" s="602">
        <v>64.801874354445815</v>
      </c>
      <c r="H27" s="602">
        <v>4.6237632783915972</v>
      </c>
      <c r="I27" s="602">
        <v>5.0399837126921598</v>
      </c>
      <c r="J27" s="602">
        <v>8.789225696349968</v>
      </c>
      <c r="K27" s="184">
        <v>9.6459540266953105</v>
      </c>
    </row>
    <row r="28" spans="1:11" s="183" customFormat="1" ht="15" customHeight="1">
      <c r="A28" s="558" t="s">
        <v>105</v>
      </c>
      <c r="B28" s="466" t="s">
        <v>104</v>
      </c>
      <c r="C28" s="466" t="s">
        <v>104</v>
      </c>
      <c r="D28" s="466">
        <v>44.069349371647533</v>
      </c>
      <c r="E28" s="466">
        <v>55.930650628352467</v>
      </c>
      <c r="F28" s="466">
        <v>66.934069247198508</v>
      </c>
      <c r="G28" s="466">
        <v>33.065930752801435</v>
      </c>
      <c r="H28" s="466">
        <v>5.319306240621021</v>
      </c>
      <c r="I28" s="466">
        <v>8.1805718163491399</v>
      </c>
      <c r="J28" s="602">
        <v>12.05259746884108</v>
      </c>
      <c r="K28" s="184">
        <v>14.236439803335605</v>
      </c>
    </row>
    <row r="29" spans="1:11" s="179" customFormat="1" ht="12.75">
      <c r="A29" s="182"/>
      <c r="B29" s="305"/>
      <c r="C29" s="181"/>
      <c r="D29" s="181"/>
      <c r="E29" s="180"/>
      <c r="F29" s="180"/>
      <c r="G29" s="180"/>
      <c r="H29" s="180"/>
      <c r="I29" s="180"/>
      <c r="J29" s="180"/>
      <c r="K29" s="180"/>
    </row>
    <row r="30" spans="1:11" s="179" customFormat="1" ht="12.75">
      <c r="A30" s="182" t="s">
        <v>394</v>
      </c>
      <c r="B30" s="305"/>
      <c r="C30" s="181"/>
      <c r="D30" s="181"/>
      <c r="E30" s="180"/>
      <c r="F30" s="180"/>
      <c r="G30" s="180"/>
      <c r="H30" s="180"/>
      <c r="I30" s="180"/>
      <c r="J30" s="180"/>
      <c r="K30" s="180"/>
    </row>
    <row r="31" spans="1:11" s="179" customFormat="1" ht="12.75">
      <c r="A31" s="182"/>
      <c r="B31" s="305"/>
      <c r="C31" s="181"/>
      <c r="D31" s="181"/>
      <c r="E31" s="180"/>
      <c r="F31" s="180"/>
      <c r="G31" s="180"/>
      <c r="H31" s="180"/>
      <c r="I31" s="180"/>
      <c r="J31" s="180"/>
      <c r="K31" s="180"/>
    </row>
    <row r="32" spans="1:11" s="179" customFormat="1" ht="12.75">
      <c r="A32" s="182"/>
      <c r="B32" s="305"/>
      <c r="C32" s="181"/>
      <c r="D32" s="181"/>
      <c r="E32" s="180"/>
      <c r="F32" s="180"/>
      <c r="G32" s="180"/>
      <c r="H32" s="180"/>
      <c r="I32" s="180"/>
      <c r="J32" s="180"/>
      <c r="K32" s="180"/>
    </row>
    <row r="33" spans="1:11" s="176" customFormat="1" ht="12.75">
      <c r="A33" s="755" t="s">
        <v>103</v>
      </c>
      <c r="B33" s="306"/>
      <c r="C33" s="178"/>
      <c r="D33" s="178"/>
      <c r="E33" s="177"/>
      <c r="F33" s="177"/>
      <c r="G33" s="177"/>
      <c r="H33" s="177"/>
      <c r="I33" s="177"/>
      <c r="J33" s="177"/>
      <c r="K33" s="177"/>
    </row>
  </sheetData>
  <mergeCells count="2">
    <mergeCell ref="B7:B8"/>
    <mergeCell ref="C7:C8"/>
  </mergeCells>
  <conditionalFormatting sqref="B28:I28 D27:E27">
    <cfRule type="expression" dxfId="69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>
    <oddHeader>&amp;C-33-</oddHeader>
    <oddFooter>&amp;CStatistische Ämter des Bundes und der Länder, Internationale Bildungsindikatoren, 2018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11.42578125" defaultRowHeight="12.75"/>
  <cols>
    <col min="1" max="1" width="24" style="156" customWidth="1"/>
    <col min="2" max="4" width="11.7109375" style="156" customWidth="1"/>
    <col min="5" max="5" width="14.140625" style="156" customWidth="1"/>
    <col min="6" max="6" width="12.7109375" style="156" customWidth="1"/>
    <col min="7" max="7" width="13.7109375" style="156" customWidth="1"/>
    <col min="8" max="9" width="11.7109375" style="156" customWidth="1"/>
    <col min="10" max="10" width="14.140625" style="156" customWidth="1"/>
    <col min="11" max="16384" width="11.42578125" style="157"/>
  </cols>
  <sheetData>
    <row r="1" spans="1:10">
      <c r="A1" s="303" t="s">
        <v>4</v>
      </c>
    </row>
    <row r="3" spans="1:10" ht="15.75" customHeight="1">
      <c r="A3" s="765" t="s">
        <v>393</v>
      </c>
    </row>
    <row r="4" spans="1:10" ht="15" customHeight="1">
      <c r="A4" s="732" t="s">
        <v>392</v>
      </c>
      <c r="B4" s="592"/>
      <c r="C4" s="603"/>
      <c r="D4" s="592"/>
      <c r="E4" s="592"/>
      <c r="F4" s="592"/>
      <c r="G4" s="592"/>
      <c r="H4" s="592"/>
      <c r="I4" s="592"/>
      <c r="J4" s="592"/>
    </row>
    <row r="5" spans="1:10" ht="12.75" customHeight="1">
      <c r="A5" s="604"/>
      <c r="B5" s="378"/>
      <c r="C5" s="378"/>
      <c r="D5" s="378"/>
      <c r="E5" s="378"/>
      <c r="F5" s="378"/>
      <c r="G5" s="378"/>
      <c r="H5" s="378"/>
      <c r="I5" s="378"/>
      <c r="J5" s="378"/>
    </row>
    <row r="6" spans="1:10" ht="12.75" customHeight="1">
      <c r="A6" s="604"/>
      <c r="B6" s="822" t="s">
        <v>388</v>
      </c>
      <c r="C6" s="823"/>
      <c r="D6" s="823"/>
      <c r="E6" s="823"/>
      <c r="F6" s="823"/>
      <c r="G6" s="824"/>
      <c r="H6" s="605" t="s">
        <v>387</v>
      </c>
      <c r="I6" s="605"/>
      <c r="J6" s="605"/>
    </row>
    <row r="7" spans="1:10" s="173" customFormat="1" ht="71.25" customHeight="1">
      <c r="A7" s="606"/>
      <c r="B7" s="607" t="s">
        <v>217</v>
      </c>
      <c r="C7" s="608" t="s">
        <v>373</v>
      </c>
      <c r="D7" s="608"/>
      <c r="E7" s="608"/>
      <c r="F7" s="607" t="s">
        <v>234</v>
      </c>
      <c r="G7" s="607" t="s">
        <v>233</v>
      </c>
      <c r="H7" s="605" t="s">
        <v>386</v>
      </c>
      <c r="I7" s="605"/>
      <c r="J7" s="605"/>
    </row>
    <row r="8" spans="1:10" ht="12.75" customHeight="1">
      <c r="A8" s="609"/>
      <c r="B8" s="610"/>
      <c r="C8" s="611" t="s">
        <v>202</v>
      </c>
      <c r="D8" s="611" t="s">
        <v>371</v>
      </c>
      <c r="E8" s="611" t="s">
        <v>370</v>
      </c>
      <c r="F8" s="611" t="s">
        <v>184</v>
      </c>
      <c r="G8" s="611" t="s">
        <v>184</v>
      </c>
      <c r="H8" s="611" t="s">
        <v>202</v>
      </c>
      <c r="I8" s="611" t="s">
        <v>371</v>
      </c>
      <c r="J8" s="612" t="s">
        <v>370</v>
      </c>
    </row>
    <row r="9" spans="1:10" ht="25.5" customHeight="1">
      <c r="A9" s="613" t="s">
        <v>125</v>
      </c>
      <c r="B9" s="324" t="s">
        <v>221</v>
      </c>
      <c r="C9" s="325" t="s">
        <v>220</v>
      </c>
      <c r="D9" s="325" t="s">
        <v>369</v>
      </c>
      <c r="E9" s="325" t="s">
        <v>368</v>
      </c>
      <c r="F9" s="325" t="s">
        <v>219</v>
      </c>
      <c r="G9" s="325" t="s">
        <v>218</v>
      </c>
      <c r="H9" s="325" t="s">
        <v>367</v>
      </c>
      <c r="I9" s="325" t="s">
        <v>366</v>
      </c>
      <c r="J9" s="326" t="s">
        <v>391</v>
      </c>
    </row>
    <row r="10" spans="1:10" ht="15" customHeight="1">
      <c r="A10" s="555" t="s">
        <v>122</v>
      </c>
      <c r="B10" s="614">
        <v>1.4306629767078248E-2</v>
      </c>
      <c r="C10" s="614">
        <v>53.38596182871629</v>
      </c>
      <c r="D10" s="614">
        <v>43.405521137391325</v>
      </c>
      <c r="E10" s="614">
        <v>9.9804406913249668</v>
      </c>
      <c r="F10" s="614">
        <v>27.806131803455671</v>
      </c>
      <c r="G10" s="437" t="s">
        <v>104</v>
      </c>
      <c r="H10" s="614">
        <v>64.167593321417144</v>
      </c>
      <c r="I10" s="614">
        <v>54.172846000325094</v>
      </c>
      <c r="J10" s="614">
        <v>9.9947473210920457</v>
      </c>
    </row>
    <row r="11" spans="1:10" ht="15" customHeight="1">
      <c r="A11" s="556" t="s">
        <v>121</v>
      </c>
      <c r="B11" s="615">
        <v>9.909070752921828E-2</v>
      </c>
      <c r="C11" s="615">
        <v>41.477148886241238</v>
      </c>
      <c r="D11" s="615">
        <v>34.516506592036784</v>
      </c>
      <c r="E11" s="615">
        <v>6.9606422942044528</v>
      </c>
      <c r="F11" s="615">
        <v>29.293391624108345</v>
      </c>
      <c r="G11" s="557" t="s">
        <v>104</v>
      </c>
      <c r="H11" s="615">
        <v>53.847860352399479</v>
      </c>
      <c r="I11" s="615">
        <v>46.78812735066581</v>
      </c>
      <c r="J11" s="615">
        <v>7.0597330017336715</v>
      </c>
    </row>
    <row r="12" spans="1:10" ht="15" customHeight="1">
      <c r="A12" s="555" t="s">
        <v>120</v>
      </c>
      <c r="B12" s="614">
        <v>0</v>
      </c>
      <c r="C12" s="614">
        <v>69.75990868017395</v>
      </c>
      <c r="D12" s="614">
        <v>60.144915351897716</v>
      </c>
      <c r="E12" s="614">
        <v>9.6149933282762365</v>
      </c>
      <c r="F12" s="614">
        <v>54.428640608691737</v>
      </c>
      <c r="G12" s="437" t="s">
        <v>104</v>
      </c>
      <c r="H12" s="614">
        <v>93.72483822414442</v>
      </c>
      <c r="I12" s="614">
        <v>84.109844895868179</v>
      </c>
      <c r="J12" s="614">
        <v>9.6149933282762365</v>
      </c>
    </row>
    <row r="13" spans="1:10" ht="15" customHeight="1">
      <c r="A13" s="556" t="s">
        <v>119</v>
      </c>
      <c r="B13" s="615">
        <v>0</v>
      </c>
      <c r="C13" s="615">
        <v>37.415580504410244</v>
      </c>
      <c r="D13" s="615">
        <v>29.002210201445777</v>
      </c>
      <c r="E13" s="615">
        <v>8.4133703029644664</v>
      </c>
      <c r="F13" s="615">
        <v>28.356237131957474</v>
      </c>
      <c r="G13" s="557" t="s">
        <v>104</v>
      </c>
      <c r="H13" s="615">
        <v>49.19169370707472</v>
      </c>
      <c r="I13" s="615">
        <v>40.778323404110253</v>
      </c>
      <c r="J13" s="615">
        <v>8.4133703029644664</v>
      </c>
    </row>
    <row r="14" spans="1:10" ht="15" customHeight="1">
      <c r="A14" s="555" t="s">
        <v>118</v>
      </c>
      <c r="B14" s="614">
        <v>0</v>
      </c>
      <c r="C14" s="614">
        <v>78.354596558614858</v>
      </c>
      <c r="D14" s="614">
        <v>73.700727601703733</v>
      </c>
      <c r="E14" s="614">
        <v>4.6538689569111282</v>
      </c>
      <c r="F14" s="614">
        <v>31.457019811975385</v>
      </c>
      <c r="G14" s="437" t="s">
        <v>104</v>
      </c>
      <c r="H14" s="614">
        <v>87.75408034429617</v>
      </c>
      <c r="I14" s="614">
        <v>83.100211387385045</v>
      </c>
      <c r="J14" s="614">
        <v>4.6538689569111282</v>
      </c>
    </row>
    <row r="15" spans="1:10" ht="15" customHeight="1">
      <c r="A15" s="556" t="s">
        <v>117</v>
      </c>
      <c r="B15" s="615">
        <v>0</v>
      </c>
      <c r="C15" s="615">
        <v>69.003024925249278</v>
      </c>
      <c r="D15" s="615">
        <v>61.414541083259316</v>
      </c>
      <c r="E15" s="615">
        <v>7.588483841989957</v>
      </c>
      <c r="F15" s="615">
        <v>34.650693362061659</v>
      </c>
      <c r="G15" s="557" t="s">
        <v>104</v>
      </c>
      <c r="H15" s="615">
        <v>81.025522400124416</v>
      </c>
      <c r="I15" s="615">
        <v>73.437038558134461</v>
      </c>
      <c r="J15" s="615">
        <v>7.588483841989957</v>
      </c>
    </row>
    <row r="16" spans="1:10" ht="15" customHeight="1">
      <c r="A16" s="555" t="s">
        <v>116</v>
      </c>
      <c r="B16" s="614">
        <v>0</v>
      </c>
      <c r="C16" s="614">
        <v>50.827461267641425</v>
      </c>
      <c r="D16" s="614">
        <v>43.011652936573242</v>
      </c>
      <c r="E16" s="614">
        <v>7.815808331068185</v>
      </c>
      <c r="F16" s="614">
        <v>31.926055947049349</v>
      </c>
      <c r="G16" s="437" t="s">
        <v>104</v>
      </c>
      <c r="H16" s="614">
        <v>62.729704474323135</v>
      </c>
      <c r="I16" s="614">
        <v>54.913896143254952</v>
      </c>
      <c r="J16" s="614">
        <v>7.815808331068185</v>
      </c>
    </row>
    <row r="17" spans="1:10" ht="15" customHeight="1">
      <c r="A17" s="556" t="s">
        <v>115</v>
      </c>
      <c r="B17" s="615">
        <v>0</v>
      </c>
      <c r="C17" s="615">
        <v>38.277996124714349</v>
      </c>
      <c r="D17" s="615">
        <v>32.173796945200777</v>
      </c>
      <c r="E17" s="615">
        <v>6.1041991795135706</v>
      </c>
      <c r="F17" s="615">
        <v>32.787567276370012</v>
      </c>
      <c r="G17" s="557" t="s">
        <v>104</v>
      </c>
      <c r="H17" s="615">
        <v>54.881306837596753</v>
      </c>
      <c r="I17" s="615">
        <v>48.777107658083182</v>
      </c>
      <c r="J17" s="615">
        <v>6.1041991795135706</v>
      </c>
    </row>
    <row r="18" spans="1:10" ht="15" customHeight="1">
      <c r="A18" s="555" t="s">
        <v>114</v>
      </c>
      <c r="B18" s="614">
        <v>0</v>
      </c>
      <c r="C18" s="614">
        <v>39.964275659159526</v>
      </c>
      <c r="D18" s="614">
        <v>33.641719880648715</v>
      </c>
      <c r="E18" s="614">
        <v>6.3225557785108126</v>
      </c>
      <c r="F18" s="614">
        <v>19.629399331710491</v>
      </c>
      <c r="G18" s="437" t="s">
        <v>104</v>
      </c>
      <c r="H18" s="614">
        <v>45.97575176538394</v>
      </c>
      <c r="I18" s="614">
        <v>39.653195986873129</v>
      </c>
      <c r="J18" s="614">
        <v>6.3225557785108126</v>
      </c>
    </row>
    <row r="19" spans="1:10" ht="15" customHeight="1">
      <c r="A19" s="556" t="s">
        <v>113</v>
      </c>
      <c r="B19" s="615">
        <v>2.4292925231724619E-2</v>
      </c>
      <c r="C19" s="615">
        <v>54.982031171384619</v>
      </c>
      <c r="D19" s="615">
        <v>46.183670025315692</v>
      </c>
      <c r="E19" s="615">
        <v>8.7983611460689239</v>
      </c>
      <c r="F19" s="615">
        <v>27.126257931231898</v>
      </c>
      <c r="G19" s="557" t="s">
        <v>104</v>
      </c>
      <c r="H19" s="615">
        <v>64.024715353982089</v>
      </c>
      <c r="I19" s="615">
        <v>55.202061282681441</v>
      </c>
      <c r="J19" s="615">
        <v>8.8226540713006489</v>
      </c>
    </row>
    <row r="20" spans="1:10" ht="15" customHeight="1">
      <c r="A20" s="555" t="s">
        <v>112</v>
      </c>
      <c r="B20" s="614">
        <v>2.2892546900581387E-2</v>
      </c>
      <c r="C20" s="614">
        <v>40.238830740614233</v>
      </c>
      <c r="D20" s="614">
        <v>32.764330993220049</v>
      </c>
      <c r="E20" s="614">
        <v>7.4744997473941872</v>
      </c>
      <c r="F20" s="614">
        <v>29.178688674221867</v>
      </c>
      <c r="G20" s="437" t="s">
        <v>104</v>
      </c>
      <c r="H20" s="614">
        <v>51.970302977355651</v>
      </c>
      <c r="I20" s="614">
        <v>44.472910683060881</v>
      </c>
      <c r="J20" s="614">
        <v>7.4973922942947686</v>
      </c>
    </row>
    <row r="21" spans="1:10" ht="15" customHeight="1">
      <c r="A21" s="556" t="s">
        <v>111</v>
      </c>
      <c r="B21" s="615">
        <v>0.18622503066968843</v>
      </c>
      <c r="C21" s="615">
        <v>51.181454367612908</v>
      </c>
      <c r="D21" s="615">
        <v>37.257314969666083</v>
      </c>
      <c r="E21" s="615">
        <v>13.924139397946824</v>
      </c>
      <c r="F21" s="615">
        <v>26.744604472397207</v>
      </c>
      <c r="G21" s="557" t="s">
        <v>104</v>
      </c>
      <c r="H21" s="615">
        <v>62.887187268049722</v>
      </c>
      <c r="I21" s="615">
        <v>48.776822839433208</v>
      </c>
      <c r="J21" s="615">
        <v>14.110364428616514</v>
      </c>
    </row>
    <row r="22" spans="1:10" ht="15" customHeight="1">
      <c r="A22" s="555" t="s">
        <v>110</v>
      </c>
      <c r="B22" s="614">
        <v>0</v>
      </c>
      <c r="C22" s="614">
        <v>51.296558139629987</v>
      </c>
      <c r="D22" s="614">
        <v>36.736569866700094</v>
      </c>
      <c r="E22" s="614">
        <v>14.559988272929891</v>
      </c>
      <c r="F22" s="614">
        <v>40.239491030059966</v>
      </c>
      <c r="G22" s="437" t="s">
        <v>104</v>
      </c>
      <c r="H22" s="614">
        <v>72.627407362689539</v>
      </c>
      <c r="I22" s="614">
        <v>58.067419089759653</v>
      </c>
      <c r="J22" s="614">
        <v>14.559988272929891</v>
      </c>
    </row>
    <row r="23" spans="1:10" ht="15" customHeight="1">
      <c r="A23" s="556" t="s">
        <v>109</v>
      </c>
      <c r="B23" s="615">
        <v>0</v>
      </c>
      <c r="C23" s="615">
        <v>43.86298913903213</v>
      </c>
      <c r="D23" s="615">
        <v>35.72997090913956</v>
      </c>
      <c r="E23" s="615">
        <v>8.1330182298925706</v>
      </c>
      <c r="F23" s="615">
        <v>33.225257747598462</v>
      </c>
      <c r="G23" s="557" t="s">
        <v>104</v>
      </c>
      <c r="H23" s="615">
        <v>56.143540038362353</v>
      </c>
      <c r="I23" s="615">
        <v>48.010521808469782</v>
      </c>
      <c r="J23" s="615">
        <v>8.1330182298925706</v>
      </c>
    </row>
    <row r="24" spans="1:10" ht="15" customHeight="1">
      <c r="A24" s="555" t="s">
        <v>108</v>
      </c>
      <c r="B24" s="614">
        <v>0</v>
      </c>
      <c r="C24" s="614">
        <v>32.642765036810054</v>
      </c>
      <c r="D24" s="614">
        <v>24.231859313003856</v>
      </c>
      <c r="E24" s="614">
        <v>8.4109057238061986</v>
      </c>
      <c r="F24" s="614">
        <v>16.968877580943708</v>
      </c>
      <c r="G24" s="437" t="s">
        <v>104</v>
      </c>
      <c r="H24" s="614">
        <v>37.995463318045928</v>
      </c>
      <c r="I24" s="614">
        <v>29.58455759423973</v>
      </c>
      <c r="J24" s="614">
        <v>8.4109057238061986</v>
      </c>
    </row>
    <row r="25" spans="1:10" ht="15" customHeight="1">
      <c r="A25" s="556" t="s">
        <v>107</v>
      </c>
      <c r="B25" s="615">
        <v>0</v>
      </c>
      <c r="C25" s="615">
        <v>48.676422115823257</v>
      </c>
      <c r="D25" s="615">
        <v>37.753750178632536</v>
      </c>
      <c r="E25" s="615">
        <v>10.922671937190721</v>
      </c>
      <c r="F25" s="615">
        <v>31.045862959730812</v>
      </c>
      <c r="G25" s="557" t="s">
        <v>104</v>
      </c>
      <c r="H25" s="615">
        <v>59.207618336107906</v>
      </c>
      <c r="I25" s="615">
        <v>48.284946398917185</v>
      </c>
      <c r="J25" s="615">
        <v>10.922671937190721</v>
      </c>
    </row>
    <row r="26" spans="1:10" s="172" customFormat="1" ht="15" customHeight="1">
      <c r="A26" s="596" t="s">
        <v>106</v>
      </c>
      <c r="B26" s="391">
        <v>2.6839479684132344E-2</v>
      </c>
      <c r="C26" s="391">
        <v>49.05591879594693</v>
      </c>
      <c r="D26" s="391">
        <v>40.577288480763414</v>
      </c>
      <c r="E26" s="391">
        <v>8.4786303151835156</v>
      </c>
      <c r="F26" s="391">
        <v>29.13477434231428</v>
      </c>
      <c r="G26" s="559" t="s">
        <v>104</v>
      </c>
      <c r="H26" s="391">
        <v>60.179306557357023</v>
      </c>
      <c r="I26" s="391">
        <v>51.673836762489373</v>
      </c>
      <c r="J26" s="393">
        <v>8.5054697948676488</v>
      </c>
    </row>
    <row r="27" spans="1:10" s="172" customFormat="1" ht="3.95" customHeight="1">
      <c r="A27" s="103"/>
      <c r="B27" s="102"/>
      <c r="C27" s="155"/>
      <c r="D27" s="102"/>
      <c r="E27" s="102"/>
      <c r="F27" s="102"/>
      <c r="G27" s="166"/>
      <c r="H27" s="102"/>
      <c r="I27" s="102"/>
      <c r="J27" s="616"/>
    </row>
    <row r="28" spans="1:10" s="172" customFormat="1" ht="15" customHeight="1">
      <c r="A28" s="575" t="s">
        <v>150</v>
      </c>
      <c r="B28" s="391"/>
      <c r="C28" s="617"/>
      <c r="D28" s="391"/>
      <c r="E28" s="391"/>
      <c r="F28" s="391"/>
      <c r="G28" s="391"/>
      <c r="H28" s="391"/>
      <c r="I28" s="391"/>
      <c r="J28" s="393"/>
    </row>
    <row r="29" spans="1:10" s="172" customFormat="1" ht="25.5" customHeight="1">
      <c r="A29" s="73" t="s">
        <v>149</v>
      </c>
      <c r="B29" s="500">
        <v>2.6839479684132344E-2</v>
      </c>
      <c r="C29" s="500">
        <v>49.05591879594693</v>
      </c>
      <c r="D29" s="500">
        <v>40.577288480763414</v>
      </c>
      <c r="E29" s="500">
        <v>8.4786303151835156</v>
      </c>
      <c r="F29" s="500">
        <v>29.13477434231428</v>
      </c>
      <c r="G29" s="500">
        <v>3.7848001695425499</v>
      </c>
      <c r="H29" s="500">
        <v>60.179306557357023</v>
      </c>
      <c r="I29" s="500">
        <v>51.673836762489373</v>
      </c>
      <c r="J29" s="501">
        <v>8.5054697948676488</v>
      </c>
    </row>
    <row r="30" spans="1:10" s="172" customFormat="1" ht="15" customHeight="1">
      <c r="A30" s="618" t="s">
        <v>105</v>
      </c>
      <c r="B30" s="466">
        <v>16.334921523432225</v>
      </c>
      <c r="C30" s="466">
        <v>58.297177348466882</v>
      </c>
      <c r="D30" s="466" t="s">
        <v>104</v>
      </c>
      <c r="E30" s="466" t="s">
        <v>104</v>
      </c>
      <c r="F30" s="466">
        <v>23.55182798807936</v>
      </c>
      <c r="G30" s="466">
        <v>2.4622783653603975</v>
      </c>
      <c r="H30" s="466">
        <v>65.648392890336325</v>
      </c>
      <c r="I30" s="466" t="s">
        <v>104</v>
      </c>
      <c r="J30" s="481" t="s">
        <v>104</v>
      </c>
    </row>
    <row r="31" spans="1:10" ht="12.75" customHeight="1">
      <c r="A31" s="378"/>
      <c r="B31" s="619"/>
      <c r="C31" s="619"/>
      <c r="D31" s="619"/>
      <c r="E31" s="619"/>
      <c r="F31" s="619"/>
      <c r="G31" s="619"/>
      <c r="H31" s="619"/>
      <c r="I31" s="619"/>
      <c r="J31" s="619"/>
    </row>
    <row r="32" spans="1:10">
      <c r="A32" s="797" t="s">
        <v>685</v>
      </c>
      <c r="B32" s="797"/>
      <c r="C32" s="797"/>
      <c r="D32" s="797"/>
      <c r="E32" s="797"/>
      <c r="F32" s="797"/>
      <c r="G32" s="797"/>
      <c r="H32" s="797"/>
      <c r="I32" s="619"/>
      <c r="J32" s="619"/>
    </row>
    <row r="33" spans="1:10">
      <c r="A33" s="797" t="s">
        <v>665</v>
      </c>
      <c r="B33" s="797"/>
      <c r="C33" s="797"/>
      <c r="D33" s="797"/>
      <c r="E33" s="797"/>
      <c r="F33" s="797"/>
      <c r="G33" s="797"/>
      <c r="H33" s="797"/>
      <c r="I33" s="797"/>
      <c r="J33" s="619"/>
    </row>
    <row r="34" spans="1:10">
      <c r="A34" s="797" t="s">
        <v>679</v>
      </c>
      <c r="B34" s="797"/>
      <c r="C34" s="797"/>
      <c r="D34" s="797"/>
      <c r="E34" s="797"/>
      <c r="F34" s="797"/>
      <c r="G34" s="797"/>
      <c r="H34" s="797"/>
      <c r="I34" s="797"/>
      <c r="J34" s="619"/>
    </row>
    <row r="35" spans="1:10">
      <c r="A35" s="797" t="s">
        <v>662</v>
      </c>
      <c r="B35" s="797"/>
      <c r="C35" s="797"/>
      <c r="D35" s="797"/>
      <c r="E35" s="797"/>
      <c r="F35" s="797"/>
      <c r="G35" s="797"/>
      <c r="H35" s="797"/>
      <c r="I35" s="797"/>
      <c r="J35" s="619"/>
    </row>
    <row r="36" spans="1:10">
      <c r="A36" s="378"/>
      <c r="B36" s="378"/>
      <c r="C36" s="378"/>
      <c r="D36" s="378"/>
      <c r="E36" s="378"/>
      <c r="F36" s="378"/>
      <c r="G36" s="378"/>
      <c r="H36" s="378"/>
      <c r="I36" s="378"/>
      <c r="J36" s="378"/>
    </row>
    <row r="37" spans="1:10">
      <c r="A37" s="378"/>
      <c r="B37" s="378"/>
      <c r="C37" s="378"/>
      <c r="D37" s="378"/>
      <c r="E37" s="378"/>
      <c r="F37" s="378"/>
      <c r="G37" s="378"/>
      <c r="H37" s="378"/>
      <c r="I37" s="378"/>
      <c r="J37" s="378"/>
    </row>
    <row r="38" spans="1:10">
      <c r="A38" s="755" t="s">
        <v>103</v>
      </c>
      <c r="B38" s="396"/>
      <c r="C38" s="396"/>
      <c r="D38" s="396"/>
      <c r="E38" s="396"/>
      <c r="F38" s="396"/>
      <c r="G38" s="396"/>
      <c r="H38" s="396"/>
      <c r="I38" s="396"/>
      <c r="J38" s="396"/>
    </row>
  </sheetData>
  <mergeCells count="1">
    <mergeCell ref="B6:G6"/>
  </mergeCells>
  <conditionalFormatting sqref="B27:I27">
    <cfRule type="expression" dxfId="68" priority="3" stopIfTrue="1">
      <formula>B38=1</formula>
    </cfRule>
  </conditionalFormatting>
  <conditionalFormatting sqref="C27">
    <cfRule type="expression" dxfId="67" priority="2" stopIfTrue="1">
      <formula>C38=1</formula>
    </cfRule>
  </conditionalFormatting>
  <conditionalFormatting sqref="E27:F27">
    <cfRule type="expression" dxfId="66" priority="1" stopIfTrue="1">
      <formula>E38=1</formula>
    </cfRule>
  </conditionalFormatting>
  <conditionalFormatting sqref="B30:J30">
    <cfRule type="expression" dxfId="65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&amp;C-34-</oddHeader>
    <oddFooter>&amp;CStatistische Ämter des Bundes und der Länder, Internationale Bildungsindikatoren, 2018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1" sqref="A11"/>
    </sheetView>
  </sheetViews>
  <sheetFormatPr baseColWidth="10" defaultRowHeight="12.75"/>
  <cols>
    <col min="1" max="1" width="24" style="162" customWidth="1"/>
    <col min="2" max="2" width="8.5703125" style="163" customWidth="1"/>
    <col min="3" max="3" width="10.42578125" style="162" customWidth="1"/>
    <col min="4" max="5" width="10.7109375" style="162" customWidth="1"/>
    <col min="6" max="7" width="12.7109375" style="162" customWidth="1"/>
    <col min="8" max="8" width="13.7109375" style="162" customWidth="1"/>
    <col min="9" max="10" width="11.7109375" style="162" customWidth="1"/>
    <col min="11" max="11" width="12.7109375" style="162" customWidth="1"/>
    <col min="12" max="16384" width="11.42578125" style="161"/>
  </cols>
  <sheetData>
    <row r="1" spans="1:11" ht="12.75" customHeight="1">
      <c r="A1" s="303" t="s">
        <v>4</v>
      </c>
      <c r="B1" s="170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 customHeight="1">
      <c r="A2" s="160"/>
      <c r="B2" s="170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.75">
      <c r="A3" s="765" t="s">
        <v>390</v>
      </c>
      <c r="B3" s="171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" customHeight="1">
      <c r="A4" s="732" t="s">
        <v>674</v>
      </c>
      <c r="B4" s="487"/>
      <c r="C4" s="592"/>
      <c r="D4" s="603"/>
      <c r="E4" s="592"/>
      <c r="F4" s="592"/>
      <c r="G4" s="592"/>
      <c r="H4" s="592"/>
      <c r="I4" s="592"/>
      <c r="J4" s="592"/>
      <c r="K4" s="592"/>
    </row>
    <row r="5" spans="1:11" ht="15" customHeight="1">
      <c r="A5" s="732" t="s">
        <v>389</v>
      </c>
      <c r="B5" s="487"/>
      <c r="C5" s="592"/>
      <c r="D5" s="603"/>
      <c r="E5" s="592"/>
      <c r="F5" s="592"/>
      <c r="G5" s="592"/>
      <c r="H5" s="592"/>
      <c r="I5" s="592"/>
      <c r="J5" s="592"/>
      <c r="K5" s="592"/>
    </row>
    <row r="6" spans="1:11" ht="12.75" customHeight="1">
      <c r="A6" s="604"/>
      <c r="B6" s="489"/>
      <c r="C6" s="378"/>
      <c r="D6" s="378"/>
      <c r="E6" s="378"/>
      <c r="F6" s="378"/>
      <c r="G6" s="378"/>
      <c r="H6" s="378"/>
      <c r="I6" s="378"/>
      <c r="J6" s="378"/>
      <c r="K6" s="378"/>
    </row>
    <row r="7" spans="1:11" s="169" customFormat="1" ht="12.75" customHeight="1">
      <c r="A7" s="604"/>
      <c r="B7" s="620"/>
      <c r="C7" s="823" t="s">
        <v>388</v>
      </c>
      <c r="D7" s="823"/>
      <c r="E7" s="823"/>
      <c r="F7" s="823"/>
      <c r="G7" s="823"/>
      <c r="H7" s="824"/>
      <c r="I7" s="605" t="s">
        <v>387</v>
      </c>
      <c r="J7" s="605"/>
      <c r="K7" s="605"/>
    </row>
    <row r="8" spans="1:11" ht="51" customHeight="1">
      <c r="A8" s="606"/>
      <c r="B8" s="621"/>
      <c r="C8" s="607" t="s">
        <v>217</v>
      </c>
      <c r="D8" s="608" t="s">
        <v>373</v>
      </c>
      <c r="E8" s="608"/>
      <c r="F8" s="608"/>
      <c r="G8" s="607" t="s">
        <v>234</v>
      </c>
      <c r="H8" s="607" t="s">
        <v>233</v>
      </c>
      <c r="I8" s="605" t="s">
        <v>386</v>
      </c>
      <c r="J8" s="605"/>
      <c r="K8" s="605"/>
    </row>
    <row r="9" spans="1:11" ht="12.75" customHeight="1">
      <c r="A9" s="609"/>
      <c r="B9" s="622"/>
      <c r="C9" s="610"/>
      <c r="D9" s="611" t="s">
        <v>202</v>
      </c>
      <c r="E9" s="611" t="s">
        <v>371</v>
      </c>
      <c r="F9" s="611" t="s">
        <v>370</v>
      </c>
      <c r="G9" s="611" t="s">
        <v>184</v>
      </c>
      <c r="H9" s="611" t="s">
        <v>184</v>
      </c>
      <c r="I9" s="611" t="s">
        <v>202</v>
      </c>
      <c r="J9" s="611" t="s">
        <v>371</v>
      </c>
      <c r="K9" s="612" t="s">
        <v>370</v>
      </c>
    </row>
    <row r="10" spans="1:11" ht="25.5" customHeight="1">
      <c r="A10" s="613" t="s">
        <v>125</v>
      </c>
      <c r="B10" s="623" t="s">
        <v>385</v>
      </c>
      <c r="C10" s="324" t="s">
        <v>221</v>
      </c>
      <c r="D10" s="325" t="s">
        <v>220</v>
      </c>
      <c r="E10" s="325" t="s">
        <v>369</v>
      </c>
      <c r="F10" s="325" t="s">
        <v>368</v>
      </c>
      <c r="G10" s="325" t="s">
        <v>219</v>
      </c>
      <c r="H10" s="325" t="s">
        <v>218</v>
      </c>
      <c r="I10" s="325" t="s">
        <v>367</v>
      </c>
      <c r="J10" s="325" t="s">
        <v>384</v>
      </c>
      <c r="K10" s="326" t="s">
        <v>383</v>
      </c>
    </row>
    <row r="11" spans="1:11" ht="15" customHeight="1">
      <c r="A11" s="555" t="s">
        <v>122</v>
      </c>
      <c r="B11" s="624">
        <v>2006</v>
      </c>
      <c r="C11" s="614">
        <v>1.4998232687572865E-2</v>
      </c>
      <c r="D11" s="614">
        <v>28.72717531731702</v>
      </c>
      <c r="E11" s="614">
        <v>14.824490443848442</v>
      </c>
      <c r="F11" s="614">
        <v>13.902684873468576</v>
      </c>
      <c r="G11" s="614">
        <v>26.621106968073452</v>
      </c>
      <c r="H11" s="437" t="s">
        <v>104</v>
      </c>
      <c r="I11" s="614">
        <v>52.991677472518475</v>
      </c>
      <c r="J11" s="614">
        <v>39.073994366362328</v>
      </c>
      <c r="K11" s="614">
        <v>13.917683106156149</v>
      </c>
    </row>
    <row r="12" spans="1:11" ht="15" customHeight="1">
      <c r="A12" s="555"/>
      <c r="B12" s="624">
        <v>2010</v>
      </c>
      <c r="C12" s="614">
        <v>1.5401596702114492E-2</v>
      </c>
      <c r="D12" s="614">
        <v>45.677516549201954</v>
      </c>
      <c r="E12" s="614">
        <v>36.379224101749784</v>
      </c>
      <c r="F12" s="614">
        <v>9.2982924474521731</v>
      </c>
      <c r="G12" s="614">
        <v>21.189648463586146</v>
      </c>
      <c r="H12" s="437" t="s">
        <v>104</v>
      </c>
      <c r="I12" s="614">
        <v>59.811510139563538</v>
      </c>
      <c r="J12" s="614">
        <v>50.497816095409249</v>
      </c>
      <c r="K12" s="614">
        <v>9.3136940441542873</v>
      </c>
    </row>
    <row r="13" spans="1:11" ht="15" customHeight="1">
      <c r="A13" s="555"/>
      <c r="B13" s="624">
        <v>2016</v>
      </c>
      <c r="C13" s="614">
        <v>1.4306629767078248E-2</v>
      </c>
      <c r="D13" s="614">
        <v>53.38596182871629</v>
      </c>
      <c r="E13" s="614">
        <v>43.405521137391325</v>
      </c>
      <c r="F13" s="614">
        <v>9.9804406913249668</v>
      </c>
      <c r="G13" s="614">
        <v>27.806131803455671</v>
      </c>
      <c r="H13" s="437" t="s">
        <v>104</v>
      </c>
      <c r="I13" s="614">
        <v>64.167593321417144</v>
      </c>
      <c r="J13" s="614">
        <v>54.172846000325094</v>
      </c>
      <c r="K13" s="614">
        <v>9.9947473210920457</v>
      </c>
    </row>
    <row r="14" spans="1:11" ht="15" customHeight="1">
      <c r="A14" s="556" t="s">
        <v>121</v>
      </c>
      <c r="B14" s="625">
        <v>2006</v>
      </c>
      <c r="C14" s="615">
        <v>9.7919007802324945E-2</v>
      </c>
      <c r="D14" s="615">
        <v>20.540350852285499</v>
      </c>
      <c r="E14" s="615">
        <v>14.295419407669481</v>
      </c>
      <c r="F14" s="615">
        <v>6.2449314446160171</v>
      </c>
      <c r="G14" s="615">
        <v>23.674644444287335</v>
      </c>
      <c r="H14" s="557" t="s">
        <v>104</v>
      </c>
      <c r="I14" s="615">
        <v>42.54686889046986</v>
      </c>
      <c r="J14" s="615">
        <v>36.20401843805152</v>
      </c>
      <c r="K14" s="615">
        <v>6.3428504524183422</v>
      </c>
    </row>
    <row r="15" spans="1:11" ht="15" customHeight="1">
      <c r="A15" s="556"/>
      <c r="B15" s="625">
        <v>2010</v>
      </c>
      <c r="C15" s="615">
        <v>9.7776654563633714E-2</v>
      </c>
      <c r="D15" s="615">
        <v>33.823106821144599</v>
      </c>
      <c r="E15" s="615">
        <v>26.907631451110664</v>
      </c>
      <c r="F15" s="615">
        <v>6.9154753700339375</v>
      </c>
      <c r="G15" s="615">
        <v>19.747779683349783</v>
      </c>
      <c r="H15" s="557" t="s">
        <v>104</v>
      </c>
      <c r="I15" s="615">
        <v>47.80266755414376</v>
      </c>
      <c r="J15" s="615">
        <v>40.78941552954619</v>
      </c>
      <c r="K15" s="615">
        <v>7.0132520245975716</v>
      </c>
    </row>
    <row r="16" spans="1:11" ht="15" customHeight="1">
      <c r="A16" s="556"/>
      <c r="B16" s="625">
        <v>2016</v>
      </c>
      <c r="C16" s="615">
        <v>9.909070752921828E-2</v>
      </c>
      <c r="D16" s="615">
        <v>41.477148886241238</v>
      </c>
      <c r="E16" s="615">
        <v>34.516506592036784</v>
      </c>
      <c r="F16" s="615">
        <v>6.9606422942044528</v>
      </c>
      <c r="G16" s="615">
        <v>29.293391624108345</v>
      </c>
      <c r="H16" s="557" t="s">
        <v>104</v>
      </c>
      <c r="I16" s="615">
        <v>53.847860352399479</v>
      </c>
      <c r="J16" s="615">
        <v>46.78812735066581</v>
      </c>
      <c r="K16" s="615">
        <v>7.0597330017336715</v>
      </c>
    </row>
    <row r="17" spans="1:11" ht="15" customHeight="1">
      <c r="A17" s="555" t="s">
        <v>120</v>
      </c>
      <c r="B17" s="624">
        <v>2006</v>
      </c>
      <c r="C17" s="614">
        <v>0</v>
      </c>
      <c r="D17" s="614">
        <v>24.854347820217072</v>
      </c>
      <c r="E17" s="614">
        <v>20.035220465937027</v>
      </c>
      <c r="F17" s="614">
        <v>4.819127354280047</v>
      </c>
      <c r="G17" s="614">
        <v>32.074377585800946</v>
      </c>
      <c r="H17" s="437" t="s">
        <v>104</v>
      </c>
      <c r="I17" s="614">
        <v>51.667158892923439</v>
      </c>
      <c r="J17" s="614">
        <v>46.84803153864339</v>
      </c>
      <c r="K17" s="614">
        <v>4.819127354280047</v>
      </c>
    </row>
    <row r="18" spans="1:11" ht="15" customHeight="1">
      <c r="A18" s="555"/>
      <c r="B18" s="624">
        <v>2010</v>
      </c>
      <c r="C18" s="614">
        <v>0</v>
      </c>
      <c r="D18" s="614">
        <v>44.530882959222041</v>
      </c>
      <c r="E18" s="614">
        <v>38.489543000186671</v>
      </c>
      <c r="F18" s="614">
        <v>6.0413399590353656</v>
      </c>
      <c r="G18" s="614">
        <v>39.496243418531222</v>
      </c>
      <c r="H18" s="437" t="s">
        <v>104</v>
      </c>
      <c r="I18" s="614">
        <v>66.843623211612567</v>
      </c>
      <c r="J18" s="614">
        <v>60.802283252577197</v>
      </c>
      <c r="K18" s="614">
        <v>6.0413399590353656</v>
      </c>
    </row>
    <row r="19" spans="1:11" ht="15" customHeight="1">
      <c r="A19" s="555"/>
      <c r="B19" s="624">
        <v>2016</v>
      </c>
      <c r="C19" s="614">
        <v>0</v>
      </c>
      <c r="D19" s="614">
        <v>69.75990868017395</v>
      </c>
      <c r="E19" s="614">
        <v>60.144915351897716</v>
      </c>
      <c r="F19" s="614">
        <v>9.6149933282762365</v>
      </c>
      <c r="G19" s="614">
        <v>54.428640608691737</v>
      </c>
      <c r="H19" s="437" t="s">
        <v>104</v>
      </c>
      <c r="I19" s="614">
        <v>93.72483822414442</v>
      </c>
      <c r="J19" s="614">
        <v>84.109844895868179</v>
      </c>
      <c r="K19" s="614">
        <v>9.6149933282762365</v>
      </c>
    </row>
    <row r="20" spans="1:11" ht="15" customHeight="1">
      <c r="A20" s="556" t="s">
        <v>119</v>
      </c>
      <c r="B20" s="625">
        <v>2006</v>
      </c>
      <c r="C20" s="615">
        <v>0</v>
      </c>
      <c r="D20" s="615">
        <v>15.58692210899525</v>
      </c>
      <c r="E20" s="615">
        <v>13.228105254841457</v>
      </c>
      <c r="F20" s="615">
        <v>2.3588168541537922</v>
      </c>
      <c r="G20" s="615">
        <v>12.684759448882717</v>
      </c>
      <c r="H20" s="557" t="s">
        <v>104</v>
      </c>
      <c r="I20" s="615">
        <v>25.270838320815251</v>
      </c>
      <c r="J20" s="615">
        <v>22.912021466661461</v>
      </c>
      <c r="K20" s="615">
        <v>2.3588168541537922</v>
      </c>
    </row>
    <row r="21" spans="1:11" ht="15" customHeight="1">
      <c r="A21" s="556"/>
      <c r="B21" s="625">
        <v>2010</v>
      </c>
      <c r="C21" s="615">
        <v>0</v>
      </c>
      <c r="D21" s="615">
        <v>29.293515562624805</v>
      </c>
      <c r="E21" s="615">
        <v>23.943522190893514</v>
      </c>
      <c r="F21" s="615">
        <v>5.3499933717312889</v>
      </c>
      <c r="G21" s="615">
        <v>19.412356964207071</v>
      </c>
      <c r="H21" s="557" t="s">
        <v>104</v>
      </c>
      <c r="I21" s="615">
        <v>39.051808536425455</v>
      </c>
      <c r="J21" s="615">
        <v>33.701815164694167</v>
      </c>
      <c r="K21" s="615">
        <v>5.3499933717312889</v>
      </c>
    </row>
    <row r="22" spans="1:11" ht="15" customHeight="1">
      <c r="A22" s="556"/>
      <c r="B22" s="625">
        <v>2016</v>
      </c>
      <c r="C22" s="615">
        <v>0</v>
      </c>
      <c r="D22" s="615">
        <v>37.415580504410244</v>
      </c>
      <c r="E22" s="615">
        <v>29.002210201445777</v>
      </c>
      <c r="F22" s="615">
        <v>8.4133703029644664</v>
      </c>
      <c r="G22" s="615">
        <v>28.356237131957474</v>
      </c>
      <c r="H22" s="557" t="s">
        <v>104</v>
      </c>
      <c r="I22" s="615">
        <v>49.19169370707472</v>
      </c>
      <c r="J22" s="615">
        <v>40.778323404110253</v>
      </c>
      <c r="K22" s="615">
        <v>8.4133703029644664</v>
      </c>
    </row>
    <row r="23" spans="1:11" ht="15" customHeight="1">
      <c r="A23" s="555" t="s">
        <v>118</v>
      </c>
      <c r="B23" s="624">
        <v>2006</v>
      </c>
      <c r="C23" s="614">
        <v>0</v>
      </c>
      <c r="D23" s="614">
        <v>49.61946717037884</v>
      </c>
      <c r="E23" s="614">
        <v>44.723297264435061</v>
      </c>
      <c r="F23" s="614">
        <v>4.8961699059437773</v>
      </c>
      <c r="G23" s="614">
        <v>22.172857218921315</v>
      </c>
      <c r="H23" s="437" t="s">
        <v>104</v>
      </c>
      <c r="I23" s="614">
        <v>66.333239829577821</v>
      </c>
      <c r="J23" s="614">
        <v>61.437069923634041</v>
      </c>
      <c r="K23" s="614">
        <v>4.8961699059437773</v>
      </c>
    </row>
    <row r="24" spans="1:11" ht="15" customHeight="1">
      <c r="A24" s="555"/>
      <c r="B24" s="624">
        <v>2010</v>
      </c>
      <c r="C24" s="614">
        <v>0</v>
      </c>
      <c r="D24" s="614">
        <v>65.740902144371873</v>
      </c>
      <c r="E24" s="614">
        <v>59.7172859152939</v>
      </c>
      <c r="F24" s="614">
        <v>6.023616229077974</v>
      </c>
      <c r="G24" s="614">
        <v>25.153088740493708</v>
      </c>
      <c r="H24" s="437" t="s">
        <v>104</v>
      </c>
      <c r="I24" s="614">
        <v>75.787903407107663</v>
      </c>
      <c r="J24" s="614">
        <v>69.76428717802969</v>
      </c>
      <c r="K24" s="614">
        <v>6.023616229077974</v>
      </c>
    </row>
    <row r="25" spans="1:11" ht="15" customHeight="1">
      <c r="A25" s="555"/>
      <c r="B25" s="624">
        <v>2016</v>
      </c>
      <c r="C25" s="614">
        <v>0</v>
      </c>
      <c r="D25" s="614">
        <v>78.354596558614858</v>
      </c>
      <c r="E25" s="614">
        <v>73.700727601703733</v>
      </c>
      <c r="F25" s="614">
        <v>4.6538689569111282</v>
      </c>
      <c r="G25" s="614">
        <v>31.457019811975385</v>
      </c>
      <c r="H25" s="437" t="s">
        <v>104</v>
      </c>
      <c r="I25" s="614">
        <v>87.75408034429617</v>
      </c>
      <c r="J25" s="614">
        <v>83.100211387385045</v>
      </c>
      <c r="K25" s="614">
        <v>4.6538689569111282</v>
      </c>
    </row>
    <row r="26" spans="1:11" ht="15" customHeight="1">
      <c r="A26" s="556" t="s">
        <v>117</v>
      </c>
      <c r="B26" s="625">
        <v>2006</v>
      </c>
      <c r="C26" s="615">
        <v>0</v>
      </c>
      <c r="D26" s="615">
        <v>32.424562526634148</v>
      </c>
      <c r="E26" s="615">
        <v>26.206936443645244</v>
      </c>
      <c r="F26" s="615">
        <v>6.2176260829889003</v>
      </c>
      <c r="G26" s="615">
        <v>30.886308223779864</v>
      </c>
      <c r="H26" s="557" t="s">
        <v>104</v>
      </c>
      <c r="I26" s="615">
        <v>60.714675176811241</v>
      </c>
      <c r="J26" s="615">
        <v>54.497049093822341</v>
      </c>
      <c r="K26" s="615">
        <v>6.2176260829889003</v>
      </c>
    </row>
    <row r="27" spans="1:11" ht="15" customHeight="1">
      <c r="A27" s="556"/>
      <c r="B27" s="625">
        <v>2010</v>
      </c>
      <c r="C27" s="615">
        <v>0</v>
      </c>
      <c r="D27" s="615">
        <v>60.660938673459476</v>
      </c>
      <c r="E27" s="615">
        <v>53.814226427561699</v>
      </c>
      <c r="F27" s="615">
        <v>6.8467122458977752</v>
      </c>
      <c r="G27" s="615">
        <v>24.303239203207248</v>
      </c>
      <c r="H27" s="557" t="s">
        <v>104</v>
      </c>
      <c r="I27" s="615">
        <v>75.746923770166418</v>
      </c>
      <c r="J27" s="615">
        <v>68.900211524268641</v>
      </c>
      <c r="K27" s="615">
        <v>6.8467122458977752</v>
      </c>
    </row>
    <row r="28" spans="1:11" ht="15" customHeight="1">
      <c r="A28" s="556"/>
      <c r="B28" s="625">
        <v>2016</v>
      </c>
      <c r="C28" s="615">
        <v>0</v>
      </c>
      <c r="D28" s="615">
        <v>69.003024925249278</v>
      </c>
      <c r="E28" s="615">
        <v>61.414541083259316</v>
      </c>
      <c r="F28" s="615">
        <v>7.588483841989957</v>
      </c>
      <c r="G28" s="615">
        <v>34.650693362061659</v>
      </c>
      <c r="H28" s="557" t="s">
        <v>104</v>
      </c>
      <c r="I28" s="615">
        <v>81.025522400124416</v>
      </c>
      <c r="J28" s="615">
        <v>73.437038558134461</v>
      </c>
      <c r="K28" s="615">
        <v>7.588483841989957</v>
      </c>
    </row>
    <row r="29" spans="1:11" ht="15" customHeight="1">
      <c r="A29" s="555" t="s">
        <v>116</v>
      </c>
      <c r="B29" s="624">
        <v>2006</v>
      </c>
      <c r="C29" s="614">
        <v>0</v>
      </c>
      <c r="D29" s="614">
        <v>27.136554645418066</v>
      </c>
      <c r="E29" s="614">
        <v>20.801872814867579</v>
      </c>
      <c r="F29" s="614">
        <v>6.3346818305504851</v>
      </c>
      <c r="G29" s="614">
        <v>27.040233986619072</v>
      </c>
      <c r="H29" s="437" t="s">
        <v>104</v>
      </c>
      <c r="I29" s="614">
        <v>51.879725025630584</v>
      </c>
      <c r="J29" s="614">
        <v>45.545043195080098</v>
      </c>
      <c r="K29" s="614">
        <v>6.3346818305504851</v>
      </c>
    </row>
    <row r="30" spans="1:11" ht="15" customHeight="1">
      <c r="A30" s="555"/>
      <c r="B30" s="624">
        <v>2010</v>
      </c>
      <c r="C30" s="614">
        <v>0</v>
      </c>
      <c r="D30" s="614">
        <v>43.959131066517621</v>
      </c>
      <c r="E30" s="614">
        <v>36.00538977864057</v>
      </c>
      <c r="F30" s="614">
        <v>7.9537412878770537</v>
      </c>
      <c r="G30" s="614">
        <v>24.1687775387567</v>
      </c>
      <c r="H30" s="437" t="s">
        <v>104</v>
      </c>
      <c r="I30" s="614">
        <v>59.47439131237131</v>
      </c>
      <c r="J30" s="614">
        <v>51.520650024494259</v>
      </c>
      <c r="K30" s="614">
        <v>7.9537412878770537</v>
      </c>
    </row>
    <row r="31" spans="1:11" ht="15" customHeight="1">
      <c r="A31" s="555"/>
      <c r="B31" s="624">
        <v>2016</v>
      </c>
      <c r="C31" s="614">
        <v>0</v>
      </c>
      <c r="D31" s="614">
        <v>50.827461267641425</v>
      </c>
      <c r="E31" s="614">
        <v>43.011652936573242</v>
      </c>
      <c r="F31" s="614">
        <v>7.815808331068185</v>
      </c>
      <c r="G31" s="614">
        <v>31.926055947049349</v>
      </c>
      <c r="H31" s="437" t="s">
        <v>104</v>
      </c>
      <c r="I31" s="614">
        <v>62.729704474323135</v>
      </c>
      <c r="J31" s="614">
        <v>54.913896143254952</v>
      </c>
      <c r="K31" s="614">
        <v>7.815808331068185</v>
      </c>
    </row>
    <row r="32" spans="1:11" ht="15" customHeight="1">
      <c r="A32" s="556" t="s">
        <v>115</v>
      </c>
      <c r="B32" s="625">
        <v>2006</v>
      </c>
      <c r="C32" s="615">
        <v>0</v>
      </c>
      <c r="D32" s="615">
        <v>13.626582117024206</v>
      </c>
      <c r="E32" s="615">
        <v>10.903112814390502</v>
      </c>
      <c r="F32" s="615">
        <v>2.7234693026337053</v>
      </c>
      <c r="G32" s="615">
        <v>17.701385629886524</v>
      </c>
      <c r="H32" s="557" t="s">
        <v>104</v>
      </c>
      <c r="I32" s="615">
        <v>28.965221967233841</v>
      </c>
      <c r="J32" s="615">
        <v>26.241752664600135</v>
      </c>
      <c r="K32" s="615">
        <v>2.7234693026337053</v>
      </c>
    </row>
    <row r="33" spans="1:11" ht="15" customHeight="1">
      <c r="A33" s="556"/>
      <c r="B33" s="625">
        <v>2010</v>
      </c>
      <c r="C33" s="615">
        <v>0</v>
      </c>
      <c r="D33" s="615">
        <v>29.603193697794435</v>
      </c>
      <c r="E33" s="615">
        <v>24.113942655132259</v>
      </c>
      <c r="F33" s="615">
        <v>5.4892510426621763</v>
      </c>
      <c r="G33" s="615">
        <v>19.964780244799954</v>
      </c>
      <c r="H33" s="557" t="s">
        <v>104</v>
      </c>
      <c r="I33" s="615">
        <v>43.798527348696098</v>
      </c>
      <c r="J33" s="615">
        <v>38.309276306033922</v>
      </c>
      <c r="K33" s="615">
        <v>5.4892510426621763</v>
      </c>
    </row>
    <row r="34" spans="1:11" ht="15" customHeight="1">
      <c r="A34" s="556"/>
      <c r="B34" s="625">
        <v>2016</v>
      </c>
      <c r="C34" s="615">
        <v>0</v>
      </c>
      <c r="D34" s="615">
        <v>38.277996124714349</v>
      </c>
      <c r="E34" s="615">
        <v>32.173796945200777</v>
      </c>
      <c r="F34" s="615">
        <v>6.1041991795135706</v>
      </c>
      <c r="G34" s="615">
        <v>32.787567276370012</v>
      </c>
      <c r="H34" s="557" t="s">
        <v>104</v>
      </c>
      <c r="I34" s="615">
        <v>54.881306837596753</v>
      </c>
      <c r="J34" s="615">
        <v>48.777107658083182</v>
      </c>
      <c r="K34" s="615">
        <v>6.1041991795135706</v>
      </c>
    </row>
    <row r="35" spans="1:11" ht="15" customHeight="1">
      <c r="A35" s="555" t="s">
        <v>114</v>
      </c>
      <c r="B35" s="624">
        <v>2006</v>
      </c>
      <c r="C35" s="614">
        <v>0</v>
      </c>
      <c r="D35" s="614">
        <v>22.338640233750816</v>
      </c>
      <c r="E35" s="614">
        <v>16.294281171361611</v>
      </c>
      <c r="F35" s="614">
        <v>6.0443590623892058</v>
      </c>
      <c r="G35" s="614">
        <v>14.441094241674307</v>
      </c>
      <c r="H35" s="437" t="s">
        <v>104</v>
      </c>
      <c r="I35" s="614">
        <v>34.849265774505184</v>
      </c>
      <c r="J35" s="614">
        <v>28.804906712115976</v>
      </c>
      <c r="K35" s="614">
        <v>6.0443590623892058</v>
      </c>
    </row>
    <row r="36" spans="1:11" ht="15" customHeight="1">
      <c r="A36" s="555"/>
      <c r="B36" s="624">
        <v>2010</v>
      </c>
      <c r="C36" s="614">
        <v>0</v>
      </c>
      <c r="D36" s="614">
        <v>32.097133456218415</v>
      </c>
      <c r="E36" s="614">
        <v>25.466686202268086</v>
      </c>
      <c r="F36" s="614">
        <v>6.6304472539503321</v>
      </c>
      <c r="G36" s="614">
        <v>14.398505181072602</v>
      </c>
      <c r="H36" s="437" t="s">
        <v>104</v>
      </c>
      <c r="I36" s="614">
        <v>40.107849944881835</v>
      </c>
      <c r="J36" s="614">
        <v>33.477402690931505</v>
      </c>
      <c r="K36" s="614">
        <v>6.6304472539503321</v>
      </c>
    </row>
    <row r="37" spans="1:11" ht="15" customHeight="1">
      <c r="A37" s="555"/>
      <c r="B37" s="624">
        <v>2016</v>
      </c>
      <c r="C37" s="614">
        <v>0</v>
      </c>
      <c r="D37" s="614">
        <v>39.964275659159526</v>
      </c>
      <c r="E37" s="614">
        <v>33.641719880648715</v>
      </c>
      <c r="F37" s="614">
        <v>6.3225557785108126</v>
      </c>
      <c r="G37" s="614">
        <v>19.629399331710491</v>
      </c>
      <c r="H37" s="437" t="s">
        <v>104</v>
      </c>
      <c r="I37" s="614">
        <v>45.97575176538394</v>
      </c>
      <c r="J37" s="614">
        <v>39.653195986873129</v>
      </c>
      <c r="K37" s="614">
        <v>6.3225557785108126</v>
      </c>
    </row>
    <row r="38" spans="1:11" ht="15" customHeight="1">
      <c r="A38" s="556" t="s">
        <v>113</v>
      </c>
      <c r="B38" s="625">
        <v>2006</v>
      </c>
      <c r="C38" s="615">
        <v>6.1089385640587322E-2</v>
      </c>
      <c r="D38" s="615">
        <v>24.835488896091533</v>
      </c>
      <c r="E38" s="615">
        <v>19.498016768343746</v>
      </c>
      <c r="F38" s="615">
        <v>5.3374721277477857</v>
      </c>
      <c r="G38" s="615">
        <v>21.243306665459034</v>
      </c>
      <c r="H38" s="557" t="s">
        <v>104</v>
      </c>
      <c r="I38" s="615">
        <v>44.378067740891311</v>
      </c>
      <c r="J38" s="615">
        <v>38.979506227502938</v>
      </c>
      <c r="K38" s="615">
        <v>5.3985615133883726</v>
      </c>
    </row>
    <row r="39" spans="1:11" ht="15" customHeight="1">
      <c r="A39" s="556"/>
      <c r="B39" s="625">
        <v>2010</v>
      </c>
      <c r="C39" s="615">
        <v>6.1356792010732498E-2</v>
      </c>
      <c r="D39" s="615">
        <v>38.669648545039024</v>
      </c>
      <c r="E39" s="615">
        <v>33.080948497549826</v>
      </c>
      <c r="F39" s="615">
        <v>5.5887000474892004</v>
      </c>
      <c r="G39" s="615">
        <v>18.048477920680934</v>
      </c>
      <c r="H39" s="557" t="s">
        <v>104</v>
      </c>
      <c r="I39" s="615">
        <v>48.999973568799639</v>
      </c>
      <c r="J39" s="615">
        <v>43.349916729299707</v>
      </c>
      <c r="K39" s="615">
        <v>5.6500568394999329</v>
      </c>
    </row>
    <row r="40" spans="1:11" ht="15" customHeight="1">
      <c r="A40" s="556"/>
      <c r="B40" s="625">
        <v>2016</v>
      </c>
      <c r="C40" s="615">
        <v>2.4292925231724619E-2</v>
      </c>
      <c r="D40" s="615">
        <v>54.982031171384619</v>
      </c>
      <c r="E40" s="615">
        <v>46.183670025315692</v>
      </c>
      <c r="F40" s="615">
        <v>8.7983611460689239</v>
      </c>
      <c r="G40" s="615">
        <v>27.126257931231898</v>
      </c>
      <c r="H40" s="557" t="s">
        <v>104</v>
      </c>
      <c r="I40" s="615">
        <v>64.024715353982089</v>
      </c>
      <c r="J40" s="615">
        <v>55.202061282681441</v>
      </c>
      <c r="K40" s="615">
        <v>8.8226540713006489</v>
      </c>
    </row>
    <row r="41" spans="1:11" ht="15" customHeight="1">
      <c r="A41" s="555" t="s">
        <v>112</v>
      </c>
      <c r="B41" s="624">
        <v>2006</v>
      </c>
      <c r="C41" s="614">
        <v>3.5012097986793209E-2</v>
      </c>
      <c r="D41" s="614">
        <v>19.053521238057908</v>
      </c>
      <c r="E41" s="614">
        <v>14.202058515847733</v>
      </c>
      <c r="F41" s="614">
        <v>4.8514627222101749</v>
      </c>
      <c r="G41" s="614">
        <v>27.323110519338844</v>
      </c>
      <c r="H41" s="437" t="s">
        <v>104</v>
      </c>
      <c r="I41" s="614">
        <v>43.054072496161247</v>
      </c>
      <c r="J41" s="614">
        <v>38.167597675964281</v>
      </c>
      <c r="K41" s="614">
        <v>4.8864748201969679</v>
      </c>
    </row>
    <row r="42" spans="1:11" ht="15" customHeight="1">
      <c r="A42" s="555"/>
      <c r="B42" s="624">
        <v>2010</v>
      </c>
      <c r="C42" s="614">
        <v>3.4586665042817252E-2</v>
      </c>
      <c r="D42" s="614">
        <v>34.249946192882689</v>
      </c>
      <c r="E42" s="614">
        <v>29.130743726935659</v>
      </c>
      <c r="F42" s="614">
        <v>5.119202465947029</v>
      </c>
      <c r="G42" s="614">
        <v>23.503201527902139</v>
      </c>
      <c r="H42" s="437" t="s">
        <v>104</v>
      </c>
      <c r="I42" s="614">
        <v>50.087407619468181</v>
      </c>
      <c r="J42" s="614">
        <v>44.933618488478331</v>
      </c>
      <c r="K42" s="614">
        <v>5.1537891309898463</v>
      </c>
    </row>
    <row r="43" spans="1:11" ht="15" customHeight="1">
      <c r="A43" s="555"/>
      <c r="B43" s="624">
        <v>2016</v>
      </c>
      <c r="C43" s="614">
        <v>2.2892546900581387E-2</v>
      </c>
      <c r="D43" s="614">
        <v>40.238830740614233</v>
      </c>
      <c r="E43" s="614">
        <v>32.764330993220049</v>
      </c>
      <c r="F43" s="614">
        <v>7.4744997473941872</v>
      </c>
      <c r="G43" s="614">
        <v>29.178688674221867</v>
      </c>
      <c r="H43" s="437" t="s">
        <v>104</v>
      </c>
      <c r="I43" s="614">
        <v>51.970302977355651</v>
      </c>
      <c r="J43" s="614">
        <v>44.472910683060881</v>
      </c>
      <c r="K43" s="614">
        <v>7.4973922942947686</v>
      </c>
    </row>
    <row r="44" spans="1:11" ht="15" customHeight="1">
      <c r="A44" s="556" t="s">
        <v>111</v>
      </c>
      <c r="B44" s="625">
        <v>2006</v>
      </c>
      <c r="C44" s="615">
        <v>0.39029778286984956</v>
      </c>
      <c r="D44" s="615">
        <v>18.899012635530941</v>
      </c>
      <c r="E44" s="615">
        <v>10.593844137181545</v>
      </c>
      <c r="F44" s="615">
        <v>8.3051684983493956</v>
      </c>
      <c r="G44" s="615">
        <v>24.029155865893436</v>
      </c>
      <c r="H44" s="557" t="s">
        <v>104</v>
      </c>
      <c r="I44" s="615">
        <v>41.768392011695326</v>
      </c>
      <c r="J44" s="615">
        <v>33.072925730476079</v>
      </c>
      <c r="K44" s="615">
        <v>8.6954662812192449</v>
      </c>
    </row>
    <row r="45" spans="1:11" ht="15" customHeight="1">
      <c r="A45" s="556"/>
      <c r="B45" s="625">
        <v>2010</v>
      </c>
      <c r="C45" s="615">
        <v>0.41897779667756818</v>
      </c>
      <c r="D45" s="615">
        <v>35.395713619554812</v>
      </c>
      <c r="E45" s="615">
        <v>28.915877547511062</v>
      </c>
      <c r="F45" s="615">
        <v>6.4798360720437485</v>
      </c>
      <c r="G45" s="615">
        <v>23.20329558648508</v>
      </c>
      <c r="H45" s="557" t="s">
        <v>104</v>
      </c>
      <c r="I45" s="615">
        <v>51.65538045962073</v>
      </c>
      <c r="J45" s="615">
        <v>44.756566590899411</v>
      </c>
      <c r="K45" s="615">
        <v>6.8988138687213167</v>
      </c>
    </row>
    <row r="46" spans="1:11" ht="15" customHeight="1">
      <c r="A46" s="556"/>
      <c r="B46" s="625">
        <v>2016</v>
      </c>
      <c r="C46" s="615">
        <v>0.18622503066968843</v>
      </c>
      <c r="D46" s="615">
        <v>51.181454367612908</v>
      </c>
      <c r="E46" s="615">
        <v>37.257314969666083</v>
      </c>
      <c r="F46" s="615">
        <v>13.924139397946824</v>
      </c>
      <c r="G46" s="615">
        <v>26.744604472397207</v>
      </c>
      <c r="H46" s="557" t="s">
        <v>104</v>
      </c>
      <c r="I46" s="615">
        <v>62.887187268049722</v>
      </c>
      <c r="J46" s="615">
        <v>48.776822839433208</v>
      </c>
      <c r="K46" s="615">
        <v>14.110364428616514</v>
      </c>
    </row>
    <row r="47" spans="1:11" ht="15" customHeight="1">
      <c r="A47" s="555" t="s">
        <v>110</v>
      </c>
      <c r="B47" s="624">
        <v>2006</v>
      </c>
      <c r="C47" s="614">
        <v>0</v>
      </c>
      <c r="D47" s="614">
        <v>19.295496316135356</v>
      </c>
      <c r="E47" s="614">
        <v>12.34822216415256</v>
      </c>
      <c r="F47" s="614">
        <v>6.9472741519827945</v>
      </c>
      <c r="G47" s="614">
        <v>24.75299544831136</v>
      </c>
      <c r="H47" s="437" t="s">
        <v>104</v>
      </c>
      <c r="I47" s="614">
        <v>42.442899021093048</v>
      </c>
      <c r="J47" s="614">
        <v>35.495624869110252</v>
      </c>
      <c r="K47" s="614">
        <v>6.9472741519827945</v>
      </c>
    </row>
    <row r="48" spans="1:11" ht="15" customHeight="1">
      <c r="A48" s="555"/>
      <c r="B48" s="624">
        <v>2010</v>
      </c>
      <c r="C48" s="614">
        <v>0</v>
      </c>
      <c r="D48" s="614">
        <v>40.670254273784565</v>
      </c>
      <c r="E48" s="614">
        <v>27.960907112786103</v>
      </c>
      <c r="F48" s="614">
        <v>12.709347160998465</v>
      </c>
      <c r="G48" s="614">
        <v>22.588833912754929</v>
      </c>
      <c r="H48" s="437" t="s">
        <v>104</v>
      </c>
      <c r="I48" s="614">
        <v>56.684112831214975</v>
      </c>
      <c r="J48" s="614">
        <v>43.974765670216513</v>
      </c>
      <c r="K48" s="614">
        <v>12.709347160998465</v>
      </c>
    </row>
    <row r="49" spans="1:11" ht="15" customHeight="1">
      <c r="A49" s="555"/>
      <c r="B49" s="624">
        <v>2016</v>
      </c>
      <c r="C49" s="614">
        <v>0</v>
      </c>
      <c r="D49" s="614">
        <v>51.296558139629987</v>
      </c>
      <c r="E49" s="614">
        <v>36.736569866700094</v>
      </c>
      <c r="F49" s="614">
        <v>14.559988272929891</v>
      </c>
      <c r="G49" s="614">
        <v>40.239491030059966</v>
      </c>
      <c r="H49" s="437" t="s">
        <v>104</v>
      </c>
      <c r="I49" s="614">
        <v>72.627407362689539</v>
      </c>
      <c r="J49" s="614">
        <v>58.067419089759653</v>
      </c>
      <c r="K49" s="614">
        <v>14.559988272929891</v>
      </c>
    </row>
    <row r="50" spans="1:11" ht="15" customHeight="1">
      <c r="A50" s="556" t="s">
        <v>109</v>
      </c>
      <c r="B50" s="625">
        <v>2006</v>
      </c>
      <c r="C50" s="615">
        <v>0</v>
      </c>
      <c r="D50" s="615">
        <v>12.965442996870106</v>
      </c>
      <c r="E50" s="615">
        <v>10.854028080541317</v>
      </c>
      <c r="F50" s="615">
        <v>2.1114149163287892</v>
      </c>
      <c r="G50" s="615">
        <v>17.65140385869497</v>
      </c>
      <c r="H50" s="557" t="s">
        <v>104</v>
      </c>
      <c r="I50" s="615">
        <v>28.348478472545576</v>
      </c>
      <c r="J50" s="615">
        <v>26.237063556216786</v>
      </c>
      <c r="K50" s="615">
        <v>2.1114149163287892</v>
      </c>
    </row>
    <row r="51" spans="1:11" ht="15" customHeight="1">
      <c r="A51" s="556"/>
      <c r="B51" s="625">
        <v>2010</v>
      </c>
      <c r="C51" s="615">
        <v>0</v>
      </c>
      <c r="D51" s="615">
        <v>30.153312775283187</v>
      </c>
      <c r="E51" s="615">
        <v>26.683428527581491</v>
      </c>
      <c r="F51" s="615">
        <v>3.4698842477016965</v>
      </c>
      <c r="G51" s="615">
        <v>16.024697267833947</v>
      </c>
      <c r="H51" s="557" t="s">
        <v>104</v>
      </c>
      <c r="I51" s="615">
        <v>39.391686854654552</v>
      </c>
      <c r="J51" s="615">
        <v>35.921802606952852</v>
      </c>
      <c r="K51" s="615">
        <v>3.4698842477016965</v>
      </c>
    </row>
    <row r="52" spans="1:11" ht="15" customHeight="1">
      <c r="A52" s="556"/>
      <c r="B52" s="625">
        <v>2016</v>
      </c>
      <c r="C52" s="615">
        <v>0</v>
      </c>
      <c r="D52" s="615">
        <v>43.86298913903213</v>
      </c>
      <c r="E52" s="615">
        <v>35.72997090913956</v>
      </c>
      <c r="F52" s="615">
        <v>8.1330182298925706</v>
      </c>
      <c r="G52" s="615">
        <v>33.225257747598462</v>
      </c>
      <c r="H52" s="557" t="s">
        <v>104</v>
      </c>
      <c r="I52" s="615">
        <v>56.143540038362353</v>
      </c>
      <c r="J52" s="615">
        <v>48.010521808469782</v>
      </c>
      <c r="K52" s="615">
        <v>8.1330182298925706</v>
      </c>
    </row>
    <row r="53" spans="1:11" s="168" customFormat="1" ht="15" customHeight="1">
      <c r="A53" s="555" t="s">
        <v>108</v>
      </c>
      <c r="B53" s="624">
        <v>2006</v>
      </c>
      <c r="C53" s="614">
        <v>0</v>
      </c>
      <c r="D53" s="614">
        <v>17.430291201917811</v>
      </c>
      <c r="E53" s="614">
        <v>13.787835879233926</v>
      </c>
      <c r="F53" s="614">
        <v>3.6424553226838845</v>
      </c>
      <c r="G53" s="614">
        <v>15.430250785555058</v>
      </c>
      <c r="H53" s="437" t="s">
        <v>104</v>
      </c>
      <c r="I53" s="614">
        <v>30.888125687620676</v>
      </c>
      <c r="J53" s="614">
        <v>27.245670364936792</v>
      </c>
      <c r="K53" s="614">
        <v>3.6424553226838845</v>
      </c>
    </row>
    <row r="54" spans="1:11" s="168" customFormat="1" ht="15" customHeight="1">
      <c r="A54" s="555"/>
      <c r="B54" s="624">
        <v>2010</v>
      </c>
      <c r="C54" s="614">
        <v>0</v>
      </c>
      <c r="D54" s="614">
        <v>30.037549228859575</v>
      </c>
      <c r="E54" s="614">
        <v>23.20492006778197</v>
      </c>
      <c r="F54" s="614">
        <v>6.8326291610776035</v>
      </c>
      <c r="G54" s="614">
        <v>12.90570432433813</v>
      </c>
      <c r="H54" s="437" t="s">
        <v>104</v>
      </c>
      <c r="I54" s="614">
        <v>37.748323287775527</v>
      </c>
      <c r="J54" s="614">
        <v>30.915694126697922</v>
      </c>
      <c r="K54" s="614">
        <v>6.8326291610776035</v>
      </c>
    </row>
    <row r="55" spans="1:11" s="168" customFormat="1" ht="15" customHeight="1">
      <c r="A55" s="555"/>
      <c r="B55" s="624">
        <v>2016</v>
      </c>
      <c r="C55" s="614">
        <v>0</v>
      </c>
      <c r="D55" s="614">
        <v>32.642765036810054</v>
      </c>
      <c r="E55" s="614">
        <v>24.231859313003856</v>
      </c>
      <c r="F55" s="614">
        <v>8.4109057238061986</v>
      </c>
      <c r="G55" s="614">
        <v>16.968877580943708</v>
      </c>
      <c r="H55" s="437" t="s">
        <v>104</v>
      </c>
      <c r="I55" s="614">
        <v>37.995463318045928</v>
      </c>
      <c r="J55" s="614">
        <v>29.58455759423973</v>
      </c>
      <c r="K55" s="614">
        <v>8.4109057238061986</v>
      </c>
    </row>
    <row r="56" spans="1:11" ht="15" customHeight="1">
      <c r="A56" s="556" t="s">
        <v>107</v>
      </c>
      <c r="B56" s="625">
        <v>2006</v>
      </c>
      <c r="C56" s="626">
        <v>0</v>
      </c>
      <c r="D56" s="626">
        <v>18.888271841531925</v>
      </c>
      <c r="E56" s="626">
        <v>13.254356011912984</v>
      </c>
      <c r="F56" s="626">
        <v>5.6339158296189389</v>
      </c>
      <c r="G56" s="626">
        <v>17.802104466716557</v>
      </c>
      <c r="H56" s="627" t="s">
        <v>104</v>
      </c>
      <c r="I56" s="626">
        <v>35.195938215244254</v>
      </c>
      <c r="J56" s="626">
        <v>29.562022385625319</v>
      </c>
      <c r="K56" s="626">
        <v>5.6339158296189389</v>
      </c>
    </row>
    <row r="57" spans="1:11" ht="15" customHeight="1">
      <c r="A57" s="556"/>
      <c r="B57" s="625">
        <v>2010</v>
      </c>
      <c r="C57" s="626">
        <v>0</v>
      </c>
      <c r="D57" s="626">
        <v>39.390954925730966</v>
      </c>
      <c r="E57" s="626">
        <v>30.186476968381047</v>
      </c>
      <c r="F57" s="626">
        <v>9.2044779573499227</v>
      </c>
      <c r="G57" s="626">
        <v>16.379408200624891</v>
      </c>
      <c r="H57" s="627" t="s">
        <v>104</v>
      </c>
      <c r="I57" s="626">
        <v>48.999950769258305</v>
      </c>
      <c r="J57" s="626">
        <v>39.795472811908382</v>
      </c>
      <c r="K57" s="626">
        <v>9.2044779573499227</v>
      </c>
    </row>
    <row r="58" spans="1:11" ht="15" customHeight="1">
      <c r="A58" s="556"/>
      <c r="B58" s="625">
        <v>2016</v>
      </c>
      <c r="C58" s="626">
        <v>0</v>
      </c>
      <c r="D58" s="626">
        <v>48.676422115823257</v>
      </c>
      <c r="E58" s="626">
        <v>37.753750178632536</v>
      </c>
      <c r="F58" s="626">
        <v>10.922671937190721</v>
      </c>
      <c r="G58" s="626">
        <v>31.045862959730812</v>
      </c>
      <c r="H58" s="627" t="s">
        <v>104</v>
      </c>
      <c r="I58" s="626">
        <v>59.207618336107906</v>
      </c>
      <c r="J58" s="626">
        <v>48.284946398917185</v>
      </c>
      <c r="K58" s="626">
        <v>10.922671937190721</v>
      </c>
    </row>
    <row r="59" spans="1:11" ht="15" customHeight="1">
      <c r="A59" s="596" t="s">
        <v>106</v>
      </c>
      <c r="B59" s="628">
        <v>2006</v>
      </c>
      <c r="C59" s="466">
        <v>3.6047419851711567E-2</v>
      </c>
      <c r="D59" s="466">
        <v>22.970382824294006</v>
      </c>
      <c r="E59" s="466">
        <v>16.443591225390652</v>
      </c>
      <c r="F59" s="466">
        <v>6.5267915989033565</v>
      </c>
      <c r="G59" s="466">
        <v>22.546003356745313</v>
      </c>
      <c r="H59" s="466" t="s">
        <v>104</v>
      </c>
      <c r="I59" s="466">
        <v>43.303286811055891</v>
      </c>
      <c r="J59" s="466">
        <v>36.74044779230082</v>
      </c>
      <c r="K59" s="481">
        <v>6.562839018755068</v>
      </c>
    </row>
    <row r="60" spans="1:11" ht="15" customHeight="1">
      <c r="A60" s="596"/>
      <c r="B60" s="628">
        <v>2010</v>
      </c>
      <c r="C60" s="466">
        <v>3.6722572208860445E-2</v>
      </c>
      <c r="D60" s="466">
        <v>38.298398831555943</v>
      </c>
      <c r="E60" s="466">
        <v>31.316435875837602</v>
      </c>
      <c r="F60" s="466">
        <v>6.9819629557183429</v>
      </c>
      <c r="G60" s="466">
        <v>20.42119991337627</v>
      </c>
      <c r="H60" s="466" t="s">
        <v>104</v>
      </c>
      <c r="I60" s="466">
        <v>51.041424660282274</v>
      </c>
      <c r="J60" s="466">
        <v>44.022739132355071</v>
      </c>
      <c r="K60" s="481">
        <v>7.0186855279272038</v>
      </c>
    </row>
    <row r="61" spans="1:11" ht="15" customHeight="1">
      <c r="A61" s="596"/>
      <c r="B61" s="628">
        <v>2016</v>
      </c>
      <c r="C61" s="466">
        <v>2.6839479684132344E-2</v>
      </c>
      <c r="D61" s="466">
        <v>49.05591879594693</v>
      </c>
      <c r="E61" s="466">
        <v>40.577288480763414</v>
      </c>
      <c r="F61" s="466">
        <v>8.4786303151835156</v>
      </c>
      <c r="G61" s="466">
        <v>29.13477434231428</v>
      </c>
      <c r="H61" s="466" t="s">
        <v>104</v>
      </c>
      <c r="I61" s="466">
        <v>60.179306557357023</v>
      </c>
      <c r="J61" s="466">
        <v>51.673836762489373</v>
      </c>
      <c r="K61" s="481">
        <v>8.5054697948676488</v>
      </c>
    </row>
    <row r="62" spans="1:11" ht="3.75" customHeight="1">
      <c r="A62" s="103"/>
      <c r="B62" s="167"/>
      <c r="C62" s="102"/>
      <c r="D62" s="155"/>
      <c r="E62" s="102"/>
      <c r="F62" s="102"/>
      <c r="G62" s="102"/>
      <c r="H62" s="166"/>
      <c r="I62" s="102"/>
      <c r="J62" s="102"/>
      <c r="K62" s="616"/>
    </row>
    <row r="63" spans="1:11" ht="15" customHeight="1">
      <c r="A63" s="575" t="s">
        <v>150</v>
      </c>
      <c r="B63" s="391"/>
      <c r="C63" s="391"/>
      <c r="D63" s="617"/>
      <c r="E63" s="391"/>
      <c r="F63" s="391"/>
      <c r="G63" s="391"/>
      <c r="H63" s="391"/>
      <c r="I63" s="391"/>
      <c r="J63" s="391"/>
      <c r="K63" s="393"/>
    </row>
    <row r="64" spans="1:11" ht="25.5" customHeight="1">
      <c r="A64" s="629" t="s">
        <v>149</v>
      </c>
      <c r="B64" s="630">
        <v>2006</v>
      </c>
      <c r="C64" s="466">
        <v>3.6047419851711567E-2</v>
      </c>
      <c r="D64" s="466">
        <v>22.970382824294006</v>
      </c>
      <c r="E64" s="466">
        <v>16.443591225390652</v>
      </c>
      <c r="F64" s="466">
        <v>6.5267915989033565</v>
      </c>
      <c r="G64" s="466">
        <v>22.546003356745313</v>
      </c>
      <c r="H64" s="466" t="s">
        <v>104</v>
      </c>
      <c r="I64" s="466">
        <v>43.303286811055891</v>
      </c>
      <c r="J64" s="466">
        <v>36.74044779230082</v>
      </c>
      <c r="K64" s="481">
        <v>6.562839018755068</v>
      </c>
    </row>
    <row r="65" spans="1:11" ht="15" customHeight="1">
      <c r="A65" s="618"/>
      <c r="B65" s="628">
        <v>2010</v>
      </c>
      <c r="C65" s="466">
        <v>3.6722572208860445E-2</v>
      </c>
      <c r="D65" s="466">
        <v>38.298398831555943</v>
      </c>
      <c r="E65" s="466">
        <v>31.316435875837602</v>
      </c>
      <c r="F65" s="466">
        <v>6.9819629557183429</v>
      </c>
      <c r="G65" s="466">
        <v>20.42119991337627</v>
      </c>
      <c r="H65" s="466" t="s">
        <v>104</v>
      </c>
      <c r="I65" s="466">
        <v>51.041424660282274</v>
      </c>
      <c r="J65" s="466">
        <v>44.022739132355071</v>
      </c>
      <c r="K65" s="481">
        <v>7.0186855279272038</v>
      </c>
    </row>
    <row r="66" spans="1:11" ht="15" customHeight="1">
      <c r="A66" s="618"/>
      <c r="B66" s="628">
        <v>2016</v>
      </c>
      <c r="C66" s="466">
        <v>2.6839479684132344E-2</v>
      </c>
      <c r="D66" s="466">
        <v>49.05591879594693</v>
      </c>
      <c r="E66" s="466">
        <v>40.577288480763414</v>
      </c>
      <c r="F66" s="466">
        <v>8.4786303151835156</v>
      </c>
      <c r="G66" s="466">
        <v>29.13477434231428</v>
      </c>
      <c r="H66" s="466">
        <v>3.7848001695425499</v>
      </c>
      <c r="I66" s="466">
        <v>60.179306557357023</v>
      </c>
      <c r="J66" s="466">
        <v>51.673836762489373</v>
      </c>
      <c r="K66" s="481">
        <v>8.5054697948676488</v>
      </c>
    </row>
    <row r="67" spans="1:11" ht="15" customHeight="1">
      <c r="A67" s="618" t="s">
        <v>105</v>
      </c>
      <c r="B67" s="628" t="s">
        <v>382</v>
      </c>
      <c r="C67" s="466">
        <v>16.095176119430935</v>
      </c>
      <c r="D67" s="466">
        <v>45.685755742796914</v>
      </c>
      <c r="E67" s="466" t="s">
        <v>104</v>
      </c>
      <c r="F67" s="466" t="s">
        <v>104</v>
      </c>
      <c r="G67" s="466">
        <v>16.137199227231065</v>
      </c>
      <c r="H67" s="466">
        <v>2.3796909064257981</v>
      </c>
      <c r="I67" s="466" t="s">
        <v>104</v>
      </c>
      <c r="J67" s="466" t="s">
        <v>104</v>
      </c>
      <c r="K67" s="481" t="s">
        <v>104</v>
      </c>
    </row>
    <row r="68" spans="1:11" ht="15" customHeight="1">
      <c r="A68" s="618"/>
      <c r="B68" s="628">
        <v>2010</v>
      </c>
      <c r="C68" s="466">
        <v>15.574324144265811</v>
      </c>
      <c r="D68" s="466">
        <v>55.052298725222009</v>
      </c>
      <c r="E68" s="466" t="s">
        <v>104</v>
      </c>
      <c r="F68" s="466" t="s">
        <v>104</v>
      </c>
      <c r="G68" s="466">
        <v>15.165757703153391</v>
      </c>
      <c r="H68" s="466">
        <v>3.246881365515021</v>
      </c>
      <c r="I68" s="466" t="s">
        <v>104</v>
      </c>
      <c r="J68" s="466" t="s">
        <v>104</v>
      </c>
      <c r="K68" s="481" t="s">
        <v>104</v>
      </c>
    </row>
    <row r="69" spans="1:11" ht="15" customHeight="1">
      <c r="A69" s="618"/>
      <c r="B69" s="628">
        <v>2016</v>
      </c>
      <c r="C69" s="466">
        <v>16.334921523432225</v>
      </c>
      <c r="D69" s="466">
        <v>58.297177348466882</v>
      </c>
      <c r="E69" s="466" t="s">
        <v>104</v>
      </c>
      <c r="F69" s="466" t="s">
        <v>104</v>
      </c>
      <c r="G69" s="466">
        <v>23.55182798807936</v>
      </c>
      <c r="H69" s="466">
        <v>2.4622783653603975</v>
      </c>
      <c r="I69" s="466">
        <v>65.648392890336325</v>
      </c>
      <c r="J69" s="466" t="s">
        <v>104</v>
      </c>
      <c r="K69" s="481" t="s">
        <v>104</v>
      </c>
    </row>
    <row r="70" spans="1:11" ht="7.5" customHeight="1">
      <c r="A70" s="378"/>
      <c r="B70" s="526"/>
      <c r="C70" s="619"/>
      <c r="D70" s="619"/>
      <c r="E70" s="619"/>
      <c r="F70" s="619"/>
      <c r="G70" s="619"/>
      <c r="H70" s="619"/>
      <c r="I70" s="619"/>
      <c r="J70" s="619"/>
      <c r="K70" s="619"/>
    </row>
    <row r="71" spans="1:11">
      <c r="A71" s="341" t="s">
        <v>226</v>
      </c>
      <c r="B71" s="526"/>
      <c r="C71" s="619"/>
      <c r="D71" s="619"/>
      <c r="E71" s="619"/>
      <c r="F71" s="619"/>
      <c r="G71" s="619"/>
      <c r="H71" s="619"/>
      <c r="I71" s="619"/>
      <c r="J71" s="619"/>
      <c r="K71" s="619"/>
    </row>
    <row r="72" spans="1:11" ht="7.5" customHeight="1">
      <c r="A72" s="341"/>
      <c r="B72" s="526"/>
      <c r="C72" s="619"/>
      <c r="D72" s="619"/>
      <c r="E72" s="619"/>
      <c r="F72" s="619"/>
      <c r="G72" s="619"/>
      <c r="H72" s="619"/>
      <c r="I72" s="619"/>
      <c r="J72" s="619"/>
      <c r="K72" s="619"/>
    </row>
    <row r="73" spans="1:11">
      <c r="A73" s="407" t="s">
        <v>381</v>
      </c>
      <c r="B73" s="526"/>
      <c r="C73" s="619"/>
      <c r="D73" s="619"/>
      <c r="E73" s="619"/>
      <c r="F73" s="619"/>
      <c r="G73" s="619"/>
      <c r="H73" s="619"/>
      <c r="I73" s="619"/>
      <c r="J73" s="619"/>
      <c r="K73" s="619"/>
    </row>
    <row r="74" spans="1:11" ht="7.5" customHeight="1">
      <c r="A74" s="116"/>
      <c r="B74" s="165"/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1" ht="7.5" customHeight="1">
      <c r="A75" s="116"/>
      <c r="B75" s="165"/>
      <c r="C75" s="116"/>
      <c r="D75" s="116"/>
      <c r="E75" s="116"/>
      <c r="F75" s="116"/>
      <c r="G75" s="116"/>
      <c r="H75" s="116"/>
      <c r="I75" s="116"/>
      <c r="J75" s="116"/>
      <c r="K75" s="116"/>
    </row>
    <row r="76" spans="1:11">
      <c r="A76" s="755" t="s">
        <v>103</v>
      </c>
      <c r="B76" s="164"/>
      <c r="C76" s="115"/>
      <c r="D76" s="115"/>
      <c r="E76" s="115"/>
      <c r="F76" s="115"/>
      <c r="G76" s="115"/>
      <c r="H76" s="115"/>
      <c r="I76" s="115"/>
      <c r="J76" s="115"/>
      <c r="K76" s="115"/>
    </row>
  </sheetData>
  <mergeCells count="1">
    <mergeCell ref="C7:H7"/>
  </mergeCells>
  <conditionalFormatting sqref="C62:J62">
    <cfRule type="expression" dxfId="64" priority="14" stopIfTrue="1">
      <formula>C76=1</formula>
    </cfRule>
  </conditionalFormatting>
  <conditionalFormatting sqref="D62">
    <cfRule type="expression" dxfId="63" priority="13" stopIfTrue="1">
      <formula>D76=1</formula>
    </cfRule>
  </conditionalFormatting>
  <conditionalFormatting sqref="F62:G62">
    <cfRule type="expression" dxfId="62" priority="12" stopIfTrue="1">
      <formula>F76=1</formula>
    </cfRule>
  </conditionalFormatting>
  <conditionalFormatting sqref="C65:K67">
    <cfRule type="expression" dxfId="61" priority="11" stopIfTrue="1">
      <formula>C74=1</formula>
    </cfRule>
  </conditionalFormatting>
  <conditionalFormatting sqref="C64:K64">
    <cfRule type="expression" dxfId="60" priority="10" stopIfTrue="1">
      <formula>C71=1</formula>
    </cfRule>
  </conditionalFormatting>
  <conditionalFormatting sqref="C59:C61">
    <cfRule type="expression" dxfId="59" priority="9" stopIfTrue="1">
      <formula>C66=1</formula>
    </cfRule>
  </conditionalFormatting>
  <conditionalFormatting sqref="D59:D61">
    <cfRule type="expression" dxfId="58" priority="8" stopIfTrue="1">
      <formula>D66=1</formula>
    </cfRule>
  </conditionalFormatting>
  <conditionalFormatting sqref="E59:E61">
    <cfRule type="expression" dxfId="57" priority="7" stopIfTrue="1">
      <formula>E66=1</formula>
    </cfRule>
  </conditionalFormatting>
  <conditionalFormatting sqref="F59:F61">
    <cfRule type="expression" dxfId="56" priority="6" stopIfTrue="1">
      <formula>F66=1</formula>
    </cfRule>
  </conditionalFormatting>
  <conditionalFormatting sqref="G59:G61">
    <cfRule type="expression" dxfId="55" priority="5" stopIfTrue="1">
      <formula>G66=1</formula>
    </cfRule>
  </conditionalFormatting>
  <conditionalFormatting sqref="H59:H61">
    <cfRule type="expression" dxfId="54" priority="4" stopIfTrue="1">
      <formula>H66=1</formula>
    </cfRule>
  </conditionalFormatting>
  <conditionalFormatting sqref="I59:I61">
    <cfRule type="expression" dxfId="53" priority="3" stopIfTrue="1">
      <formula>I66=1</formula>
    </cfRule>
  </conditionalFormatting>
  <conditionalFormatting sqref="J59:J61">
    <cfRule type="expression" dxfId="52" priority="2" stopIfTrue="1">
      <formula>J66=1</formula>
    </cfRule>
  </conditionalFormatting>
  <conditionalFormatting sqref="K59:K61">
    <cfRule type="expression" dxfId="51" priority="1" stopIfTrue="1">
      <formula>K66=1</formula>
    </cfRule>
  </conditionalFormatting>
  <conditionalFormatting sqref="C68:K69">
    <cfRule type="expression" dxfId="50" priority="15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&amp;C-35-</oddHeader>
    <oddFooter>&amp;CStatistische Ämter des Bundes und der Länder, Internationale Bildungsindikatoren, 2018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64" customWidth="1"/>
    <col min="2" max="7" width="8.85546875" style="64" customWidth="1"/>
    <col min="8" max="10" width="9.7109375" style="64" customWidth="1"/>
    <col min="11" max="11" width="8.85546875" style="64" customWidth="1"/>
    <col min="12" max="12" width="9.28515625" style="64" customWidth="1"/>
    <col min="13" max="16384" width="11.42578125" style="68"/>
  </cols>
  <sheetData>
    <row r="1" spans="1:12" ht="12.75" customHeight="1">
      <c r="A1" s="303" t="s">
        <v>4</v>
      </c>
    </row>
    <row r="3" spans="1:12" ht="15.75" customHeight="1">
      <c r="A3" s="763" t="s">
        <v>163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5" customHeight="1">
      <c r="A4" s="764" t="s">
        <v>162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2">
      <c r="A5" s="632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</row>
    <row r="6" spans="1:12" ht="12.75" customHeight="1">
      <c r="A6" s="632"/>
      <c r="B6" s="825" t="s">
        <v>161</v>
      </c>
      <c r="C6" s="825" t="s">
        <v>160</v>
      </c>
      <c r="D6" s="825" t="s">
        <v>159</v>
      </c>
      <c r="E6" s="825" t="s">
        <v>158</v>
      </c>
      <c r="F6" s="825" t="s">
        <v>157</v>
      </c>
      <c r="G6" s="825" t="s">
        <v>156</v>
      </c>
      <c r="H6" s="825" t="s">
        <v>155</v>
      </c>
      <c r="I6" s="825" t="s">
        <v>154</v>
      </c>
      <c r="J6" s="825" t="s">
        <v>153</v>
      </c>
      <c r="K6" s="825" t="s">
        <v>152</v>
      </c>
      <c r="L6" s="825" t="s">
        <v>151</v>
      </c>
    </row>
    <row r="7" spans="1:12" ht="93.75" customHeight="1">
      <c r="A7" s="633" t="s">
        <v>125</v>
      </c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825"/>
    </row>
    <row r="8" spans="1:12" s="74" customFormat="1" ht="15" customHeight="1">
      <c r="A8" s="634" t="s">
        <v>122</v>
      </c>
      <c r="B8" s="651">
        <v>100</v>
      </c>
      <c r="C8" s="614">
        <v>8.9823157737316333</v>
      </c>
      <c r="D8" s="614">
        <v>10.826447825924403</v>
      </c>
      <c r="E8" s="614">
        <v>5.9716977604965038</v>
      </c>
      <c r="F8" s="614">
        <v>22.62777133884174</v>
      </c>
      <c r="G8" s="614">
        <v>8.6570456499794357</v>
      </c>
      <c r="H8" s="614">
        <v>7.7971361274161586</v>
      </c>
      <c r="I8" s="614">
        <v>27.079672486634017</v>
      </c>
      <c r="J8" s="614">
        <v>1.660933936516245</v>
      </c>
      <c r="K8" s="614">
        <v>4.7005271619247013</v>
      </c>
      <c r="L8" s="614">
        <v>1.6964519385351631</v>
      </c>
    </row>
    <row r="9" spans="1:12" ht="15" customHeight="1">
      <c r="A9" s="636" t="s">
        <v>121</v>
      </c>
      <c r="B9" s="652">
        <v>100</v>
      </c>
      <c r="C9" s="638">
        <v>6.1296617867527736</v>
      </c>
      <c r="D9" s="638">
        <v>12.002290091495453</v>
      </c>
      <c r="E9" s="638">
        <v>6.2832613250755625</v>
      </c>
      <c r="F9" s="638">
        <v>22.854905295393174</v>
      </c>
      <c r="G9" s="638">
        <v>9.854623671864859</v>
      </c>
      <c r="H9" s="638">
        <v>6.9721300228077654</v>
      </c>
      <c r="I9" s="638">
        <v>26.546186492213515</v>
      </c>
      <c r="J9" s="638">
        <v>2.1009104563407441</v>
      </c>
      <c r="K9" s="638">
        <v>4.9395461579942106</v>
      </c>
      <c r="L9" s="638">
        <v>2.3164847000619404</v>
      </c>
    </row>
    <row r="10" spans="1:12" s="74" customFormat="1" ht="15" customHeight="1">
      <c r="A10" s="634" t="s">
        <v>120</v>
      </c>
      <c r="B10" s="651">
        <v>100</v>
      </c>
      <c r="C10" s="614">
        <v>9.9655179367223887</v>
      </c>
      <c r="D10" s="614">
        <v>16.970821318384385</v>
      </c>
      <c r="E10" s="614">
        <v>11.314553043899094</v>
      </c>
      <c r="F10" s="614">
        <v>20.140751346010365</v>
      </c>
      <c r="G10" s="614">
        <v>8.535823032405073</v>
      </c>
      <c r="H10" s="614">
        <v>5.765159000625113</v>
      </c>
      <c r="I10" s="614">
        <v>20.421044141073985</v>
      </c>
      <c r="J10" s="614">
        <v>1.3974309854610716</v>
      </c>
      <c r="K10" s="614">
        <v>4.2245568752394584</v>
      </c>
      <c r="L10" s="614">
        <v>1.2643423201790647</v>
      </c>
    </row>
    <row r="11" spans="1:12" ht="15" customHeight="1">
      <c r="A11" s="636" t="s">
        <v>119</v>
      </c>
      <c r="B11" s="652">
        <v>100</v>
      </c>
      <c r="C11" s="638">
        <v>13.685615577889449</v>
      </c>
      <c r="D11" s="638">
        <v>15.295226130653267</v>
      </c>
      <c r="E11" s="638">
        <v>7.616206030150753</v>
      </c>
      <c r="F11" s="638">
        <v>27.371231155778897</v>
      </c>
      <c r="G11" s="638">
        <v>6.4541457286432165</v>
      </c>
      <c r="H11" s="638">
        <v>5.0643844221105532</v>
      </c>
      <c r="I11" s="638">
        <v>16.606469849246231</v>
      </c>
      <c r="J11" s="638">
        <v>1.8059045226130652</v>
      </c>
      <c r="K11" s="638">
        <v>3.3762562814070347</v>
      </c>
      <c r="L11" s="638">
        <v>2.7245603015075375</v>
      </c>
    </row>
    <row r="12" spans="1:12" s="74" customFormat="1" ht="15" customHeight="1">
      <c r="A12" s="634" t="s">
        <v>118</v>
      </c>
      <c r="B12" s="651">
        <v>100</v>
      </c>
      <c r="C12" s="614">
        <v>5.797742863465368</v>
      </c>
      <c r="D12" s="614">
        <v>9.8362469572914364</v>
      </c>
      <c r="E12" s="614">
        <v>11.086523567160876</v>
      </c>
      <c r="F12" s="614">
        <v>28.003983182119939</v>
      </c>
      <c r="G12" s="614">
        <v>11.451648594821863</v>
      </c>
      <c r="H12" s="614">
        <v>7.1365346315556533</v>
      </c>
      <c r="I12" s="614">
        <v>22.748395662757247</v>
      </c>
      <c r="J12" s="614">
        <v>0</v>
      </c>
      <c r="K12" s="614">
        <v>1.0179243195397212</v>
      </c>
      <c r="L12" s="614">
        <v>2.9210002212878958</v>
      </c>
    </row>
    <row r="13" spans="1:12" ht="15" customHeight="1">
      <c r="A13" s="636" t="s">
        <v>117</v>
      </c>
      <c r="B13" s="652">
        <v>100</v>
      </c>
      <c r="C13" s="638">
        <v>9.3094154553086206</v>
      </c>
      <c r="D13" s="638">
        <v>10.732116820571731</v>
      </c>
      <c r="E13" s="638">
        <v>12.472937745769453</v>
      </c>
      <c r="F13" s="638">
        <v>28.078469491450537</v>
      </c>
      <c r="G13" s="638">
        <v>7.8822957628241941</v>
      </c>
      <c r="H13" s="638">
        <v>4.060442716387576</v>
      </c>
      <c r="I13" s="638">
        <v>19.604117880970264</v>
      </c>
      <c r="J13" s="638">
        <v>0.3755578138116909</v>
      </c>
      <c r="K13" s="638">
        <v>5.1296779039455664</v>
      </c>
      <c r="L13" s="638">
        <v>2.3549684089603677</v>
      </c>
    </row>
    <row r="14" spans="1:12" s="74" customFormat="1" ht="15" customHeight="1">
      <c r="A14" s="634" t="s">
        <v>116</v>
      </c>
      <c r="B14" s="651">
        <v>100</v>
      </c>
      <c r="C14" s="614">
        <v>8.3901739405967017</v>
      </c>
      <c r="D14" s="614">
        <v>10.261327818821607</v>
      </c>
      <c r="E14" s="614">
        <v>7.1477411070159942</v>
      </c>
      <c r="F14" s="614">
        <v>22.011907342861431</v>
      </c>
      <c r="G14" s="614">
        <v>9.0238980704767933</v>
      </c>
      <c r="H14" s="614">
        <v>7.2811567133065385</v>
      </c>
      <c r="I14" s="614">
        <v>23.504494438236911</v>
      </c>
      <c r="J14" s="614">
        <v>1.7560829177993096</v>
      </c>
      <c r="K14" s="614">
        <v>7.9265547087370543</v>
      </c>
      <c r="L14" s="614">
        <v>2.696662942147658</v>
      </c>
    </row>
    <row r="15" spans="1:12" ht="15" customHeight="1">
      <c r="A15" s="636" t="s">
        <v>115</v>
      </c>
      <c r="B15" s="652">
        <v>100</v>
      </c>
      <c r="C15" s="638">
        <v>9.9619615503238403</v>
      </c>
      <c r="D15" s="638">
        <v>10.260100750488331</v>
      </c>
      <c r="E15" s="638">
        <v>4.8524724992289503</v>
      </c>
      <c r="F15" s="638">
        <v>25.927829752236043</v>
      </c>
      <c r="G15" s="638">
        <v>10.465713991981083</v>
      </c>
      <c r="H15" s="638">
        <v>4.6057366094376482</v>
      </c>
      <c r="I15" s="638">
        <v>19.749151845378844</v>
      </c>
      <c r="J15" s="638">
        <v>2.4673588979130257</v>
      </c>
      <c r="K15" s="638">
        <v>8.9338953428600814</v>
      </c>
      <c r="L15" s="638">
        <v>2.7757787601521535</v>
      </c>
    </row>
    <row r="16" spans="1:12" s="74" customFormat="1" ht="15" customHeight="1">
      <c r="A16" s="634" t="s">
        <v>114</v>
      </c>
      <c r="B16" s="651">
        <v>100</v>
      </c>
      <c r="C16" s="614">
        <v>9.2316337073356411</v>
      </c>
      <c r="D16" s="614">
        <v>10.337327122115681</v>
      </c>
      <c r="E16" s="614">
        <v>7.3265783320342948</v>
      </c>
      <c r="F16" s="614">
        <v>19.630589642734144</v>
      </c>
      <c r="G16" s="614">
        <v>10.371766753067845</v>
      </c>
      <c r="H16" s="614">
        <v>5.6535373126212187</v>
      </c>
      <c r="I16" s="614">
        <v>25.441824212873172</v>
      </c>
      <c r="J16" s="614">
        <v>4.178071018144248</v>
      </c>
      <c r="K16" s="614">
        <v>6.1882578984574677</v>
      </c>
      <c r="L16" s="614">
        <v>1.6404140006162879</v>
      </c>
    </row>
    <row r="17" spans="1:12" ht="15" customHeight="1">
      <c r="A17" s="636" t="s">
        <v>113</v>
      </c>
      <c r="B17" s="652">
        <v>100</v>
      </c>
      <c r="C17" s="638">
        <v>4.2965889545477767</v>
      </c>
      <c r="D17" s="638">
        <v>10.212700737385262</v>
      </c>
      <c r="E17" s="638">
        <v>8.5670657288988039</v>
      </c>
      <c r="F17" s="638">
        <v>31.228464547038818</v>
      </c>
      <c r="G17" s="638">
        <v>8.8247815943188979</v>
      </c>
      <c r="H17" s="638">
        <v>6.630790801700698</v>
      </c>
      <c r="I17" s="638">
        <v>21.850218263767079</v>
      </c>
      <c r="J17" s="638">
        <v>0.71808495541061412</v>
      </c>
      <c r="K17" s="638">
        <v>4.9908323541265762</v>
      </c>
      <c r="L17" s="638">
        <v>2.6804720628054701</v>
      </c>
    </row>
    <row r="18" spans="1:12" s="74" customFormat="1" ht="15" customHeight="1">
      <c r="A18" s="634" t="s">
        <v>112</v>
      </c>
      <c r="B18" s="651">
        <v>100</v>
      </c>
      <c r="C18" s="614">
        <v>9.7558016077658127</v>
      </c>
      <c r="D18" s="614">
        <v>13.113908691035947</v>
      </c>
      <c r="E18" s="614">
        <v>8.5363264067950855</v>
      </c>
      <c r="F18" s="614">
        <v>26.958895798574247</v>
      </c>
      <c r="G18" s="614">
        <v>9.4494160473229183</v>
      </c>
      <c r="H18" s="614">
        <v>6.8436220233581073</v>
      </c>
      <c r="I18" s="614">
        <v>18.571211891399969</v>
      </c>
      <c r="J18" s="614">
        <v>0.47322918246625212</v>
      </c>
      <c r="K18" s="614">
        <v>3.5795540725011379</v>
      </c>
      <c r="L18" s="614">
        <v>2.7180342787805247</v>
      </c>
    </row>
    <row r="19" spans="1:12" ht="15" customHeight="1">
      <c r="A19" s="636" t="s">
        <v>111</v>
      </c>
      <c r="B19" s="652">
        <v>100</v>
      </c>
      <c r="C19" s="638">
        <v>7.330936086300893</v>
      </c>
      <c r="D19" s="638">
        <v>10.033638789003597</v>
      </c>
      <c r="E19" s="638">
        <v>3.4682751420948845</v>
      </c>
      <c r="F19" s="638">
        <v>40.331748057069944</v>
      </c>
      <c r="G19" s="638">
        <v>5.2894095812550752</v>
      </c>
      <c r="H19" s="638">
        <v>7.191741097320496</v>
      </c>
      <c r="I19" s="638">
        <v>17.654564435680314</v>
      </c>
      <c r="J19" s="638">
        <v>0.30158914279085952</v>
      </c>
      <c r="K19" s="638">
        <v>6.0433824382322232</v>
      </c>
      <c r="L19" s="638">
        <v>2.3547152302517111</v>
      </c>
    </row>
    <row r="20" spans="1:12" s="74" customFormat="1" ht="15" customHeight="1">
      <c r="A20" s="634" t="s">
        <v>110</v>
      </c>
      <c r="B20" s="651">
        <v>100</v>
      </c>
      <c r="C20" s="614">
        <v>13.243603580725033</v>
      </c>
      <c r="D20" s="614">
        <v>13.541997333502634</v>
      </c>
      <c r="E20" s="614">
        <v>6.9170211415148248</v>
      </c>
      <c r="F20" s="614">
        <v>17.500476160243792</v>
      </c>
      <c r="G20" s="614">
        <v>8.8502317313186456</v>
      </c>
      <c r="H20" s="614">
        <v>6.6948130277442699</v>
      </c>
      <c r="I20" s="614">
        <v>24.458764522887435</v>
      </c>
      <c r="J20" s="614">
        <v>1.6030728207732843</v>
      </c>
      <c r="K20" s="614">
        <v>4.9806361500857088</v>
      </c>
      <c r="L20" s="614">
        <v>2.2093835312043679</v>
      </c>
    </row>
    <row r="21" spans="1:12" ht="15" customHeight="1">
      <c r="A21" s="636" t="s">
        <v>109</v>
      </c>
      <c r="B21" s="652">
        <v>100</v>
      </c>
      <c r="C21" s="638">
        <v>16.487061569085043</v>
      </c>
      <c r="D21" s="638">
        <v>9.3692085935891267</v>
      </c>
      <c r="E21" s="638">
        <v>9.1907474775207643</v>
      </c>
      <c r="F21" s="638">
        <v>19.726817214633812</v>
      </c>
      <c r="G21" s="638">
        <v>6.081405724483492</v>
      </c>
      <c r="H21" s="638">
        <v>4.9763195826755435</v>
      </c>
      <c r="I21" s="638">
        <v>20.82503946736221</v>
      </c>
      <c r="J21" s="638">
        <v>2.7798750772187524</v>
      </c>
      <c r="K21" s="638">
        <v>6.541286292813508</v>
      </c>
      <c r="L21" s="638">
        <v>4.0222390006177502</v>
      </c>
    </row>
    <row r="22" spans="1:12" s="74" customFormat="1" ht="15" customHeight="1">
      <c r="A22" s="634" t="s">
        <v>108</v>
      </c>
      <c r="B22" s="651">
        <v>100</v>
      </c>
      <c r="C22" s="614">
        <v>12.579617834394904</v>
      </c>
      <c r="D22" s="614">
        <v>10.535031847133759</v>
      </c>
      <c r="E22" s="614">
        <v>7.2101910828025471</v>
      </c>
      <c r="F22" s="614">
        <v>21.815286624203821</v>
      </c>
      <c r="G22" s="614">
        <v>8.2675159235668794</v>
      </c>
      <c r="H22" s="614">
        <v>9.3184713375796182</v>
      </c>
      <c r="I22" s="614">
        <v>16.426751592356688</v>
      </c>
      <c r="J22" s="614">
        <v>4.4904458598726116</v>
      </c>
      <c r="K22" s="614">
        <v>5.5286624203821653</v>
      </c>
      <c r="L22" s="614">
        <v>3.8280254777070062</v>
      </c>
    </row>
    <row r="23" spans="1:12" ht="15" customHeight="1">
      <c r="A23" s="636" t="s">
        <v>107</v>
      </c>
      <c r="B23" s="652">
        <v>100</v>
      </c>
      <c r="C23" s="638">
        <v>13.269378895035361</v>
      </c>
      <c r="D23" s="638">
        <v>11.287724949233247</v>
      </c>
      <c r="E23" s="638">
        <v>10.762551642041874</v>
      </c>
      <c r="F23" s="638">
        <v>17.442756109516143</v>
      </c>
      <c r="G23" s="638">
        <v>6.9042784118759197</v>
      </c>
      <c r="H23" s="638">
        <v>3.9703102023667807</v>
      </c>
      <c r="I23" s="638">
        <v>25.978572929066591</v>
      </c>
      <c r="J23" s="638">
        <v>0.66521952244240601</v>
      </c>
      <c r="K23" s="638">
        <v>8.199705902947974</v>
      </c>
      <c r="L23" s="638">
        <v>1.5195014354737062</v>
      </c>
    </row>
    <row r="24" spans="1:12">
      <c r="A24" s="575" t="s">
        <v>106</v>
      </c>
      <c r="B24" s="746">
        <v>100</v>
      </c>
      <c r="C24" s="639">
        <v>7.8654618379112122</v>
      </c>
      <c r="D24" s="639">
        <v>11.362330757183495</v>
      </c>
      <c r="E24" s="639">
        <v>7.7577089986506973</v>
      </c>
      <c r="F24" s="639">
        <v>23.984095388081485</v>
      </c>
      <c r="G24" s="639">
        <v>9.8060182025621128</v>
      </c>
      <c r="H24" s="639">
        <v>6.509994738240489</v>
      </c>
      <c r="I24" s="639">
        <v>22.968646402828284</v>
      </c>
      <c r="J24" s="639">
        <v>1.6808977291079492</v>
      </c>
      <c r="K24" s="639">
        <v>5.7859422059652461</v>
      </c>
      <c r="L24" s="640">
        <v>2.2789037394690319</v>
      </c>
    </row>
    <row r="25" spans="1:12" s="74" customFormat="1" ht="3.95" customHeight="1">
      <c r="A25" s="531"/>
      <c r="B25" s="747"/>
      <c r="C25" s="448"/>
      <c r="D25" s="448"/>
      <c r="E25" s="448"/>
      <c r="F25" s="448"/>
      <c r="G25" s="448"/>
      <c r="H25" s="448"/>
      <c r="I25" s="448"/>
      <c r="J25" s="448"/>
      <c r="K25" s="448"/>
      <c r="L25" s="448"/>
    </row>
    <row r="26" spans="1:12" ht="15" customHeight="1">
      <c r="A26" s="575" t="s">
        <v>150</v>
      </c>
      <c r="B26" s="653"/>
      <c r="C26" s="391"/>
      <c r="D26" s="391"/>
      <c r="E26" s="391"/>
      <c r="F26" s="391"/>
      <c r="G26" s="391"/>
      <c r="H26" s="391"/>
      <c r="I26" s="391"/>
      <c r="J26" s="391"/>
      <c r="K26" s="391"/>
      <c r="L26" s="393"/>
    </row>
    <row r="27" spans="1:12" ht="25.5" customHeight="1">
      <c r="A27" s="73" t="s">
        <v>149</v>
      </c>
      <c r="B27" s="699">
        <v>100</v>
      </c>
      <c r="C27" s="641">
        <v>7.7083309338842287</v>
      </c>
      <c r="D27" s="641">
        <v>11.303053820657386</v>
      </c>
      <c r="E27" s="641">
        <v>7.7173235128151818</v>
      </c>
      <c r="F27" s="641">
        <v>23.369621206367643</v>
      </c>
      <c r="G27" s="641">
        <v>10.591582271588805</v>
      </c>
      <c r="H27" s="641">
        <v>6.3957114430815833</v>
      </c>
      <c r="I27" s="641">
        <v>22.664680019746424</v>
      </c>
      <c r="J27" s="641">
        <v>1.7331927573678636</v>
      </c>
      <c r="K27" s="641">
        <v>6.2646262974925744</v>
      </c>
      <c r="L27" s="642">
        <v>2.2518777369983081</v>
      </c>
    </row>
    <row r="28" spans="1:12" s="69" customFormat="1">
      <c r="A28" s="643"/>
      <c r="B28" s="644"/>
      <c r="C28" s="644"/>
      <c r="D28" s="644"/>
      <c r="E28" s="644"/>
      <c r="F28" s="644"/>
      <c r="G28" s="644"/>
      <c r="H28" s="644"/>
      <c r="I28" s="644"/>
      <c r="J28" s="644"/>
      <c r="K28" s="644"/>
      <c r="L28" s="644"/>
    </row>
    <row r="29" spans="1:12" s="69" customFormat="1">
      <c r="A29" s="645" t="s">
        <v>148</v>
      </c>
      <c r="B29" s="646"/>
      <c r="C29" s="646"/>
      <c r="D29" s="646"/>
      <c r="E29" s="647"/>
      <c r="F29" s="647"/>
      <c r="G29" s="647"/>
      <c r="H29" s="647"/>
      <c r="I29" s="647"/>
      <c r="J29" s="647"/>
      <c r="K29" s="647"/>
      <c r="L29" s="647"/>
    </row>
    <row r="30" spans="1:12" s="69" customFormat="1">
      <c r="A30" s="7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s="69" customFormat="1">
      <c r="A31" s="7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>
      <c r="A32" s="755" t="s">
        <v>103</v>
      </c>
    </row>
  </sheetData>
  <mergeCells count="11">
    <mergeCell ref="B6:B7"/>
    <mergeCell ref="J6:J7"/>
    <mergeCell ref="I6:I7"/>
    <mergeCell ref="H6:H7"/>
    <mergeCell ref="K6:K7"/>
    <mergeCell ref="C6:C7"/>
    <mergeCell ref="L6:L7"/>
    <mergeCell ref="E6:E7"/>
    <mergeCell ref="D6:D7"/>
    <mergeCell ref="F6:F7"/>
    <mergeCell ref="G6:G7"/>
  </mergeCells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&amp;C-36-</oddHeader>
    <oddFooter>&amp;CStatistische Ämter des Bundes und der Länder, Internationale Bildungsindikatoren, 2018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64" customWidth="1"/>
    <col min="2" max="2" width="12.140625" style="64" customWidth="1"/>
    <col min="3" max="8" width="8.85546875" style="64" customWidth="1"/>
    <col min="9" max="11" width="9.7109375" style="64" customWidth="1"/>
    <col min="12" max="12" width="8.85546875" style="64" customWidth="1"/>
    <col min="13" max="13" width="9.28515625" style="64" customWidth="1"/>
    <col min="14" max="16384" width="11.42578125" style="68"/>
  </cols>
  <sheetData>
    <row r="1" spans="1:13" ht="12.75" customHeight="1">
      <c r="A1" s="303" t="s">
        <v>4</v>
      </c>
    </row>
    <row r="3" spans="1:13" ht="15.75" customHeight="1">
      <c r="A3" s="763" t="s">
        <v>168</v>
      </c>
      <c r="B3" s="514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3" ht="15" customHeight="1">
      <c r="A4" s="764" t="s">
        <v>167</v>
      </c>
      <c r="B4" s="631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3">
      <c r="A5" s="632"/>
      <c r="B5" s="632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</row>
    <row r="6" spans="1:13" ht="12.75" customHeight="1">
      <c r="A6" s="632"/>
      <c r="B6" s="521"/>
      <c r="C6" s="825" t="s">
        <v>161</v>
      </c>
      <c r="D6" s="825" t="s">
        <v>160</v>
      </c>
      <c r="E6" s="825" t="s">
        <v>159</v>
      </c>
      <c r="F6" s="825" t="s">
        <v>158</v>
      </c>
      <c r="G6" s="825" t="s">
        <v>157</v>
      </c>
      <c r="H6" s="825" t="s">
        <v>156</v>
      </c>
      <c r="I6" s="825" t="s">
        <v>155</v>
      </c>
      <c r="J6" s="825" t="s">
        <v>154</v>
      </c>
      <c r="K6" s="825" t="s">
        <v>153</v>
      </c>
      <c r="L6" s="825" t="s">
        <v>152</v>
      </c>
      <c r="M6" s="825" t="s">
        <v>151</v>
      </c>
    </row>
    <row r="7" spans="1:13" ht="93.75" customHeight="1">
      <c r="A7" s="323" t="s">
        <v>125</v>
      </c>
      <c r="B7" s="344" t="s">
        <v>166</v>
      </c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</row>
    <row r="8" spans="1:13" s="74" customFormat="1" ht="15" customHeight="1">
      <c r="A8" s="657" t="s">
        <v>122</v>
      </c>
      <c r="B8" s="436" t="s">
        <v>165</v>
      </c>
      <c r="C8" s="651">
        <v>100</v>
      </c>
      <c r="D8" s="614">
        <v>3.146946395235132</v>
      </c>
      <c r="E8" s="614">
        <v>6.6228109165259132</v>
      </c>
      <c r="F8" s="614">
        <v>3.9736865499155476</v>
      </c>
      <c r="G8" s="614">
        <v>19.343941683705218</v>
      </c>
      <c r="H8" s="614">
        <v>8.7830029335940978</v>
      </c>
      <c r="I8" s="614">
        <v>11.398346519690639</v>
      </c>
      <c r="J8" s="614">
        <v>40.903191394790653</v>
      </c>
      <c r="K8" s="614">
        <v>1.9628411414347944</v>
      </c>
      <c r="L8" s="614">
        <v>2.4908880789403502</v>
      </c>
      <c r="M8" s="614">
        <v>1.3743443861676594</v>
      </c>
    </row>
    <row r="9" spans="1:13" ht="15" customHeight="1">
      <c r="A9" s="657"/>
      <c r="B9" s="436" t="s">
        <v>164</v>
      </c>
      <c r="C9" s="651">
        <v>100</v>
      </c>
      <c r="D9" s="614">
        <v>15.45040695268313</v>
      </c>
      <c r="E9" s="614">
        <v>15.485879825788778</v>
      </c>
      <c r="F9" s="614">
        <v>8.1863508267150156</v>
      </c>
      <c r="G9" s="614">
        <v>26.267662534733855</v>
      </c>
      <c r="H9" s="614">
        <v>8.5174309757010818</v>
      </c>
      <c r="I9" s="614">
        <v>3.8054509981672346</v>
      </c>
      <c r="J9" s="614">
        <v>11.757286719350454</v>
      </c>
      <c r="K9" s="614">
        <v>1.3262913111168042</v>
      </c>
      <c r="L9" s="614">
        <v>7.1497546459610195</v>
      </c>
      <c r="M9" s="614">
        <v>2.0534852097826302</v>
      </c>
    </row>
    <row r="10" spans="1:13" s="74" customFormat="1" ht="15" customHeight="1">
      <c r="A10" s="658" t="s">
        <v>121</v>
      </c>
      <c r="B10" s="440" t="s">
        <v>165</v>
      </c>
      <c r="C10" s="652">
        <v>100</v>
      </c>
      <c r="D10" s="638">
        <v>1.9032126584347899</v>
      </c>
      <c r="E10" s="638">
        <v>6.9460907746046683</v>
      </c>
      <c r="F10" s="638">
        <v>4.0314108157196529</v>
      </c>
      <c r="G10" s="638">
        <v>19.933156604146863</v>
      </c>
      <c r="H10" s="638">
        <v>10.386580957638134</v>
      </c>
      <c r="I10" s="638">
        <v>10.375897006713082</v>
      </c>
      <c r="J10" s="638">
        <v>40.113224642126198</v>
      </c>
      <c r="K10" s="638">
        <v>2.6887943161381078</v>
      </c>
      <c r="L10" s="638">
        <v>2.3675523082451635</v>
      </c>
      <c r="M10" s="638">
        <v>1.254079916233338</v>
      </c>
    </row>
    <row r="11" spans="1:13" ht="15" customHeight="1">
      <c r="A11" s="658"/>
      <c r="B11" s="440" t="s">
        <v>164</v>
      </c>
      <c r="C11" s="652">
        <v>100</v>
      </c>
      <c r="D11" s="638">
        <v>10.720720735614639</v>
      </c>
      <c r="E11" s="638">
        <v>17.494680610408185</v>
      </c>
      <c r="F11" s="638">
        <v>8.7293758099769825</v>
      </c>
      <c r="G11" s="638">
        <v>26.028709135925908</v>
      </c>
      <c r="H11" s="638">
        <v>9.276775179403856</v>
      </c>
      <c r="I11" s="638">
        <v>3.2747248496102435</v>
      </c>
      <c r="J11" s="638">
        <v>11.808739047176928</v>
      </c>
      <c r="K11" s="638">
        <v>1.4623106829919341</v>
      </c>
      <c r="L11" s="638">
        <v>7.7334222988877821</v>
      </c>
      <c r="M11" s="638">
        <v>3.4705416500035349</v>
      </c>
    </row>
    <row r="12" spans="1:13" s="74" customFormat="1" ht="15" customHeight="1">
      <c r="A12" s="657" t="s">
        <v>120</v>
      </c>
      <c r="B12" s="436" t="s">
        <v>165</v>
      </c>
      <c r="C12" s="651">
        <v>100</v>
      </c>
      <c r="D12" s="614">
        <v>5.2344416027280474</v>
      </c>
      <c r="E12" s="614">
        <v>12.097186700767264</v>
      </c>
      <c r="F12" s="614">
        <v>8.8789428815004268</v>
      </c>
      <c r="G12" s="614">
        <v>18.469735720375109</v>
      </c>
      <c r="H12" s="614">
        <v>10.341005967604433</v>
      </c>
      <c r="I12" s="614">
        <v>9.1645353793691395</v>
      </c>
      <c r="J12" s="614">
        <v>30.711849957374255</v>
      </c>
      <c r="K12" s="614">
        <v>1.104006820119352</v>
      </c>
      <c r="L12" s="614">
        <v>2.4637681159420293</v>
      </c>
      <c r="M12" s="614">
        <v>1.5345268542199488</v>
      </c>
    </row>
    <row r="13" spans="1:13" ht="15" customHeight="1">
      <c r="A13" s="657"/>
      <c r="B13" s="436" t="s">
        <v>164</v>
      </c>
      <c r="C13" s="651">
        <v>100</v>
      </c>
      <c r="D13" s="614">
        <v>14.213003712066127</v>
      </c>
      <c r="E13" s="614">
        <v>21.346293674180092</v>
      </c>
      <c r="F13" s="614">
        <v>13.501205464773641</v>
      </c>
      <c r="G13" s="614">
        <v>21.640962841069992</v>
      </c>
      <c r="H13" s="614">
        <v>6.9151582411694914</v>
      </c>
      <c r="I13" s="614">
        <v>2.7132524587654512</v>
      </c>
      <c r="J13" s="614">
        <v>11.182120852627147</v>
      </c>
      <c r="K13" s="614">
        <v>1.660862577015805</v>
      </c>
      <c r="L13" s="614">
        <v>5.8053652749607751</v>
      </c>
      <c r="M13" s="614">
        <v>1.0217749033714745</v>
      </c>
    </row>
    <row r="14" spans="1:13" s="74" customFormat="1" ht="15" customHeight="1">
      <c r="A14" s="658" t="s">
        <v>119</v>
      </c>
      <c r="B14" s="440" t="s">
        <v>165</v>
      </c>
      <c r="C14" s="652">
        <v>100</v>
      </c>
      <c r="D14" s="638">
        <v>6.7927170868347337</v>
      </c>
      <c r="E14" s="638">
        <v>9.6988795518207294</v>
      </c>
      <c r="F14" s="638">
        <v>6.7401960784313726</v>
      </c>
      <c r="G14" s="638">
        <v>27.240896358543417</v>
      </c>
      <c r="H14" s="638">
        <v>6.8102240896358541</v>
      </c>
      <c r="I14" s="638">
        <v>9.1386554621848735</v>
      </c>
      <c r="J14" s="638">
        <v>25.542717086834731</v>
      </c>
      <c r="K14" s="638">
        <v>2.083333333333333</v>
      </c>
      <c r="L14" s="638">
        <v>1.5931372549019607</v>
      </c>
      <c r="M14" s="638">
        <v>4.3592436974789912</v>
      </c>
    </row>
    <row r="15" spans="1:13" ht="15" customHeight="1">
      <c r="A15" s="658"/>
      <c r="B15" s="440" t="s">
        <v>164</v>
      </c>
      <c r="C15" s="652">
        <v>100</v>
      </c>
      <c r="D15" s="638">
        <v>19.29100227790433</v>
      </c>
      <c r="E15" s="638">
        <v>19.84624145785877</v>
      </c>
      <c r="F15" s="638">
        <v>8.3285876993166283</v>
      </c>
      <c r="G15" s="638">
        <v>27.477220956719815</v>
      </c>
      <c r="H15" s="638">
        <v>6.1645785876993164</v>
      </c>
      <c r="I15" s="638">
        <v>1.7511389521640091</v>
      </c>
      <c r="J15" s="638">
        <v>9.3394077448747161</v>
      </c>
      <c r="K15" s="638">
        <v>1.5802961275626426</v>
      </c>
      <c r="L15" s="638">
        <v>4.8263097949886102</v>
      </c>
      <c r="M15" s="638">
        <v>1.3952164009111616</v>
      </c>
    </row>
    <row r="16" spans="1:13" s="74" customFormat="1" ht="15" customHeight="1">
      <c r="A16" s="657" t="s">
        <v>118</v>
      </c>
      <c r="B16" s="436" t="s">
        <v>165</v>
      </c>
      <c r="C16" s="651">
        <v>100</v>
      </c>
      <c r="D16" s="614">
        <v>2.928225451343021</v>
      </c>
      <c r="E16" s="614">
        <v>5.9445178335535003</v>
      </c>
      <c r="F16" s="614">
        <v>6.8472038749449586</v>
      </c>
      <c r="G16" s="614">
        <v>23.667987670629678</v>
      </c>
      <c r="H16" s="614">
        <v>11.867018934390137</v>
      </c>
      <c r="I16" s="614">
        <v>11.184500220167328</v>
      </c>
      <c r="J16" s="614">
        <v>34.368119771025981</v>
      </c>
      <c r="K16" s="614">
        <v>0</v>
      </c>
      <c r="L16" s="614">
        <v>0.48436811977102595</v>
      </c>
      <c r="M16" s="614">
        <v>2.7080581241743724</v>
      </c>
    </row>
    <row r="17" spans="1:13" s="74" customFormat="1" ht="15" customHeight="1">
      <c r="A17" s="657"/>
      <c r="B17" s="436" t="s">
        <v>164</v>
      </c>
      <c r="C17" s="651">
        <v>100</v>
      </c>
      <c r="D17" s="614">
        <v>8.6966192170818513</v>
      </c>
      <c r="E17" s="614">
        <v>13.767793594306049</v>
      </c>
      <c r="F17" s="614">
        <v>15.369217081850534</v>
      </c>
      <c r="G17" s="614">
        <v>32.384341637010678</v>
      </c>
      <c r="H17" s="614">
        <v>11.032028469750891</v>
      </c>
      <c r="I17" s="614">
        <v>3.0471530249110321</v>
      </c>
      <c r="J17" s="614">
        <v>11.009786476868328</v>
      </c>
      <c r="K17" s="614">
        <v>0</v>
      </c>
      <c r="L17" s="614">
        <v>1.5569395017793595</v>
      </c>
      <c r="M17" s="614">
        <v>3.1361209964412815</v>
      </c>
    </row>
    <row r="18" spans="1:13" s="74" customFormat="1" ht="15" customHeight="1">
      <c r="A18" s="659" t="s">
        <v>117</v>
      </c>
      <c r="B18" s="748" t="s">
        <v>165</v>
      </c>
      <c r="C18" s="652">
        <v>100</v>
      </c>
      <c r="D18" s="638">
        <v>4.8204407761875494</v>
      </c>
      <c r="E18" s="638">
        <v>6.8399332689437182</v>
      </c>
      <c r="F18" s="638">
        <v>8.991131793836157</v>
      </c>
      <c r="G18" s="638">
        <v>28.2465536921591</v>
      </c>
      <c r="H18" s="638">
        <v>8.7189393274211966</v>
      </c>
      <c r="I18" s="638">
        <v>6.5940820089560104</v>
      </c>
      <c r="J18" s="638">
        <v>30.801650715602776</v>
      </c>
      <c r="K18" s="638">
        <v>0.50926332426025112</v>
      </c>
      <c r="L18" s="638">
        <v>2.6516814470102732</v>
      </c>
      <c r="M18" s="638">
        <v>1.8263236456229694</v>
      </c>
    </row>
    <row r="19" spans="1:13" s="74" customFormat="1" ht="15" customHeight="1">
      <c r="A19" s="659"/>
      <c r="B19" s="748" t="s">
        <v>164</v>
      </c>
      <c r="C19" s="652">
        <v>100</v>
      </c>
      <c r="D19" s="638">
        <v>13.856278904304517</v>
      </c>
      <c r="E19" s="638">
        <v>14.674493062966915</v>
      </c>
      <c r="F19" s="638">
        <v>15.999644254713624</v>
      </c>
      <c r="G19" s="638">
        <v>27.908217716115264</v>
      </c>
      <c r="H19" s="638">
        <v>7.0348630380647457</v>
      </c>
      <c r="I19" s="638">
        <v>1.4941302027748131</v>
      </c>
      <c r="J19" s="638">
        <v>8.2621842760583419</v>
      </c>
      <c r="K19" s="638">
        <v>0.24012806830309499</v>
      </c>
      <c r="L19" s="638">
        <v>7.6396300249021705</v>
      </c>
      <c r="M19" s="638">
        <v>2.8904304517965138</v>
      </c>
    </row>
    <row r="20" spans="1:13" s="74" customFormat="1" ht="15" customHeight="1">
      <c r="A20" s="657" t="s">
        <v>116</v>
      </c>
      <c r="B20" s="436" t="s">
        <v>165</v>
      </c>
      <c r="C20" s="651">
        <v>100</v>
      </c>
      <c r="D20" s="614">
        <v>3.2670596463183132</v>
      </c>
      <c r="E20" s="614">
        <v>6.5541013088220605</v>
      </c>
      <c r="F20" s="614">
        <v>5.1220568155326873</v>
      </c>
      <c r="G20" s="614">
        <v>21.517301095680555</v>
      </c>
      <c r="H20" s="614">
        <v>9.2017184533919458</v>
      </c>
      <c r="I20" s="614">
        <v>11.449695274253171</v>
      </c>
      <c r="J20" s="614">
        <v>34.925233956106169</v>
      </c>
      <c r="K20" s="614">
        <v>1.5885702867419322</v>
      </c>
      <c r="L20" s="614">
        <v>4.0430279415192993</v>
      </c>
      <c r="M20" s="614">
        <v>2.3312352216338628</v>
      </c>
    </row>
    <row r="21" spans="1:13" s="74" customFormat="1" ht="15" customHeight="1">
      <c r="A21" s="657"/>
      <c r="B21" s="436" t="s">
        <v>164</v>
      </c>
      <c r="C21" s="651">
        <v>100</v>
      </c>
      <c r="D21" s="614">
        <v>13.528861571352218</v>
      </c>
      <c r="E21" s="614">
        <v>13.979823623730624</v>
      </c>
      <c r="F21" s="614">
        <v>9.1795831106360239</v>
      </c>
      <c r="G21" s="614">
        <v>22.508017103153392</v>
      </c>
      <c r="H21" s="614">
        <v>8.8455371459112779</v>
      </c>
      <c r="I21" s="614">
        <v>3.099946552645644</v>
      </c>
      <c r="J21" s="614">
        <v>12.049037947621592</v>
      </c>
      <c r="K21" s="614">
        <v>1.9241047568145375</v>
      </c>
      <c r="L21" s="614">
        <v>11.821886691608766</v>
      </c>
      <c r="M21" s="614">
        <v>3.063201496525922</v>
      </c>
    </row>
    <row r="22" spans="1:13" s="74" customFormat="1" ht="15" customHeight="1">
      <c r="A22" s="658" t="s">
        <v>115</v>
      </c>
      <c r="B22" s="440" t="s">
        <v>165</v>
      </c>
      <c r="C22" s="652">
        <v>100</v>
      </c>
      <c r="D22" s="638">
        <v>4.1497152156224573</v>
      </c>
      <c r="E22" s="638">
        <v>7.0179007323026861</v>
      </c>
      <c r="F22" s="638">
        <v>3.2139951179820994</v>
      </c>
      <c r="G22" s="638">
        <v>25.061025223759152</v>
      </c>
      <c r="H22" s="638">
        <v>9.7436940602115545</v>
      </c>
      <c r="I22" s="638">
        <v>7.221318144833198</v>
      </c>
      <c r="J22" s="638">
        <v>30.512611879576891</v>
      </c>
      <c r="K22" s="638">
        <v>2.8478437754271764</v>
      </c>
      <c r="L22" s="638">
        <v>6.021155410903174</v>
      </c>
      <c r="M22" s="638">
        <v>4.2107404393816115</v>
      </c>
    </row>
    <row r="23" spans="1:13" s="74" customFormat="1" ht="15" customHeight="1">
      <c r="A23" s="658"/>
      <c r="B23" s="440" t="s">
        <v>164</v>
      </c>
      <c r="C23" s="652">
        <v>100</v>
      </c>
      <c r="D23" s="638">
        <v>15.901060070671377</v>
      </c>
      <c r="E23" s="638">
        <v>13.573061733527334</v>
      </c>
      <c r="F23" s="638">
        <v>6.5267096237788396</v>
      </c>
      <c r="G23" s="638">
        <v>26.813552276034088</v>
      </c>
      <c r="H23" s="638">
        <v>11.203491997505715</v>
      </c>
      <c r="I23" s="638">
        <v>1.9330700478071086</v>
      </c>
      <c r="J23" s="638">
        <v>8.7507794637289535</v>
      </c>
      <c r="K23" s="638">
        <v>2.0785699438786116</v>
      </c>
      <c r="L23" s="638">
        <v>11.910205778424444</v>
      </c>
      <c r="M23" s="638">
        <v>1.3094990646435254</v>
      </c>
    </row>
    <row r="24" spans="1:13" s="74" customFormat="1" ht="15" customHeight="1">
      <c r="A24" s="657" t="s">
        <v>114</v>
      </c>
      <c r="B24" s="436" t="s">
        <v>165</v>
      </c>
      <c r="C24" s="651">
        <v>100</v>
      </c>
      <c r="D24" s="614">
        <v>3.5611370023835782</v>
      </c>
      <c r="E24" s="614">
        <v>5.6814543384681055</v>
      </c>
      <c r="F24" s="614">
        <v>4.806289800419794</v>
      </c>
      <c r="G24" s="614">
        <v>18.364224981322707</v>
      </c>
      <c r="H24" s="614">
        <v>10.448610765235333</v>
      </c>
      <c r="I24" s="614">
        <v>9.0825002668184567</v>
      </c>
      <c r="J24" s="614">
        <v>38.877227934113627</v>
      </c>
      <c r="K24" s="614">
        <v>4.7920594827279519</v>
      </c>
      <c r="L24" s="614">
        <v>3.0452879860542885</v>
      </c>
      <c r="M24" s="614">
        <v>1.3412074424561529</v>
      </c>
    </row>
    <row r="25" spans="1:13" s="74" customFormat="1" ht="15" customHeight="1">
      <c r="A25" s="657"/>
      <c r="B25" s="436" t="s">
        <v>164</v>
      </c>
      <c r="C25" s="651">
        <v>100</v>
      </c>
      <c r="D25" s="614">
        <v>15.121951219512194</v>
      </c>
      <c r="E25" s="614">
        <v>15.173688100517369</v>
      </c>
      <c r="F25" s="614">
        <v>9.9445676274944557</v>
      </c>
      <c r="G25" s="614">
        <v>20.946045824094604</v>
      </c>
      <c r="H25" s="614">
        <v>10.291943828529195</v>
      </c>
      <c r="I25" s="614">
        <v>2.091648189209165</v>
      </c>
      <c r="J25" s="614">
        <v>11.485587583148558</v>
      </c>
      <c r="K25" s="614">
        <v>3.5402808573540279</v>
      </c>
      <c r="L25" s="614">
        <v>9.4530672579453068</v>
      </c>
      <c r="M25" s="614">
        <v>1.9512195121951219</v>
      </c>
    </row>
    <row r="26" spans="1:13" s="74" customFormat="1" ht="15" customHeight="1">
      <c r="A26" s="658" t="s">
        <v>113</v>
      </c>
      <c r="B26" s="440" t="s">
        <v>165</v>
      </c>
      <c r="C26" s="652">
        <v>100</v>
      </c>
      <c r="D26" s="638">
        <v>1.4555895525697309</v>
      </c>
      <c r="E26" s="638">
        <v>6.2203449957873271</v>
      </c>
      <c r="F26" s="638">
        <v>5.9642587911844265</v>
      </c>
      <c r="G26" s="638">
        <v>27.034277859074983</v>
      </c>
      <c r="H26" s="638">
        <v>9.2967052458871002</v>
      </c>
      <c r="I26" s="638">
        <v>10.275597534477408</v>
      </c>
      <c r="J26" s="638">
        <v>33.782315640104656</v>
      </c>
      <c r="K26" s="638">
        <v>0.9323311604806882</v>
      </c>
      <c r="L26" s="638">
        <v>2.3225134140392885</v>
      </c>
      <c r="M26" s="638">
        <v>2.7160658063943948</v>
      </c>
    </row>
    <row r="27" spans="1:13" s="74" customFormat="1" ht="15" customHeight="1">
      <c r="A27" s="658"/>
      <c r="B27" s="440" t="s">
        <v>164</v>
      </c>
      <c r="C27" s="652">
        <v>100</v>
      </c>
      <c r="D27" s="638">
        <v>7.2778882955827777</v>
      </c>
      <c r="E27" s="638">
        <v>14.402215009481264</v>
      </c>
      <c r="F27" s="638">
        <v>11.298409706953315</v>
      </c>
      <c r="G27" s="638">
        <v>35.629776986702964</v>
      </c>
      <c r="H27" s="638">
        <v>8.3295524610570162</v>
      </c>
      <c r="I27" s="638">
        <v>2.8059889016856876</v>
      </c>
      <c r="J27" s="638">
        <v>9.3288660873206997</v>
      </c>
      <c r="K27" s="638">
        <v>0.49325841389499647</v>
      </c>
      <c r="L27" s="638">
        <v>7.7909235798462051</v>
      </c>
      <c r="M27" s="638">
        <v>2.6431205574750751</v>
      </c>
    </row>
    <row r="28" spans="1:13" s="74" customFormat="1" ht="15" customHeight="1">
      <c r="A28" s="657" t="s">
        <v>112</v>
      </c>
      <c r="B28" s="436" t="s">
        <v>165</v>
      </c>
      <c r="C28" s="651">
        <v>100</v>
      </c>
      <c r="D28" s="614">
        <v>3.6040609137055841</v>
      </c>
      <c r="E28" s="614">
        <v>6.8083756345177662</v>
      </c>
      <c r="F28" s="614">
        <v>5.1903553299492389</v>
      </c>
      <c r="G28" s="614">
        <v>27.899746192893399</v>
      </c>
      <c r="H28" s="614">
        <v>9.6573604060913709</v>
      </c>
      <c r="I28" s="614">
        <v>10.901015228426395</v>
      </c>
      <c r="J28" s="614">
        <v>30.361675126903553</v>
      </c>
      <c r="K28" s="614">
        <v>0.73604060913705582</v>
      </c>
      <c r="L28" s="614">
        <v>1.9923857868020305</v>
      </c>
      <c r="M28" s="614">
        <v>2.8489847715736043</v>
      </c>
    </row>
    <row r="29" spans="1:13" s="74" customFormat="1" ht="15" customHeight="1">
      <c r="A29" s="657"/>
      <c r="B29" s="436" t="s">
        <v>164</v>
      </c>
      <c r="C29" s="651">
        <v>100</v>
      </c>
      <c r="D29" s="614">
        <v>15.390874745713457</v>
      </c>
      <c r="E29" s="614">
        <v>18.889857599535016</v>
      </c>
      <c r="F29" s="614">
        <v>11.601278698052891</v>
      </c>
      <c r="G29" s="614">
        <v>26.097064806742225</v>
      </c>
      <c r="H29" s="614">
        <v>9.2589363557105493</v>
      </c>
      <c r="I29" s="614">
        <v>3.126997965707643</v>
      </c>
      <c r="J29" s="614">
        <v>7.7709968032548673</v>
      </c>
      <c r="K29" s="614">
        <v>0.23249055507120026</v>
      </c>
      <c r="L29" s="614">
        <v>5.0334205172914848</v>
      </c>
      <c r="M29" s="614">
        <v>2.5980819529206625</v>
      </c>
    </row>
    <row r="30" spans="1:13" s="74" customFormat="1" ht="15" customHeight="1">
      <c r="A30" s="658" t="s">
        <v>111</v>
      </c>
      <c r="B30" s="440" t="s">
        <v>165</v>
      </c>
      <c r="C30" s="652">
        <v>100</v>
      </c>
      <c r="D30" s="638">
        <v>3.064516129032258</v>
      </c>
      <c r="E30" s="638">
        <v>5.806451612903226</v>
      </c>
      <c r="F30" s="638">
        <v>1.7741935483870968</v>
      </c>
      <c r="G30" s="638">
        <v>37.281105990783409</v>
      </c>
      <c r="H30" s="638">
        <v>5.2073732718894012</v>
      </c>
      <c r="I30" s="638">
        <v>11.221198156682027</v>
      </c>
      <c r="J30" s="638">
        <v>29.216589861751153</v>
      </c>
      <c r="K30" s="638">
        <v>0.59907834101382496</v>
      </c>
      <c r="L30" s="638">
        <v>3.5944700460829497</v>
      </c>
      <c r="M30" s="638">
        <v>2.2350230414746544</v>
      </c>
    </row>
    <row r="31" spans="1:13" s="74" customFormat="1" ht="15" customHeight="1">
      <c r="A31" s="658"/>
      <c r="B31" s="440" t="s">
        <v>164</v>
      </c>
      <c r="C31" s="652">
        <v>100</v>
      </c>
      <c r="D31" s="638">
        <v>11.656155103947675</v>
      </c>
      <c r="E31" s="638">
        <v>14.319084326092035</v>
      </c>
      <c r="F31" s="638">
        <v>5.1857042747021724</v>
      </c>
      <c r="G31" s="638">
        <v>43.424433543564589</v>
      </c>
      <c r="H31" s="638">
        <v>5.3725765008175665</v>
      </c>
      <c r="I31" s="638">
        <v>3.1067507591684187</v>
      </c>
      <c r="J31" s="638">
        <v>5.9331931791637471</v>
      </c>
      <c r="K31" s="638">
        <v>0</v>
      </c>
      <c r="L31" s="638">
        <v>8.526045316514832</v>
      </c>
      <c r="M31" s="638">
        <v>2.4760569960289653</v>
      </c>
    </row>
    <row r="32" spans="1:13" s="74" customFormat="1" ht="15" customHeight="1">
      <c r="A32" s="657" t="s">
        <v>110</v>
      </c>
      <c r="B32" s="436" t="s">
        <v>165</v>
      </c>
      <c r="C32" s="651">
        <v>100</v>
      </c>
      <c r="D32" s="614">
        <v>6.2692573728227385</v>
      </c>
      <c r="E32" s="614">
        <v>9.0045903288687672</v>
      </c>
      <c r="F32" s="614">
        <v>4.0621266427718039</v>
      </c>
      <c r="G32" s="614">
        <v>15.714016223354085</v>
      </c>
      <c r="H32" s="614">
        <v>9.9226561026221471</v>
      </c>
      <c r="I32" s="614">
        <v>10.211909702571841</v>
      </c>
      <c r="J32" s="614">
        <v>38.319813871596551</v>
      </c>
      <c r="K32" s="614">
        <v>1.6915047475319123</v>
      </c>
      <c r="L32" s="614">
        <v>2.7416210777840662</v>
      </c>
      <c r="M32" s="614">
        <v>2.0625039300760863</v>
      </c>
    </row>
    <row r="33" spans="1:13" s="74" customFormat="1" ht="15" customHeight="1">
      <c r="A33" s="657"/>
      <c r="B33" s="436" t="s">
        <v>164</v>
      </c>
      <c r="C33" s="651">
        <v>100</v>
      </c>
      <c r="D33" s="614">
        <v>20.35386883774601</v>
      </c>
      <c r="E33" s="614">
        <v>18.167831271235336</v>
      </c>
      <c r="F33" s="614">
        <v>9.8275530482723248</v>
      </c>
      <c r="G33" s="614">
        <v>19.321751394320149</v>
      </c>
      <c r="H33" s="614">
        <v>7.7569074940701324</v>
      </c>
      <c r="I33" s="614">
        <v>3.109173664978524</v>
      </c>
      <c r="J33" s="614">
        <v>10.327585101609078</v>
      </c>
      <c r="K33" s="614">
        <v>1.5129174947111994</v>
      </c>
      <c r="L33" s="614">
        <v>7.2632861080838511</v>
      </c>
      <c r="M33" s="614">
        <v>2.3591255849733961</v>
      </c>
    </row>
    <row r="34" spans="1:13" s="74" customFormat="1" ht="15" customHeight="1">
      <c r="A34" s="658" t="s">
        <v>109</v>
      </c>
      <c r="B34" s="440" t="s">
        <v>165</v>
      </c>
      <c r="C34" s="652">
        <v>100</v>
      </c>
      <c r="D34" s="638">
        <v>7.2218128224023586</v>
      </c>
      <c r="E34" s="638">
        <v>6.6764922623434044</v>
      </c>
      <c r="F34" s="638">
        <v>6.8238761974944735</v>
      </c>
      <c r="G34" s="638">
        <v>20.044215180545322</v>
      </c>
      <c r="H34" s="638">
        <v>7.1775976418570382</v>
      </c>
      <c r="I34" s="638">
        <v>7.8555637435519534</v>
      </c>
      <c r="J34" s="638">
        <v>33.633014001473839</v>
      </c>
      <c r="K34" s="638">
        <v>3.6109064112011793</v>
      </c>
      <c r="L34" s="638">
        <v>3.5666912306558585</v>
      </c>
      <c r="M34" s="638">
        <v>3.3898305084745761</v>
      </c>
    </row>
    <row r="35" spans="1:13" s="74" customFormat="1" ht="15" customHeight="1">
      <c r="A35" s="658"/>
      <c r="B35" s="440" t="s">
        <v>164</v>
      </c>
      <c r="C35" s="652">
        <v>100</v>
      </c>
      <c r="D35" s="638">
        <v>24.563206577595068</v>
      </c>
      <c r="E35" s="638">
        <v>11.716341212744091</v>
      </c>
      <c r="F35" s="638">
        <v>11.253854059609456</v>
      </c>
      <c r="G35" s="638">
        <v>19.450154162384379</v>
      </c>
      <c r="H35" s="638">
        <v>5.1258992805755392</v>
      </c>
      <c r="I35" s="638">
        <v>2.4665981500513872</v>
      </c>
      <c r="J35" s="638">
        <v>9.660842754367934</v>
      </c>
      <c r="K35" s="638">
        <v>2.0554984583761562</v>
      </c>
      <c r="L35" s="638">
        <v>9.1341212744090452</v>
      </c>
      <c r="M35" s="638">
        <v>4.5734840698869474</v>
      </c>
    </row>
    <row r="36" spans="1:13" s="74" customFormat="1" ht="15" customHeight="1">
      <c r="A36" s="657" t="s">
        <v>108</v>
      </c>
      <c r="B36" s="436" t="s">
        <v>165</v>
      </c>
      <c r="C36" s="651">
        <v>100</v>
      </c>
      <c r="D36" s="614">
        <v>5.7455192576585743</v>
      </c>
      <c r="E36" s="614">
        <v>5.885343841362654</v>
      </c>
      <c r="F36" s="614">
        <v>6.3302402440574559</v>
      </c>
      <c r="G36" s="614">
        <v>21.316893351976614</v>
      </c>
      <c r="H36" s="614">
        <v>7.792042710054659</v>
      </c>
      <c r="I36" s="614">
        <v>15.012075759501716</v>
      </c>
      <c r="J36" s="614">
        <v>25.994661243167659</v>
      </c>
      <c r="K36" s="614">
        <v>5.2116435744248122</v>
      </c>
      <c r="L36" s="614">
        <v>3.2922333799415284</v>
      </c>
      <c r="M36" s="614">
        <v>3.419346637854328</v>
      </c>
    </row>
    <row r="37" spans="1:13" s="74" customFormat="1" ht="15" customHeight="1">
      <c r="A37" s="657"/>
      <c r="B37" s="436" t="s">
        <v>164</v>
      </c>
      <c r="C37" s="651">
        <v>100</v>
      </c>
      <c r="D37" s="614">
        <v>19.443380569385933</v>
      </c>
      <c r="E37" s="614">
        <v>15.20490233626963</v>
      </c>
      <c r="F37" s="614">
        <v>8.0939614451678796</v>
      </c>
      <c r="G37" s="614">
        <v>22.315843227371378</v>
      </c>
      <c r="H37" s="614">
        <v>8.7450529809779152</v>
      </c>
      <c r="I37" s="614">
        <v>3.6001531980084258</v>
      </c>
      <c r="J37" s="614">
        <v>6.8173113749521255</v>
      </c>
      <c r="K37" s="614">
        <v>3.7661177071364738</v>
      </c>
      <c r="L37" s="614">
        <v>7.7747989276139409</v>
      </c>
      <c r="M37" s="614">
        <v>4.2384782331163029</v>
      </c>
    </row>
    <row r="38" spans="1:13" s="74" customFormat="1" ht="15" customHeight="1">
      <c r="A38" s="658" t="s">
        <v>107</v>
      </c>
      <c r="B38" s="440" t="s">
        <v>165</v>
      </c>
      <c r="C38" s="652">
        <v>100</v>
      </c>
      <c r="D38" s="638">
        <v>5.1447406133562623</v>
      </c>
      <c r="E38" s="638">
        <v>7.6382917741473193</v>
      </c>
      <c r="F38" s="638">
        <v>6.8501003152765829</v>
      </c>
      <c r="G38" s="638">
        <v>17.469188879335054</v>
      </c>
      <c r="H38" s="638">
        <v>7.5093149899684724</v>
      </c>
      <c r="I38" s="638">
        <v>6.6351390083118371</v>
      </c>
      <c r="J38" s="638">
        <v>41.014617368873601</v>
      </c>
      <c r="K38" s="638">
        <v>0.94582975064488384</v>
      </c>
      <c r="L38" s="638">
        <v>4.270564631699628</v>
      </c>
      <c r="M38" s="638">
        <v>2.522212668386357</v>
      </c>
    </row>
    <row r="39" spans="1:13" s="74" customFormat="1" ht="15" customHeight="1">
      <c r="A39" s="658"/>
      <c r="B39" s="440" t="s">
        <v>164</v>
      </c>
      <c r="C39" s="652">
        <v>100</v>
      </c>
      <c r="D39" s="638">
        <v>21.032452416815005</v>
      </c>
      <c r="E39" s="638">
        <v>14.774750102697521</v>
      </c>
      <c r="F39" s="638">
        <v>14.50089004518691</v>
      </c>
      <c r="G39" s="638">
        <v>17.417499657674927</v>
      </c>
      <c r="H39" s="638">
        <v>6.3261673284951385</v>
      </c>
      <c r="I39" s="638">
        <v>1.4240722990551828</v>
      </c>
      <c r="J39" s="638">
        <v>11.611666438449951</v>
      </c>
      <c r="K39" s="638">
        <v>0.39709708339038757</v>
      </c>
      <c r="L39" s="638">
        <v>11.953991510338218</v>
      </c>
      <c r="M39" s="638">
        <v>0.56141311789675474</v>
      </c>
    </row>
    <row r="40" spans="1:13" s="74" customFormat="1" ht="15" customHeight="1">
      <c r="A40" s="654" t="s">
        <v>106</v>
      </c>
      <c r="B40" s="459" t="s">
        <v>165</v>
      </c>
      <c r="C40" s="746">
        <v>100</v>
      </c>
      <c r="D40" s="639">
        <v>3.1868151382511338</v>
      </c>
      <c r="E40" s="639">
        <v>6.9949089990953865</v>
      </c>
      <c r="F40" s="639">
        <v>5.3329608709469092</v>
      </c>
      <c r="G40" s="639">
        <v>21.852161841054965</v>
      </c>
      <c r="H40" s="639">
        <v>10.337112630575403</v>
      </c>
      <c r="I40" s="639">
        <v>9.9924140688269496</v>
      </c>
      <c r="J40" s="639">
        <v>35.159300922298449</v>
      </c>
      <c r="K40" s="639">
        <v>1.8675229884468321</v>
      </c>
      <c r="L40" s="639">
        <v>3.2521075820324659</v>
      </c>
      <c r="M40" s="640">
        <v>2.0246949584715068</v>
      </c>
    </row>
    <row r="41" spans="1:13" s="74" customFormat="1" ht="15" customHeight="1">
      <c r="A41" s="654"/>
      <c r="B41" s="459" t="s">
        <v>164</v>
      </c>
      <c r="C41" s="746">
        <v>100</v>
      </c>
      <c r="D41" s="639">
        <v>12.700076643796057</v>
      </c>
      <c r="E41" s="639">
        <v>15.875345577629426</v>
      </c>
      <c r="F41" s="639">
        <v>10.263288913370479</v>
      </c>
      <c r="G41" s="639">
        <v>26.187099408959114</v>
      </c>
      <c r="H41" s="639">
        <v>9.2572191267134176</v>
      </c>
      <c r="I41" s="639">
        <v>2.9114849261668185</v>
      </c>
      <c r="J41" s="639">
        <v>10.371602296561514</v>
      </c>
      <c r="K41" s="639">
        <v>1.4880511006122752</v>
      </c>
      <c r="L41" s="639">
        <v>8.4042451416024004</v>
      </c>
      <c r="M41" s="393">
        <v>2.541586864588496</v>
      </c>
    </row>
    <row r="42" spans="1:13" s="74" customFormat="1" ht="3.95" customHeight="1">
      <c r="A42" s="531"/>
      <c r="B42" s="531"/>
      <c r="C42" s="749"/>
      <c r="D42" s="448"/>
      <c r="E42" s="448"/>
      <c r="F42" s="448"/>
      <c r="G42" s="448"/>
      <c r="H42" s="448"/>
      <c r="I42" s="448"/>
      <c r="J42" s="448"/>
      <c r="K42" s="448"/>
      <c r="L42" s="448"/>
      <c r="M42" s="648"/>
    </row>
    <row r="43" spans="1:13" ht="15" customHeight="1">
      <c r="A43" s="575" t="s">
        <v>150</v>
      </c>
      <c r="B43" s="649"/>
      <c r="C43" s="653"/>
      <c r="D43" s="391"/>
      <c r="E43" s="391"/>
      <c r="F43" s="391"/>
      <c r="G43" s="391"/>
      <c r="H43" s="391"/>
      <c r="I43" s="391"/>
      <c r="J43" s="391"/>
      <c r="K43" s="391"/>
      <c r="L43" s="391"/>
      <c r="M43" s="393"/>
    </row>
    <row r="44" spans="1:13" ht="25.5" customHeight="1">
      <c r="A44" s="73" t="s">
        <v>149</v>
      </c>
      <c r="B44" s="348" t="s">
        <v>165</v>
      </c>
      <c r="C44" s="750">
        <v>100</v>
      </c>
      <c r="D44" s="641">
        <v>3.2123674008607837</v>
      </c>
      <c r="E44" s="641">
        <v>6.9888676390329616</v>
      </c>
      <c r="F44" s="641">
        <v>5.3177700754376254</v>
      </c>
      <c r="G44" s="641">
        <v>21.424057859135242</v>
      </c>
      <c r="H44" s="641">
        <v>11.173652171380304</v>
      </c>
      <c r="I44" s="641">
        <v>9.7549490771755067</v>
      </c>
      <c r="J44" s="641">
        <v>34.561060259510199</v>
      </c>
      <c r="K44" s="641">
        <v>1.8415227332304198</v>
      </c>
      <c r="L44" s="641">
        <v>3.7596466229738641</v>
      </c>
      <c r="M44" s="642">
        <v>1.9661061612630901</v>
      </c>
    </row>
    <row r="45" spans="1:13" ht="15" customHeight="1">
      <c r="A45" s="73"/>
      <c r="B45" s="348" t="s">
        <v>164</v>
      </c>
      <c r="C45" s="746">
        <v>100</v>
      </c>
      <c r="D45" s="639">
        <v>12.384628791416839</v>
      </c>
      <c r="E45" s="639">
        <v>15.79028318760917</v>
      </c>
      <c r="F45" s="639">
        <v>10.213123693538126</v>
      </c>
      <c r="G45" s="639">
        <v>25.39322163051045</v>
      </c>
      <c r="H45" s="639">
        <v>9.9861653892372786</v>
      </c>
      <c r="I45" s="639">
        <v>2.9017338705605544</v>
      </c>
      <c r="J45" s="639">
        <v>10.291132721379018</v>
      </c>
      <c r="K45" s="639">
        <v>1.6205176366041585</v>
      </c>
      <c r="L45" s="639">
        <v>8.8700813905051135</v>
      </c>
      <c r="M45" s="640">
        <v>2.5491116886392922</v>
      </c>
    </row>
    <row r="46" spans="1:13" s="69" customFormat="1">
      <c r="A46" s="643"/>
      <c r="B46" s="644"/>
      <c r="C46" s="644"/>
      <c r="D46" s="644"/>
      <c r="E46" s="644"/>
      <c r="F46" s="644"/>
      <c r="G46" s="644"/>
      <c r="H46" s="644"/>
      <c r="I46" s="644"/>
      <c r="J46" s="644"/>
      <c r="K46" s="644"/>
      <c r="L46" s="644"/>
      <c r="M46" s="644"/>
    </row>
    <row r="47" spans="1:13" s="69" customFormat="1">
      <c r="A47" s="645" t="s">
        <v>148</v>
      </c>
      <c r="B47" s="646"/>
      <c r="C47" s="646"/>
      <c r="D47" s="646"/>
      <c r="E47" s="647"/>
      <c r="F47" s="647"/>
      <c r="G47" s="647"/>
      <c r="H47" s="647"/>
      <c r="I47" s="647"/>
      <c r="J47" s="647"/>
      <c r="K47" s="647"/>
      <c r="L47" s="647"/>
      <c r="M47" s="647"/>
    </row>
    <row r="48" spans="1:13" s="69" customFormat="1">
      <c r="A48" s="71"/>
      <c r="B48" s="71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s="69" customFormat="1">
      <c r="A49" s="71"/>
      <c r="B49" s="71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3">
      <c r="A50" s="755" t="s">
        <v>103</v>
      </c>
      <c r="B50" s="76"/>
    </row>
  </sheetData>
  <mergeCells count="11">
    <mergeCell ref="M6:M7"/>
    <mergeCell ref="D6:D7"/>
    <mergeCell ref="E6:E7"/>
    <mergeCell ref="F6:F7"/>
    <mergeCell ref="G6:G7"/>
    <mergeCell ref="H6:H7"/>
    <mergeCell ref="C6:C7"/>
    <mergeCell ref="I6:I7"/>
    <mergeCell ref="J6:J7"/>
    <mergeCell ref="K6:K7"/>
    <mergeCell ref="L6:L7"/>
  </mergeCells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&amp;C-37-</oddHeader>
    <oddFooter>&amp;CStatistische Ämter des Bundes und der Länder, Internationale Bildungsindikatoren, 2018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64" customWidth="1"/>
    <col min="2" max="7" width="8.85546875" style="64" customWidth="1"/>
    <col min="8" max="10" width="9.7109375" style="64" customWidth="1"/>
    <col min="11" max="11" width="8.85546875" style="64" customWidth="1"/>
    <col min="12" max="12" width="9.28515625" style="64" customWidth="1"/>
    <col min="13" max="16384" width="11.42578125" style="68"/>
  </cols>
  <sheetData>
    <row r="1" spans="1:12">
      <c r="A1" s="303" t="s">
        <v>4</v>
      </c>
    </row>
    <row r="3" spans="1:12" ht="15.75">
      <c r="A3" s="763" t="s">
        <v>378</v>
      </c>
      <c r="B3" s="650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5" customHeight="1">
      <c r="A4" s="764" t="s">
        <v>377</v>
      </c>
      <c r="B4" s="650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2" ht="12.75" customHeight="1">
      <c r="A5" s="341"/>
      <c r="B5" s="650"/>
      <c r="C5" s="378"/>
      <c r="D5" s="378"/>
      <c r="E5" s="378"/>
      <c r="F5" s="378"/>
      <c r="G5" s="378"/>
      <c r="H5" s="378"/>
      <c r="I5" s="378"/>
      <c r="J5" s="378"/>
      <c r="K5" s="378"/>
      <c r="L5" s="378"/>
    </row>
    <row r="6" spans="1:12" ht="12.75" customHeight="1">
      <c r="A6" s="632"/>
      <c r="B6" s="825" t="s">
        <v>161</v>
      </c>
      <c r="C6" s="825" t="s">
        <v>160</v>
      </c>
      <c r="D6" s="825" t="s">
        <v>159</v>
      </c>
      <c r="E6" s="825" t="s">
        <v>158</v>
      </c>
      <c r="F6" s="825" t="s">
        <v>157</v>
      </c>
      <c r="G6" s="825" t="s">
        <v>156</v>
      </c>
      <c r="H6" s="825" t="s">
        <v>155</v>
      </c>
      <c r="I6" s="825" t="s">
        <v>154</v>
      </c>
      <c r="J6" s="825" t="s">
        <v>153</v>
      </c>
      <c r="K6" s="825" t="s">
        <v>152</v>
      </c>
      <c r="L6" s="825" t="s">
        <v>151</v>
      </c>
    </row>
    <row r="7" spans="1:12" ht="93.75" customHeight="1">
      <c r="A7" s="633" t="s">
        <v>125</v>
      </c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825"/>
    </row>
    <row r="8" spans="1:12" s="74" customFormat="1" ht="15" customHeight="1">
      <c r="A8" s="634" t="s">
        <v>122</v>
      </c>
      <c r="B8" s="651">
        <v>100</v>
      </c>
      <c r="C8" s="614">
        <v>10.383521289872833</v>
      </c>
      <c r="D8" s="614">
        <v>8.6947233497115999</v>
      </c>
      <c r="E8" s="614">
        <v>5.5734829489875084</v>
      </c>
      <c r="F8" s="614">
        <v>24.117653672741994</v>
      </c>
      <c r="G8" s="614">
        <v>8.3000708350667303</v>
      </c>
      <c r="H8" s="614">
        <v>6.3391762893668702</v>
      </c>
      <c r="I8" s="614">
        <v>25.88853034102025</v>
      </c>
      <c r="J8" s="614">
        <v>1.8507066641181034</v>
      </c>
      <c r="K8" s="614">
        <v>6.8485141501478539</v>
      </c>
      <c r="L8" s="614">
        <v>2.0036204589662576</v>
      </c>
    </row>
    <row r="9" spans="1:12" ht="15" customHeight="1">
      <c r="A9" s="636" t="s">
        <v>121</v>
      </c>
      <c r="B9" s="652">
        <v>100</v>
      </c>
      <c r="C9" s="638">
        <v>9.2711435796572061</v>
      </c>
      <c r="D9" s="638">
        <v>11.685304860915988</v>
      </c>
      <c r="E9" s="638">
        <v>6.343354874964878</v>
      </c>
      <c r="F9" s="638">
        <v>21.547625737566733</v>
      </c>
      <c r="G9" s="638">
        <v>9.5273953357684746</v>
      </c>
      <c r="H9" s="638">
        <v>5.0632200056195558</v>
      </c>
      <c r="I9" s="638">
        <v>24.801348693453217</v>
      </c>
      <c r="J9" s="638">
        <v>2.1230682776060692</v>
      </c>
      <c r="K9" s="638">
        <v>7.2379881989322836</v>
      </c>
      <c r="L9" s="638">
        <v>2.3995504355155943</v>
      </c>
    </row>
    <row r="10" spans="1:12" s="74" customFormat="1" ht="15" customHeight="1">
      <c r="A10" s="634" t="s">
        <v>120</v>
      </c>
      <c r="B10" s="651">
        <v>100</v>
      </c>
      <c r="C10" s="614">
        <v>11.850371216447744</v>
      </c>
      <c r="D10" s="614">
        <v>14.277555682467161</v>
      </c>
      <c r="E10" s="614">
        <v>9.3146773272415757</v>
      </c>
      <c r="F10" s="614">
        <v>21.493432324386067</v>
      </c>
      <c r="G10" s="614">
        <v>8.2038834951456305</v>
      </c>
      <c r="H10" s="614">
        <v>4.260422615648201</v>
      </c>
      <c r="I10" s="614">
        <v>20.613934894346091</v>
      </c>
      <c r="J10" s="614">
        <v>1.6733295259851515</v>
      </c>
      <c r="K10" s="614">
        <v>7.1073672187321524</v>
      </c>
      <c r="L10" s="614">
        <v>1.2050256996002284</v>
      </c>
    </row>
    <row r="11" spans="1:12" ht="15" customHeight="1">
      <c r="A11" s="636" t="s">
        <v>119</v>
      </c>
      <c r="B11" s="652">
        <v>100</v>
      </c>
      <c r="C11" s="638">
        <v>15.070038544702454</v>
      </c>
      <c r="D11" s="638">
        <v>14.966625928363261</v>
      </c>
      <c r="E11" s="638">
        <v>7.0132556171852958</v>
      </c>
      <c r="F11" s="638">
        <v>26.097583905236437</v>
      </c>
      <c r="G11" s="638">
        <v>7.821754254018991</v>
      </c>
      <c r="H11" s="638">
        <v>3.9296794208893484</v>
      </c>
      <c r="I11" s="638">
        <v>17.025477108207202</v>
      </c>
      <c r="J11" s="638">
        <v>1.795619065525994</v>
      </c>
      <c r="K11" s="638">
        <v>3.5724358371721352</v>
      </c>
      <c r="L11" s="638">
        <v>2.7075303186988813</v>
      </c>
    </row>
    <row r="12" spans="1:12" s="74" customFormat="1" ht="15" customHeight="1">
      <c r="A12" s="634" t="s">
        <v>118</v>
      </c>
      <c r="B12" s="651">
        <v>100</v>
      </c>
      <c r="C12" s="614">
        <v>9.1024020227560047</v>
      </c>
      <c r="D12" s="614">
        <v>12.333192864166316</v>
      </c>
      <c r="E12" s="614">
        <v>11.518471695462845</v>
      </c>
      <c r="F12" s="614">
        <v>22.5031605562579</v>
      </c>
      <c r="G12" s="614">
        <v>14.636887203258887</v>
      </c>
      <c r="H12" s="614">
        <v>5.3940160134850403</v>
      </c>
      <c r="I12" s="614">
        <v>20.64896755162242</v>
      </c>
      <c r="J12" s="614">
        <v>0</v>
      </c>
      <c r="K12" s="614">
        <v>1.2080348363534203</v>
      </c>
      <c r="L12" s="614">
        <v>2.6548672566371683</v>
      </c>
    </row>
    <row r="13" spans="1:12" ht="15" customHeight="1">
      <c r="A13" s="636" t="s">
        <v>117</v>
      </c>
      <c r="B13" s="652">
        <v>100</v>
      </c>
      <c r="C13" s="638">
        <v>15.924096987183045</v>
      </c>
      <c r="D13" s="638">
        <v>8.9940631415413641</v>
      </c>
      <c r="E13" s="638">
        <v>12.550629750873885</v>
      </c>
      <c r="F13" s="638">
        <v>25.162292626088888</v>
      </c>
      <c r="G13" s="638">
        <v>7.8732730400044391</v>
      </c>
      <c r="H13" s="638">
        <v>2.9573322976197081</v>
      </c>
      <c r="I13" s="638">
        <v>17.544249015147312</v>
      </c>
      <c r="J13" s="638">
        <v>0.27187482661044221</v>
      </c>
      <c r="K13" s="638">
        <v>6.08666703656439</v>
      </c>
      <c r="L13" s="638">
        <v>2.6355212783665314</v>
      </c>
    </row>
    <row r="14" spans="1:12" s="74" customFormat="1" ht="15" customHeight="1">
      <c r="A14" s="634" t="s">
        <v>116</v>
      </c>
      <c r="B14" s="651">
        <v>100</v>
      </c>
      <c r="C14" s="614">
        <v>9.8679814759348439</v>
      </c>
      <c r="D14" s="614">
        <v>11.53146095891989</v>
      </c>
      <c r="E14" s="614">
        <v>7.1239315254705895</v>
      </c>
      <c r="F14" s="614">
        <v>20.279704167914662</v>
      </c>
      <c r="G14" s="614">
        <v>9.0454576872566417</v>
      </c>
      <c r="H14" s="614">
        <v>4.6425362302145015</v>
      </c>
      <c r="I14" s="614">
        <v>22.834827085685323</v>
      </c>
      <c r="J14" s="614">
        <v>1.8708384213072828</v>
      </c>
      <c r="K14" s="614">
        <v>10.179019883418198</v>
      </c>
      <c r="L14" s="614">
        <v>2.6242425638780729</v>
      </c>
    </row>
    <row r="15" spans="1:12" ht="15" customHeight="1">
      <c r="A15" s="636" t="s">
        <v>115</v>
      </c>
      <c r="B15" s="652">
        <v>100</v>
      </c>
      <c r="C15" s="638">
        <v>9.6979953137203854</v>
      </c>
      <c r="D15" s="638">
        <v>9.9323092944545692</v>
      </c>
      <c r="E15" s="638">
        <v>4.6211923978130693</v>
      </c>
      <c r="F15" s="638">
        <v>23.249153866180684</v>
      </c>
      <c r="G15" s="638">
        <v>12.340536318667015</v>
      </c>
      <c r="H15" s="638">
        <v>4.2957563134600365</v>
      </c>
      <c r="I15" s="638">
        <v>16.727414735745899</v>
      </c>
      <c r="J15" s="638">
        <v>2.538401457953658</v>
      </c>
      <c r="K15" s="638">
        <v>13.473053892215569</v>
      </c>
      <c r="L15" s="638">
        <v>3.1241864097891177</v>
      </c>
    </row>
    <row r="16" spans="1:12" s="74" customFormat="1" ht="15" customHeight="1">
      <c r="A16" s="634" t="s">
        <v>114</v>
      </c>
      <c r="B16" s="651">
        <v>100</v>
      </c>
      <c r="C16" s="614">
        <v>12.460383653044204</v>
      </c>
      <c r="D16" s="614">
        <v>11.981413082330514</v>
      </c>
      <c r="E16" s="614">
        <v>5.5546288573811511</v>
      </c>
      <c r="F16" s="614">
        <v>17.283450494459668</v>
      </c>
      <c r="G16" s="614">
        <v>10.768497557488384</v>
      </c>
      <c r="H16" s="614">
        <v>3.3384963660193017</v>
      </c>
      <c r="I16" s="614">
        <v>23.965209102823781</v>
      </c>
      <c r="J16" s="614">
        <v>5.2353151435720244</v>
      </c>
      <c r="K16" s="614">
        <v>7.7564637197664723</v>
      </c>
      <c r="L16" s="614">
        <v>1.6561420231145003</v>
      </c>
    </row>
    <row r="17" spans="1:12" ht="15" customHeight="1">
      <c r="A17" s="636" t="s">
        <v>113</v>
      </c>
      <c r="B17" s="652">
        <v>100</v>
      </c>
      <c r="C17" s="638">
        <v>4.2649348040774653</v>
      </c>
      <c r="D17" s="638">
        <v>12.603150159851365</v>
      </c>
      <c r="E17" s="638">
        <v>7.3983562927874393</v>
      </c>
      <c r="F17" s="638">
        <v>29.95915839512579</v>
      </c>
      <c r="G17" s="638">
        <v>10.609611167835563</v>
      </c>
      <c r="H17" s="638">
        <v>3.8222051118959541</v>
      </c>
      <c r="I17" s="638">
        <v>20.4023902381869</v>
      </c>
      <c r="J17" s="638">
        <v>0.87290561237299769</v>
      </c>
      <c r="K17" s="638">
        <v>6.9556266006059282</v>
      </c>
      <c r="L17" s="638">
        <v>3.1116616172605993</v>
      </c>
    </row>
    <row r="18" spans="1:12" s="74" customFormat="1" ht="15" customHeight="1">
      <c r="A18" s="634" t="s">
        <v>112</v>
      </c>
      <c r="B18" s="651">
        <v>100</v>
      </c>
      <c r="C18" s="614">
        <v>14.460570692333926</v>
      </c>
      <c r="D18" s="614">
        <v>14.915305619765812</v>
      </c>
      <c r="E18" s="614">
        <v>7.7683883436280272</v>
      </c>
      <c r="F18" s="614">
        <v>24.002425252946303</v>
      </c>
      <c r="G18" s="614">
        <v>10.815112357421652</v>
      </c>
      <c r="H18" s="614">
        <v>4.1115616355299558</v>
      </c>
      <c r="I18" s="614">
        <v>15.430671870855281</v>
      </c>
      <c r="J18" s="614">
        <v>0.50399787790367201</v>
      </c>
      <c r="K18" s="614">
        <v>5.0058736594793283</v>
      </c>
      <c r="L18" s="614">
        <v>2.9860926901360418</v>
      </c>
    </row>
    <row r="19" spans="1:12" ht="15" customHeight="1">
      <c r="A19" s="636" t="s">
        <v>111</v>
      </c>
      <c r="B19" s="652">
        <v>100</v>
      </c>
      <c r="C19" s="638">
        <v>2.8394855520293971</v>
      </c>
      <c r="D19" s="638">
        <v>13.946884917320862</v>
      </c>
      <c r="E19" s="638">
        <v>4.9106397193920159</v>
      </c>
      <c r="F19" s="638">
        <v>37.648237848672125</v>
      </c>
      <c r="G19" s="638">
        <v>7.2323367295807586</v>
      </c>
      <c r="H19" s="638">
        <v>7.3993652914648402</v>
      </c>
      <c r="I19" s="638">
        <v>12.944713546016368</v>
      </c>
      <c r="J19" s="638">
        <v>0</v>
      </c>
      <c r="K19" s="638">
        <v>10.038416569233338</v>
      </c>
      <c r="L19" s="638">
        <v>3.0399198262902956</v>
      </c>
    </row>
    <row r="20" spans="1:12" s="74" customFormat="1" ht="15" customHeight="1">
      <c r="A20" s="634" t="s">
        <v>110</v>
      </c>
      <c r="B20" s="651">
        <v>100</v>
      </c>
      <c r="C20" s="614">
        <v>13.622532573925255</v>
      </c>
      <c r="D20" s="614">
        <v>14.36373566357182</v>
      </c>
      <c r="E20" s="614">
        <v>7.3886244831083721</v>
      </c>
      <c r="F20" s="614">
        <v>16.247951938831239</v>
      </c>
      <c r="G20" s="614">
        <v>9.4249824451899826</v>
      </c>
      <c r="H20" s="614">
        <v>4.0805180619489745</v>
      </c>
      <c r="I20" s="614">
        <v>23.480533666224545</v>
      </c>
      <c r="J20" s="614">
        <v>1.9076226886166809</v>
      </c>
      <c r="K20" s="614">
        <v>7.0765389716782394</v>
      </c>
      <c r="L20" s="614">
        <v>2.4069595069048919</v>
      </c>
    </row>
    <row r="21" spans="1:12" ht="15" customHeight="1">
      <c r="A21" s="636" t="s">
        <v>109</v>
      </c>
      <c r="B21" s="652">
        <v>100</v>
      </c>
      <c r="C21" s="638">
        <v>16.063223672119094</v>
      </c>
      <c r="D21" s="638">
        <v>8.224591067818416</v>
      </c>
      <c r="E21" s="638">
        <v>8.4359492740305093</v>
      </c>
      <c r="F21" s="638">
        <v>19.591986767138394</v>
      </c>
      <c r="G21" s="638">
        <v>6.5521043925748934</v>
      </c>
      <c r="H21" s="638">
        <v>3.5839000183789742</v>
      </c>
      <c r="I21" s="638">
        <v>21.843411137658521</v>
      </c>
      <c r="J21" s="638">
        <v>2.8119830913435031</v>
      </c>
      <c r="K21" s="638">
        <v>9.5294982539974278</v>
      </c>
      <c r="L21" s="638">
        <v>3.3633523249402684</v>
      </c>
    </row>
    <row r="22" spans="1:12" s="74" customFormat="1" ht="15" customHeight="1">
      <c r="A22" s="634" t="s">
        <v>108</v>
      </c>
      <c r="B22" s="651">
        <v>100</v>
      </c>
      <c r="C22" s="614">
        <v>13.486299108616706</v>
      </c>
      <c r="D22" s="614">
        <v>12.62793000990426</v>
      </c>
      <c r="E22" s="614">
        <v>5.6041597887091443</v>
      </c>
      <c r="F22" s="614">
        <v>17.835919445361505</v>
      </c>
      <c r="G22" s="614">
        <v>9.4998349290194781</v>
      </c>
      <c r="H22" s="614">
        <v>5.5793991416309012</v>
      </c>
      <c r="I22" s="614">
        <v>14.765599207659294</v>
      </c>
      <c r="J22" s="614">
        <v>5.3565533179267089</v>
      </c>
      <c r="K22" s="614">
        <v>7.9729283591944533</v>
      </c>
      <c r="L22" s="614">
        <v>7.2713766919775509</v>
      </c>
    </row>
    <row r="23" spans="1:12" ht="15" customHeight="1">
      <c r="A23" s="636" t="s">
        <v>107</v>
      </c>
      <c r="B23" s="652">
        <v>100</v>
      </c>
      <c r="C23" s="638">
        <v>17.306282082620385</v>
      </c>
      <c r="D23" s="638">
        <v>10.241994622341725</v>
      </c>
      <c r="E23" s="638">
        <v>9.8671881365599283</v>
      </c>
      <c r="F23" s="638">
        <v>14.91892772753198</v>
      </c>
      <c r="G23" s="638">
        <v>7.9198240039110246</v>
      </c>
      <c r="H23" s="638">
        <v>3.1858551291452786</v>
      </c>
      <c r="I23" s="638">
        <v>25.307585757353539</v>
      </c>
      <c r="J23" s="638">
        <v>0.54591379450827016</v>
      </c>
      <c r="K23" s="638">
        <v>9.1094271979141208</v>
      </c>
      <c r="L23" s="638">
        <v>1.5970015481137456</v>
      </c>
    </row>
    <row r="24" spans="1:12">
      <c r="A24" s="575" t="s">
        <v>106</v>
      </c>
      <c r="B24" s="653">
        <v>100</v>
      </c>
      <c r="C24" s="391">
        <v>9.9145588998056713</v>
      </c>
      <c r="D24" s="391">
        <v>11.73626751045634</v>
      </c>
      <c r="E24" s="391">
        <v>7.0824705129937593</v>
      </c>
      <c r="F24" s="391">
        <v>23.403984469646392</v>
      </c>
      <c r="G24" s="391">
        <v>9.4791206527124974</v>
      </c>
      <c r="H24" s="391">
        <v>4.5587773442157298</v>
      </c>
      <c r="I24" s="391">
        <v>22.075726572548419</v>
      </c>
      <c r="J24" s="391">
        <v>1.8458352614534985</v>
      </c>
      <c r="K24" s="391">
        <v>7.3414791343136203</v>
      </c>
      <c r="L24" s="393">
        <v>2.561779641854077</v>
      </c>
    </row>
    <row r="25" spans="1:12" ht="15" customHeight="1">
      <c r="A25" s="654" t="s">
        <v>362</v>
      </c>
      <c r="B25" s="653">
        <v>100</v>
      </c>
      <c r="C25" s="391">
        <v>10.075279990385578</v>
      </c>
      <c r="D25" s="391">
        <v>10.546655466153519</v>
      </c>
      <c r="E25" s="391">
        <v>10.408157763916613</v>
      </c>
      <c r="F25" s="391">
        <v>24.283216361922658</v>
      </c>
      <c r="G25" s="391">
        <v>5.7200642485147304</v>
      </c>
      <c r="H25" s="391">
        <v>3.7531763752366083</v>
      </c>
      <c r="I25" s="391">
        <v>14.115967107834978</v>
      </c>
      <c r="J25" s="391">
        <v>1.7447266884497199</v>
      </c>
      <c r="K25" s="391">
        <v>14.72740591802768</v>
      </c>
      <c r="L25" s="393">
        <v>4.6963180298944378</v>
      </c>
    </row>
    <row r="26" spans="1:12" s="69" customFormat="1">
      <c r="A26" s="378"/>
      <c r="B26" s="378"/>
      <c r="C26" s="378"/>
      <c r="D26" s="378"/>
      <c r="E26" s="644"/>
      <c r="F26" s="644"/>
      <c r="G26" s="644"/>
      <c r="H26" s="644"/>
      <c r="I26" s="644"/>
      <c r="J26" s="644"/>
      <c r="K26" s="644"/>
      <c r="L26" s="644"/>
    </row>
    <row r="27" spans="1:12" s="69" customFormat="1">
      <c r="A27" s="645" t="s">
        <v>148</v>
      </c>
      <c r="B27" s="646"/>
      <c r="C27" s="647"/>
      <c r="D27" s="647"/>
      <c r="E27" s="647"/>
      <c r="F27" s="647"/>
      <c r="G27" s="647"/>
      <c r="H27" s="647"/>
      <c r="I27" s="647"/>
      <c r="J27" s="647"/>
      <c r="K27" s="647"/>
      <c r="L27" s="647"/>
    </row>
    <row r="28" spans="1:12" s="69" customFormat="1">
      <c r="A28" s="72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s="69" customFormat="1">
      <c r="A29" s="72"/>
      <c r="B29" s="71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>
      <c r="A30" s="755" t="s">
        <v>103</v>
      </c>
      <c r="B30" s="154"/>
    </row>
  </sheetData>
  <mergeCells count="11">
    <mergeCell ref="K6:K7"/>
    <mergeCell ref="B6:B7"/>
    <mergeCell ref="I6:I7"/>
    <mergeCell ref="C6:C7"/>
    <mergeCell ref="L6:L7"/>
    <mergeCell ref="E6:E7"/>
    <mergeCell ref="D6:D7"/>
    <mergeCell ref="H6:H7"/>
    <mergeCell ref="G6:G7"/>
    <mergeCell ref="F6:F7"/>
    <mergeCell ref="J6:J7"/>
  </mergeCells>
  <conditionalFormatting sqref="D25:I25 L25">
    <cfRule type="expression" dxfId="49" priority="8" stopIfTrue="1">
      <formula>#REF!=1</formula>
    </cfRule>
  </conditionalFormatting>
  <conditionalFormatting sqref="C25">
    <cfRule type="expression" dxfId="48" priority="7" stopIfTrue="1">
      <formula>#REF!=1</formula>
    </cfRule>
  </conditionalFormatting>
  <conditionalFormatting sqref="J25:K25">
    <cfRule type="expression" dxfId="47" priority="6" stopIfTrue="1">
      <formula>#REF!=1</formula>
    </cfRule>
  </conditionalFormatting>
  <conditionalFormatting sqref="B24">
    <cfRule type="expression" dxfId="46" priority="5" stopIfTrue="1">
      <formula>#REF!=1</formula>
    </cfRule>
  </conditionalFormatting>
  <conditionalFormatting sqref="C24">
    <cfRule type="expression" dxfId="45" priority="4" stopIfTrue="1">
      <formula>#REF!=1</formula>
    </cfRule>
  </conditionalFormatting>
  <conditionalFormatting sqref="D24">
    <cfRule type="expression" dxfId="44" priority="3" stopIfTrue="1">
      <formula>#REF!=1</formula>
    </cfRule>
  </conditionalFormatting>
  <conditionalFormatting sqref="E24:L24">
    <cfRule type="expression" dxfId="43" priority="2" stopIfTrue="1">
      <formula>#REF!=1</formula>
    </cfRule>
  </conditionalFormatting>
  <conditionalFormatting sqref="B25">
    <cfRule type="expression" dxfId="42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&amp;C-38-</oddHeader>
    <oddFooter>&amp;CStatistische Ämter des Bundes und der Länder, Internationale Bildungsindikatoren, 2018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64" customWidth="1"/>
    <col min="2" max="2" width="11.140625" style="64" customWidth="1"/>
    <col min="3" max="8" width="8.85546875" style="64" customWidth="1"/>
    <col min="9" max="11" width="9.7109375" style="64" customWidth="1"/>
    <col min="12" max="12" width="8.85546875" style="64" customWidth="1"/>
    <col min="13" max="13" width="9.28515625" style="64" customWidth="1"/>
    <col min="14" max="16384" width="11.42578125" style="68"/>
  </cols>
  <sheetData>
    <row r="1" spans="1:13">
      <c r="A1" s="303" t="s">
        <v>4</v>
      </c>
    </row>
    <row r="3" spans="1:13" ht="15.75">
      <c r="A3" s="763" t="s">
        <v>380</v>
      </c>
      <c r="B3" s="650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3" ht="15" customHeight="1">
      <c r="A4" s="764" t="s">
        <v>379</v>
      </c>
      <c r="B4" s="650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3" ht="12.75" customHeight="1">
      <c r="A5" s="341"/>
      <c r="B5" s="650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</row>
    <row r="6" spans="1:13" ht="12.75" customHeight="1">
      <c r="A6" s="655"/>
      <c r="B6" s="656"/>
      <c r="C6" s="825" t="s">
        <v>161</v>
      </c>
      <c r="D6" s="825" t="s">
        <v>160</v>
      </c>
      <c r="E6" s="825" t="s">
        <v>159</v>
      </c>
      <c r="F6" s="825" t="s">
        <v>158</v>
      </c>
      <c r="G6" s="825" t="s">
        <v>157</v>
      </c>
      <c r="H6" s="825" t="s">
        <v>156</v>
      </c>
      <c r="I6" s="825" t="s">
        <v>155</v>
      </c>
      <c r="J6" s="825" t="s">
        <v>154</v>
      </c>
      <c r="K6" s="825" t="s">
        <v>153</v>
      </c>
      <c r="L6" s="825" t="s">
        <v>152</v>
      </c>
      <c r="M6" s="825" t="s">
        <v>151</v>
      </c>
    </row>
    <row r="7" spans="1:13" ht="93.75" customHeight="1">
      <c r="A7" s="323" t="s">
        <v>125</v>
      </c>
      <c r="B7" s="344" t="s">
        <v>166</v>
      </c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</row>
    <row r="8" spans="1:13" s="74" customFormat="1" ht="15" customHeight="1">
      <c r="A8" s="657" t="s">
        <v>122</v>
      </c>
      <c r="B8" s="345" t="s">
        <v>165</v>
      </c>
      <c r="C8" s="651">
        <v>100</v>
      </c>
      <c r="D8" s="614">
        <v>2.971755513332337</v>
      </c>
      <c r="E8" s="614">
        <v>5.6275485151896838</v>
      </c>
      <c r="F8" s="614">
        <v>3.8876198202429499</v>
      </c>
      <c r="G8" s="614">
        <v>20.772400247646292</v>
      </c>
      <c r="H8" s="614">
        <v>8.731666702248031</v>
      </c>
      <c r="I8" s="614">
        <v>9.6261821908157383</v>
      </c>
      <c r="J8" s="614">
        <v>39.88813219188318</v>
      </c>
      <c r="K8" s="614">
        <v>2.0985888431075339</v>
      </c>
      <c r="L8" s="614">
        <v>4.3145961871010439</v>
      </c>
      <c r="M8" s="614">
        <v>2.0815097884332103</v>
      </c>
    </row>
    <row r="9" spans="1:13" ht="15" customHeight="1">
      <c r="A9" s="657"/>
      <c r="B9" s="345" t="s">
        <v>164</v>
      </c>
      <c r="C9" s="651">
        <v>100</v>
      </c>
      <c r="D9" s="614">
        <v>18.630338733431518</v>
      </c>
      <c r="E9" s="614">
        <v>12.107463537460211</v>
      </c>
      <c r="F9" s="614">
        <v>7.449285001662787</v>
      </c>
      <c r="G9" s="614">
        <v>27.839802365908117</v>
      </c>
      <c r="H9" s="614">
        <v>7.8198489239393796</v>
      </c>
      <c r="I9" s="614">
        <v>2.6818376169889304</v>
      </c>
      <c r="J9" s="614">
        <v>10.311653760273646</v>
      </c>
      <c r="K9" s="614">
        <v>2.2400114019668393</v>
      </c>
      <c r="L9" s="614">
        <v>9.6679177158059773</v>
      </c>
      <c r="M9" s="614">
        <v>1.9169556748539125</v>
      </c>
    </row>
    <row r="10" spans="1:13" s="74" customFormat="1" ht="15" customHeight="1">
      <c r="A10" s="658" t="s">
        <v>121</v>
      </c>
      <c r="B10" s="521" t="s">
        <v>165</v>
      </c>
      <c r="C10" s="652">
        <v>100</v>
      </c>
      <c r="D10" s="638">
        <v>3.07396945891076</v>
      </c>
      <c r="E10" s="638">
        <v>6.8540912701915442</v>
      </c>
      <c r="F10" s="638">
        <v>4.2214670315120486</v>
      </c>
      <c r="G10" s="638">
        <v>19.917909789036987</v>
      </c>
      <c r="H10" s="638">
        <v>10.316444522905817</v>
      </c>
      <c r="I10" s="638">
        <v>7.9022861682407974</v>
      </c>
      <c r="J10" s="638">
        <v>39.469503045282018</v>
      </c>
      <c r="K10" s="638">
        <v>2.7385470915349988</v>
      </c>
      <c r="L10" s="638">
        <v>4.2170535793097361</v>
      </c>
      <c r="M10" s="638">
        <v>1.2887280430752934</v>
      </c>
    </row>
    <row r="11" spans="1:13" ht="15" customHeight="1">
      <c r="A11" s="658"/>
      <c r="B11" s="521" t="s">
        <v>164</v>
      </c>
      <c r="C11" s="652">
        <v>100</v>
      </c>
      <c r="D11" s="638">
        <v>15.703520465425228</v>
      </c>
      <c r="E11" s="638">
        <v>16.69987860464051</v>
      </c>
      <c r="F11" s="638">
        <v>8.54577521244188</v>
      </c>
      <c r="G11" s="638">
        <v>23.239194667766096</v>
      </c>
      <c r="H11" s="638">
        <v>8.7083991845896609</v>
      </c>
      <c r="I11" s="638">
        <v>2.1164021164021163</v>
      </c>
      <c r="J11" s="638">
        <v>9.5764905288714814</v>
      </c>
      <c r="K11" s="638">
        <v>1.4842300556586272</v>
      </c>
      <c r="L11" s="638">
        <v>10.373577040243708</v>
      </c>
      <c r="M11" s="638">
        <v>3.5525321239606953</v>
      </c>
    </row>
    <row r="12" spans="1:13" s="74" customFormat="1" ht="15" customHeight="1">
      <c r="A12" s="657" t="s">
        <v>120</v>
      </c>
      <c r="B12" s="345" t="s">
        <v>165</v>
      </c>
      <c r="C12" s="651">
        <v>100</v>
      </c>
      <c r="D12" s="614">
        <v>5.8697120402775225</v>
      </c>
      <c r="E12" s="614">
        <v>10.063240621354455</v>
      </c>
      <c r="F12" s="614">
        <v>7.4722171056670961</v>
      </c>
      <c r="G12" s="614">
        <v>19.352858107693251</v>
      </c>
      <c r="H12" s="614">
        <v>9.9036041014305898</v>
      </c>
      <c r="I12" s="614">
        <v>7.183643396573955</v>
      </c>
      <c r="J12" s="614">
        <v>32.381654079941057</v>
      </c>
      <c r="K12" s="614">
        <v>1.1788543009762387</v>
      </c>
      <c r="L12" s="614">
        <v>5.083809172960029</v>
      </c>
      <c r="M12" s="614">
        <v>1.5104070731258059</v>
      </c>
    </row>
    <row r="13" spans="1:13" ht="15" customHeight="1">
      <c r="A13" s="657"/>
      <c r="B13" s="345" t="s">
        <v>164</v>
      </c>
      <c r="C13" s="651">
        <v>100</v>
      </c>
      <c r="D13" s="614">
        <v>17.050125447072013</v>
      </c>
      <c r="E13" s="614">
        <v>17.941600384348476</v>
      </c>
      <c r="F13" s="614">
        <v>10.916564351678854</v>
      </c>
      <c r="G13" s="614">
        <v>23.354508087332515</v>
      </c>
      <c r="H13" s="614">
        <v>6.726098329151764</v>
      </c>
      <c r="I13" s="614">
        <v>1.7188917952276732</v>
      </c>
      <c r="J13" s="614">
        <v>10.382747023968399</v>
      </c>
      <c r="K13" s="614">
        <v>2.1032402711792022</v>
      </c>
      <c r="L13" s="614">
        <v>8.8667058132706984</v>
      </c>
      <c r="M13" s="614">
        <v>0.93951849677040511</v>
      </c>
    </row>
    <row r="14" spans="1:13" ht="15" customHeight="1">
      <c r="A14" s="658" t="s">
        <v>119</v>
      </c>
      <c r="B14" s="521" t="s">
        <v>165</v>
      </c>
      <c r="C14" s="652">
        <v>100</v>
      </c>
      <c r="D14" s="638">
        <v>7.5704989154013012</v>
      </c>
      <c r="E14" s="638">
        <v>8.8937093275488071</v>
      </c>
      <c r="F14" s="638">
        <v>5.5531453362255965</v>
      </c>
      <c r="G14" s="638">
        <v>27.505422993492406</v>
      </c>
      <c r="H14" s="638">
        <v>8.7635574837310202</v>
      </c>
      <c r="I14" s="638">
        <v>7.8741865509761393</v>
      </c>
      <c r="J14" s="638">
        <v>26.485900216919738</v>
      </c>
      <c r="K14" s="638">
        <v>2.1258134490238612</v>
      </c>
      <c r="L14" s="638">
        <v>1.540130151843818</v>
      </c>
      <c r="M14" s="638">
        <v>3.68763557483731</v>
      </c>
    </row>
    <row r="15" spans="1:13" ht="15" customHeight="1">
      <c r="A15" s="658"/>
      <c r="B15" s="521" t="s">
        <v>164</v>
      </c>
      <c r="C15" s="652">
        <v>100</v>
      </c>
      <c r="D15" s="638">
        <v>20.806371329019413</v>
      </c>
      <c r="E15" s="638">
        <v>19.611747137879544</v>
      </c>
      <c r="F15" s="638">
        <v>8.1300813008130071</v>
      </c>
      <c r="G15" s="638">
        <v>25.020740003318398</v>
      </c>
      <c r="H15" s="638">
        <v>7.1013771362203419</v>
      </c>
      <c r="I15" s="638">
        <v>0.91256014600962343</v>
      </c>
      <c r="J15" s="638">
        <v>9.7892815662850499</v>
      </c>
      <c r="K15" s="638">
        <v>1.5430562468889994</v>
      </c>
      <c r="L15" s="638">
        <v>5.1269288203086116</v>
      </c>
      <c r="M15" s="638">
        <v>1.9578563132570102</v>
      </c>
    </row>
    <row r="16" spans="1:13" ht="15" customHeight="1">
      <c r="A16" s="657" t="s">
        <v>118</v>
      </c>
      <c r="B16" s="345" t="s">
        <v>165</v>
      </c>
      <c r="C16" s="651">
        <v>100</v>
      </c>
      <c r="D16" s="614">
        <v>3.2858389066589124</v>
      </c>
      <c r="E16" s="614">
        <v>6.833381797034022</v>
      </c>
      <c r="F16" s="614">
        <v>8.8397790055248606</v>
      </c>
      <c r="G16" s="614">
        <v>20.907240476882816</v>
      </c>
      <c r="H16" s="614">
        <v>14.829892410584472</v>
      </c>
      <c r="I16" s="614">
        <v>8.7525443442861306</v>
      </c>
      <c r="J16" s="614">
        <v>33.498109915673162</v>
      </c>
      <c r="K16" s="614">
        <v>0</v>
      </c>
      <c r="L16" s="614">
        <v>0.4943297470194824</v>
      </c>
      <c r="M16" s="614">
        <v>2.5588833963361441</v>
      </c>
    </row>
    <row r="17" spans="1:13" ht="15" customHeight="1">
      <c r="A17" s="657"/>
      <c r="B17" s="345" t="s">
        <v>164</v>
      </c>
      <c r="C17" s="651">
        <v>100</v>
      </c>
      <c r="D17" s="614">
        <v>14.538043478260871</v>
      </c>
      <c r="E17" s="614">
        <v>17.472826086956523</v>
      </c>
      <c r="F17" s="614">
        <v>14.021739130434781</v>
      </c>
      <c r="G17" s="614">
        <v>23.994565217391305</v>
      </c>
      <c r="H17" s="614">
        <v>14.456521739130434</v>
      </c>
      <c r="I17" s="614">
        <v>2.2554347826086958</v>
      </c>
      <c r="J17" s="614">
        <v>8.6413043478260878</v>
      </c>
      <c r="K17" s="614">
        <v>0</v>
      </c>
      <c r="L17" s="614">
        <v>1.875</v>
      </c>
      <c r="M17" s="614">
        <v>2.7445652173913047</v>
      </c>
    </row>
    <row r="18" spans="1:13" ht="15" customHeight="1">
      <c r="A18" s="658" t="s">
        <v>117</v>
      </c>
      <c r="B18" s="521" t="s">
        <v>165</v>
      </c>
      <c r="C18" s="652">
        <v>100</v>
      </c>
      <c r="D18" s="638">
        <v>8.8924448508400964</v>
      </c>
      <c r="E18" s="638">
        <v>6.5264601668762152</v>
      </c>
      <c r="F18" s="638">
        <v>9.2010515487484295</v>
      </c>
      <c r="G18" s="638">
        <v>26.300148588410106</v>
      </c>
      <c r="H18" s="638">
        <v>8.903874728540405</v>
      </c>
      <c r="I18" s="638">
        <v>5.1663047205394896</v>
      </c>
      <c r="J18" s="638">
        <v>28.426105840667503</v>
      </c>
      <c r="K18" s="638">
        <v>0.4000457195108012</v>
      </c>
      <c r="L18" s="638">
        <v>4.2862041376157274</v>
      </c>
      <c r="M18" s="638">
        <v>1.8973596982512286</v>
      </c>
    </row>
    <row r="19" spans="1:13" ht="15" customHeight="1">
      <c r="A19" s="658"/>
      <c r="B19" s="521" t="s">
        <v>164</v>
      </c>
      <c r="C19" s="652">
        <v>100</v>
      </c>
      <c r="D19" s="638">
        <v>22.557688160448567</v>
      </c>
      <c r="E19" s="638">
        <v>11.321975415139098</v>
      </c>
      <c r="F19" s="638">
        <v>15.710588742721587</v>
      </c>
      <c r="G19" s="638">
        <v>24.088850549924519</v>
      </c>
      <c r="H19" s="638">
        <v>6.9010135863704987</v>
      </c>
      <c r="I19" s="638">
        <v>0.87340953202501626</v>
      </c>
      <c r="J19" s="638">
        <v>7.2784127668751353</v>
      </c>
      <c r="K19" s="638">
        <v>0.15095967220185466</v>
      </c>
      <c r="L19" s="638">
        <v>7.7852059521242172</v>
      </c>
      <c r="M19" s="638">
        <v>3.3318956221695064</v>
      </c>
    </row>
    <row r="20" spans="1:13" ht="15" customHeight="1">
      <c r="A20" s="657" t="s">
        <v>116</v>
      </c>
      <c r="B20" s="345" t="s">
        <v>165</v>
      </c>
      <c r="C20" s="651">
        <v>100</v>
      </c>
      <c r="D20" s="614">
        <v>3.8203190596137699</v>
      </c>
      <c r="E20" s="614">
        <v>6.8803059986939088</v>
      </c>
      <c r="F20" s="614">
        <v>5.0611064464968747</v>
      </c>
      <c r="G20" s="614">
        <v>20.118481201604627</v>
      </c>
      <c r="H20" s="614">
        <v>10.108219050284543</v>
      </c>
      <c r="I20" s="614">
        <v>7.7292657897191903</v>
      </c>
      <c r="J20" s="614">
        <v>35.86621886369997</v>
      </c>
      <c r="K20" s="614">
        <v>1.557981154958485</v>
      </c>
      <c r="L20" s="614">
        <v>6.4045153465808369</v>
      </c>
      <c r="M20" s="614">
        <v>2.4535870883477937</v>
      </c>
    </row>
    <row r="21" spans="1:13" ht="15" customHeight="1">
      <c r="A21" s="657"/>
      <c r="B21" s="345" t="s">
        <v>164</v>
      </c>
      <c r="C21" s="651">
        <v>100</v>
      </c>
      <c r="D21" s="614">
        <v>15.770544047348054</v>
      </c>
      <c r="E21" s="614">
        <v>16.071022080582743</v>
      </c>
      <c r="F21" s="614">
        <v>9.1372638288185737</v>
      </c>
      <c r="G21" s="614">
        <v>20.437058957432278</v>
      </c>
      <c r="H21" s="614">
        <v>8.0081948554518547</v>
      </c>
      <c r="I21" s="614">
        <v>1.629865695424539</v>
      </c>
      <c r="J21" s="614">
        <v>10.11609378556795</v>
      </c>
      <c r="K21" s="614">
        <v>2.1761893922148872</v>
      </c>
      <c r="L21" s="614">
        <v>13.862963806055086</v>
      </c>
      <c r="M21" s="614">
        <v>2.790803551104029</v>
      </c>
    </row>
    <row r="22" spans="1:13" ht="15" customHeight="1">
      <c r="A22" s="658" t="s">
        <v>115</v>
      </c>
      <c r="B22" s="521" t="s">
        <v>165</v>
      </c>
      <c r="C22" s="652">
        <v>100</v>
      </c>
      <c r="D22" s="638">
        <v>4.0744738262277389</v>
      </c>
      <c r="E22" s="638">
        <v>6.2061521856449007</v>
      </c>
      <c r="F22" s="638">
        <v>3.5078251484079872</v>
      </c>
      <c r="G22" s="638">
        <v>22.800863464651915</v>
      </c>
      <c r="H22" s="638">
        <v>11.710739341608203</v>
      </c>
      <c r="I22" s="638">
        <v>7.6632487857528337</v>
      </c>
      <c r="J22" s="638">
        <v>27.037236913113873</v>
      </c>
      <c r="K22" s="638">
        <v>2.9951430113329733</v>
      </c>
      <c r="L22" s="638">
        <v>9.3631948192120884</v>
      </c>
      <c r="M22" s="638">
        <v>4.641122504047491</v>
      </c>
    </row>
    <row r="23" spans="1:13" ht="15" customHeight="1">
      <c r="A23" s="658"/>
      <c r="B23" s="521" t="s">
        <v>164</v>
      </c>
      <c r="C23" s="652">
        <v>100</v>
      </c>
      <c r="D23" s="638">
        <v>14.939637826961771</v>
      </c>
      <c r="E23" s="638">
        <v>13.405432595573441</v>
      </c>
      <c r="F23" s="638">
        <v>5.6589537223340045</v>
      </c>
      <c r="G23" s="638">
        <v>23.667002012072437</v>
      </c>
      <c r="H23" s="638">
        <v>12.927565392354124</v>
      </c>
      <c r="I23" s="638">
        <v>1.1569416498993963</v>
      </c>
      <c r="J23" s="638">
        <v>7.1177062374245468</v>
      </c>
      <c r="K23" s="638">
        <v>2.112676056338028</v>
      </c>
      <c r="L23" s="638">
        <v>17.303822937625753</v>
      </c>
      <c r="M23" s="638">
        <v>1.7102615694164991</v>
      </c>
    </row>
    <row r="24" spans="1:13" ht="15" customHeight="1">
      <c r="A24" s="657" t="s">
        <v>114</v>
      </c>
      <c r="B24" s="345" t="s">
        <v>165</v>
      </c>
      <c r="C24" s="651">
        <v>100</v>
      </c>
      <c r="D24" s="614">
        <v>5.1512633791114801</v>
      </c>
      <c r="E24" s="614">
        <v>6.2851278041151453</v>
      </c>
      <c r="F24" s="614">
        <v>3.7632569278138899</v>
      </c>
      <c r="G24" s="614">
        <v>17.110600654904452</v>
      </c>
      <c r="H24" s="614">
        <v>10.815698157470308</v>
      </c>
      <c r="I24" s="614">
        <v>5.683984164996823</v>
      </c>
      <c r="J24" s="614">
        <v>39.328478568984899</v>
      </c>
      <c r="K24" s="614">
        <v>6.583255950344558</v>
      </c>
      <c r="L24" s="614">
        <v>3.900102634279849</v>
      </c>
      <c r="M24" s="614">
        <v>1.3782317579785934</v>
      </c>
    </row>
    <row r="25" spans="1:13" ht="15" customHeight="1">
      <c r="A25" s="657"/>
      <c r="B25" s="345" t="s">
        <v>164</v>
      </c>
      <c r="C25" s="651">
        <v>100</v>
      </c>
      <c r="D25" s="614">
        <v>19.414992559523807</v>
      </c>
      <c r="E25" s="614">
        <v>17.401413690476193</v>
      </c>
      <c r="F25" s="614">
        <v>7.259114583333333</v>
      </c>
      <c r="G25" s="614">
        <v>17.447916666666664</v>
      </c>
      <c r="H25" s="614">
        <v>10.72358630952381</v>
      </c>
      <c r="I25" s="614">
        <v>1.1067708333333335</v>
      </c>
      <c r="J25" s="614">
        <v>9.3470982142857135</v>
      </c>
      <c r="K25" s="614">
        <v>3.9527529761904758</v>
      </c>
      <c r="L25" s="614">
        <v>11.42578125</v>
      </c>
      <c r="M25" s="614">
        <v>1.9205729166666667</v>
      </c>
    </row>
    <row r="26" spans="1:13" ht="15" customHeight="1">
      <c r="A26" s="658" t="s">
        <v>113</v>
      </c>
      <c r="B26" s="521" t="s">
        <v>165</v>
      </c>
      <c r="C26" s="652">
        <v>100</v>
      </c>
      <c r="D26" s="638">
        <v>1.3583562862470704</v>
      </c>
      <c r="E26" s="638">
        <v>7.3033035088019433</v>
      </c>
      <c r="F26" s="638">
        <v>5.1631225086821892</v>
      </c>
      <c r="G26" s="638">
        <v>26.304894530648554</v>
      </c>
      <c r="H26" s="638">
        <v>11.46562195267993</v>
      </c>
      <c r="I26" s="638">
        <v>6.6514977845448477</v>
      </c>
      <c r="J26" s="638">
        <v>33.61675192034626</v>
      </c>
      <c r="K26" s="638">
        <v>1.1872786683318222</v>
      </c>
      <c r="L26" s="638">
        <v>3.7517321608813923</v>
      </c>
      <c r="M26" s="638">
        <v>3.1974406788359881</v>
      </c>
    </row>
    <row r="27" spans="1:13" ht="15" customHeight="1">
      <c r="A27" s="658"/>
      <c r="B27" s="521" t="s">
        <v>164</v>
      </c>
      <c r="C27" s="652">
        <v>100</v>
      </c>
      <c r="D27" s="638">
        <v>7.0486458145593369</v>
      </c>
      <c r="E27" s="638">
        <v>17.678960562318746</v>
      </c>
      <c r="F27" s="638">
        <v>9.5391017973882981</v>
      </c>
      <c r="G27" s="638">
        <v>33.458948437730406</v>
      </c>
      <c r="H27" s="638">
        <v>9.7897858535546352</v>
      </c>
      <c r="I27" s="638">
        <v>1.1125129028558323</v>
      </c>
      <c r="J27" s="638">
        <v>7.7466288729048216</v>
      </c>
      <c r="K27" s="638">
        <v>0.57182180132059712</v>
      </c>
      <c r="L27" s="638">
        <v>10.024085330886571</v>
      </c>
      <c r="M27" s="638">
        <v>3.0295086264807565</v>
      </c>
    </row>
    <row r="28" spans="1:13" ht="15" customHeight="1">
      <c r="A28" s="657" t="s">
        <v>112</v>
      </c>
      <c r="B28" s="345" t="s">
        <v>165</v>
      </c>
      <c r="C28" s="651">
        <v>100</v>
      </c>
      <c r="D28" s="614">
        <v>6.6158814275068316</v>
      </c>
      <c r="E28" s="614">
        <v>9.1661836548811788</v>
      </c>
      <c r="F28" s="614">
        <v>5.3407303138196571</v>
      </c>
      <c r="G28" s="614">
        <v>25.718307526703654</v>
      </c>
      <c r="H28" s="614">
        <v>11.534321437443074</v>
      </c>
      <c r="I28" s="614">
        <v>7.3445392067566448</v>
      </c>
      <c r="J28" s="614">
        <v>27.059700256686263</v>
      </c>
      <c r="K28" s="614">
        <v>0.77005878943446215</v>
      </c>
      <c r="L28" s="614">
        <v>3.1050757638486379</v>
      </c>
      <c r="M28" s="614">
        <v>3.3452016229195989</v>
      </c>
    </row>
    <row r="29" spans="1:13" ht="15" customHeight="1">
      <c r="A29" s="657"/>
      <c r="B29" s="345" t="s">
        <v>164</v>
      </c>
      <c r="C29" s="651">
        <v>100</v>
      </c>
      <c r="D29" s="614">
        <v>21.080212409167132</v>
      </c>
      <c r="E29" s="614">
        <v>19.766629401900502</v>
      </c>
      <c r="F29" s="614">
        <v>9.8169368362213536</v>
      </c>
      <c r="G29" s="614">
        <v>22.554499720514254</v>
      </c>
      <c r="H29" s="614">
        <v>10.208216880939073</v>
      </c>
      <c r="I29" s="614">
        <v>1.3834544438233649</v>
      </c>
      <c r="J29" s="614">
        <v>5.6176634991615426</v>
      </c>
      <c r="K29" s="614">
        <v>0.27948574622694239</v>
      </c>
      <c r="L29" s="614">
        <v>6.6098378982671884</v>
      </c>
      <c r="M29" s="614">
        <v>2.6830631637786473</v>
      </c>
    </row>
    <row r="30" spans="1:13" ht="15" customHeight="1">
      <c r="A30" s="658" t="s">
        <v>111</v>
      </c>
      <c r="B30" s="521" t="s">
        <v>165</v>
      </c>
      <c r="C30" s="652">
        <v>100</v>
      </c>
      <c r="D30" s="638">
        <v>2.1999999999999997</v>
      </c>
      <c r="E30" s="638">
        <v>7.6666666666666661</v>
      </c>
      <c r="F30" s="638">
        <v>3.0333333333333332</v>
      </c>
      <c r="G30" s="638">
        <v>37</v>
      </c>
      <c r="H30" s="638">
        <v>7.5</v>
      </c>
      <c r="I30" s="638">
        <v>12.4</v>
      </c>
      <c r="J30" s="638">
        <v>20.8</v>
      </c>
      <c r="K30" s="638">
        <v>0</v>
      </c>
      <c r="L30" s="638">
        <v>6</v>
      </c>
      <c r="M30" s="638">
        <v>3.4000000000000004</v>
      </c>
    </row>
    <row r="31" spans="1:13" ht="15" customHeight="1">
      <c r="A31" s="658"/>
      <c r="B31" s="521" t="s">
        <v>164</v>
      </c>
      <c r="C31" s="652">
        <v>100</v>
      </c>
      <c r="D31" s="638">
        <v>3.4817542684968195</v>
      </c>
      <c r="E31" s="638">
        <v>20.254435888851692</v>
      </c>
      <c r="F31" s="638">
        <v>6.7961165048543686</v>
      </c>
      <c r="G31" s="638">
        <v>38.299296953465017</v>
      </c>
      <c r="H31" s="638">
        <v>6.9635085369936389</v>
      </c>
      <c r="I31" s="638">
        <v>2.3769668563776363</v>
      </c>
      <c r="J31" s="638">
        <v>5.0552393706059595</v>
      </c>
      <c r="K31" s="638">
        <v>0</v>
      </c>
      <c r="L31" s="638">
        <v>14.094409106126548</v>
      </c>
      <c r="M31" s="638">
        <v>2.6782725142283228</v>
      </c>
    </row>
    <row r="32" spans="1:13" ht="15" customHeight="1">
      <c r="A32" s="657" t="s">
        <v>110</v>
      </c>
      <c r="B32" s="345" t="s">
        <v>165</v>
      </c>
      <c r="C32" s="651">
        <v>100</v>
      </c>
      <c r="D32" s="614">
        <v>5.6832395247029392</v>
      </c>
      <c r="E32" s="614">
        <v>10.264227642276422</v>
      </c>
      <c r="F32" s="614">
        <v>4.6669793621013129</v>
      </c>
      <c r="G32" s="614">
        <v>15.595684803001877</v>
      </c>
      <c r="H32" s="614">
        <v>10.311131957473421</v>
      </c>
      <c r="I32" s="614">
        <v>6.9574734208880553</v>
      </c>
      <c r="J32" s="614">
        <v>38.031582238899311</v>
      </c>
      <c r="K32" s="614">
        <v>1.876172607879925</v>
      </c>
      <c r="L32" s="614">
        <v>4.1275797373358349</v>
      </c>
      <c r="M32" s="614">
        <v>2.4859287054409007</v>
      </c>
    </row>
    <row r="33" spans="1:13" ht="15" customHeight="1">
      <c r="A33" s="657"/>
      <c r="B33" s="345" t="s">
        <v>164</v>
      </c>
      <c r="C33" s="651">
        <v>100</v>
      </c>
      <c r="D33" s="614">
        <v>21.530914187821214</v>
      </c>
      <c r="E33" s="614">
        <v>18.4472823547734</v>
      </c>
      <c r="F33" s="614">
        <v>10.099672948138918</v>
      </c>
      <c r="G33" s="614">
        <v>16.897679489176141</v>
      </c>
      <c r="H33" s="614">
        <v>8.5422831334683078</v>
      </c>
      <c r="I33" s="614">
        <v>1.2147640554430774</v>
      </c>
      <c r="J33" s="614">
        <v>8.9861392306494317</v>
      </c>
      <c r="K33" s="614">
        <v>1.938950319264912</v>
      </c>
      <c r="L33" s="614">
        <v>10.014016508332036</v>
      </c>
      <c r="M33" s="614">
        <v>2.3282977729325651</v>
      </c>
    </row>
    <row r="34" spans="1:13" ht="15" customHeight="1">
      <c r="A34" s="658" t="s">
        <v>109</v>
      </c>
      <c r="B34" s="521" t="s">
        <v>165</v>
      </c>
      <c r="C34" s="652">
        <v>100</v>
      </c>
      <c r="D34" s="638">
        <v>6.5177664974619285</v>
      </c>
      <c r="E34" s="638">
        <v>6.1725888324873095</v>
      </c>
      <c r="F34" s="638">
        <v>5.8274111675126905</v>
      </c>
      <c r="G34" s="638">
        <v>17.969543147208121</v>
      </c>
      <c r="H34" s="638">
        <v>7.3299492385786795</v>
      </c>
      <c r="I34" s="638">
        <v>6.375634517766497</v>
      </c>
      <c r="J34" s="638">
        <v>36.791878172588831</v>
      </c>
      <c r="K34" s="638">
        <v>3.7563451776649748</v>
      </c>
      <c r="L34" s="638">
        <v>6.6598984771573608</v>
      </c>
      <c r="M34" s="638">
        <v>2.5989847715736039</v>
      </c>
    </row>
    <row r="35" spans="1:13" ht="15" customHeight="1">
      <c r="A35" s="658"/>
      <c r="B35" s="521" t="s">
        <v>164</v>
      </c>
      <c r="C35" s="652">
        <v>100</v>
      </c>
      <c r="D35" s="638">
        <v>23.95501091153265</v>
      </c>
      <c r="E35" s="638">
        <v>9.9211012254490516</v>
      </c>
      <c r="F35" s="638">
        <v>10.592580157797549</v>
      </c>
      <c r="G35" s="638">
        <v>20.93335571596441</v>
      </c>
      <c r="H35" s="638">
        <v>5.909014604666778</v>
      </c>
      <c r="I35" s="638">
        <v>1.2758099714621454</v>
      </c>
      <c r="J35" s="638">
        <v>9.4846399194225288</v>
      </c>
      <c r="K35" s="638">
        <v>2.0312237703542051</v>
      </c>
      <c r="L35" s="638">
        <v>11.901964075877119</v>
      </c>
      <c r="M35" s="638">
        <v>3.9952996474735603</v>
      </c>
    </row>
    <row r="36" spans="1:13" ht="15" customHeight="1">
      <c r="A36" s="657" t="s">
        <v>108</v>
      </c>
      <c r="B36" s="345" t="s">
        <v>165</v>
      </c>
      <c r="C36" s="651">
        <v>100</v>
      </c>
      <c r="D36" s="614">
        <v>5.9059233449477357</v>
      </c>
      <c r="E36" s="614">
        <v>6.9337979094076658</v>
      </c>
      <c r="F36" s="614">
        <v>4.7735191637630656</v>
      </c>
      <c r="G36" s="614">
        <v>18.397212543554005</v>
      </c>
      <c r="H36" s="614">
        <v>8.7630662020905934</v>
      </c>
      <c r="I36" s="614">
        <v>9.8780487804878057</v>
      </c>
      <c r="J36" s="614">
        <v>24.721254355400696</v>
      </c>
      <c r="K36" s="614">
        <v>7.6480836236933802</v>
      </c>
      <c r="L36" s="614">
        <v>5</v>
      </c>
      <c r="M36" s="614">
        <v>7.979094076655052</v>
      </c>
    </row>
    <row r="37" spans="1:13" ht="15" customHeight="1">
      <c r="A37" s="657"/>
      <c r="B37" s="345" t="s">
        <v>164</v>
      </c>
      <c r="C37" s="651">
        <v>100</v>
      </c>
      <c r="D37" s="614">
        <v>20.310539523212046</v>
      </c>
      <c r="E37" s="614">
        <v>17.754077791718949</v>
      </c>
      <c r="F37" s="614">
        <v>6.3519447929736517</v>
      </c>
      <c r="G37" s="614">
        <v>17.330614805520703</v>
      </c>
      <c r="H37" s="614">
        <v>10.163111668757843</v>
      </c>
      <c r="I37" s="614">
        <v>1.7095357590966123</v>
      </c>
      <c r="J37" s="614">
        <v>5.8030112923462989</v>
      </c>
      <c r="K37" s="614">
        <v>3.2936010037641155</v>
      </c>
      <c r="L37" s="614">
        <v>10.64930991217064</v>
      </c>
      <c r="M37" s="614">
        <v>6.6342534504391466</v>
      </c>
    </row>
    <row r="38" spans="1:13" s="74" customFormat="1" ht="15" customHeight="1">
      <c r="A38" s="658" t="s">
        <v>107</v>
      </c>
      <c r="B38" s="521" t="s">
        <v>165</v>
      </c>
      <c r="C38" s="652">
        <v>100</v>
      </c>
      <c r="D38" s="638">
        <v>6.5303316721086091</v>
      </c>
      <c r="E38" s="638">
        <v>8.128544423440454</v>
      </c>
      <c r="F38" s="638">
        <v>6.5475167554562637</v>
      </c>
      <c r="G38" s="638">
        <v>14.487025262072519</v>
      </c>
      <c r="H38" s="638">
        <v>9.3658704244715594</v>
      </c>
      <c r="I38" s="638">
        <v>5.6195222546829351</v>
      </c>
      <c r="J38" s="638">
        <v>41.227014951022511</v>
      </c>
      <c r="K38" s="638">
        <v>0.72177350060147794</v>
      </c>
      <c r="L38" s="638">
        <v>4.7087128372572602</v>
      </c>
      <c r="M38" s="638">
        <v>2.6636879188864064</v>
      </c>
    </row>
    <row r="39" spans="1:13" ht="15" customHeight="1">
      <c r="A39" s="658"/>
      <c r="B39" s="521" t="s">
        <v>164</v>
      </c>
      <c r="C39" s="652">
        <v>100</v>
      </c>
      <c r="D39" s="638">
        <v>27.022001859312056</v>
      </c>
      <c r="E39" s="638">
        <v>12.147505422993492</v>
      </c>
      <c r="F39" s="638">
        <v>12.860241710567092</v>
      </c>
      <c r="G39" s="638">
        <v>15.308335915711188</v>
      </c>
      <c r="H39" s="638">
        <v>6.6160520607375277</v>
      </c>
      <c r="I39" s="638">
        <v>0.99163309575457081</v>
      </c>
      <c r="J39" s="638">
        <v>10.954446854663773</v>
      </c>
      <c r="K39" s="638">
        <v>0.38735667802912921</v>
      </c>
      <c r="L39" s="638">
        <v>13.077161450263402</v>
      </c>
      <c r="M39" s="638">
        <v>0.635264951967772</v>
      </c>
    </row>
    <row r="40" spans="1:13" s="74" customFormat="1" ht="15" customHeight="1">
      <c r="A40" s="654" t="s">
        <v>106</v>
      </c>
      <c r="B40" s="348" t="s">
        <v>165</v>
      </c>
      <c r="C40" s="653">
        <v>100</v>
      </c>
      <c r="D40" s="391">
        <v>3.8092443808610059</v>
      </c>
      <c r="E40" s="391">
        <v>7.187624356112285</v>
      </c>
      <c r="F40" s="391">
        <v>4.9643244284751713</v>
      </c>
      <c r="G40" s="391">
        <v>21.657847723924601</v>
      </c>
      <c r="H40" s="391">
        <v>10.203545163685565</v>
      </c>
      <c r="I40" s="391">
        <v>7.5725321166530692</v>
      </c>
      <c r="J40" s="391">
        <v>35.617769096005404</v>
      </c>
      <c r="K40" s="391">
        <v>2.2037122672491321</v>
      </c>
      <c r="L40" s="391">
        <v>4.3539908238165292</v>
      </c>
      <c r="M40" s="393">
        <v>2.4294096432172325</v>
      </c>
    </row>
    <row r="41" spans="1:13" ht="15" customHeight="1">
      <c r="A41" s="334"/>
      <c r="B41" s="348" t="s">
        <v>164</v>
      </c>
      <c r="C41" s="653">
        <v>100</v>
      </c>
      <c r="D41" s="391">
        <v>15.846570587743125</v>
      </c>
      <c r="E41" s="391">
        <v>16.155794837361309</v>
      </c>
      <c r="F41" s="391">
        <v>9.1404918141297919</v>
      </c>
      <c r="G41" s="391">
        <v>25.100556129012634</v>
      </c>
      <c r="H41" s="391">
        <v>8.775259344210502</v>
      </c>
      <c r="I41" s="391">
        <v>1.6305697180235532</v>
      </c>
      <c r="J41" s="391">
        <v>8.9180826414412238</v>
      </c>
      <c r="K41" s="391">
        <v>1.4981167983609993</v>
      </c>
      <c r="L41" s="391">
        <v>10.244165887052539</v>
      </c>
      <c r="M41" s="393">
        <v>2.6903922426643216</v>
      </c>
    </row>
    <row r="42" spans="1:13" s="69" customFormat="1">
      <c r="A42" s="645"/>
      <c r="B42" s="643"/>
      <c r="C42" s="644"/>
      <c r="D42" s="644"/>
      <c r="E42" s="644"/>
      <c r="F42" s="644"/>
      <c r="G42" s="644"/>
      <c r="H42" s="644"/>
      <c r="I42" s="644"/>
      <c r="J42" s="644"/>
      <c r="K42" s="644"/>
      <c r="L42" s="644"/>
      <c r="M42" s="644"/>
    </row>
    <row r="43" spans="1:13" s="69" customFormat="1">
      <c r="A43" s="645" t="s">
        <v>148</v>
      </c>
      <c r="B43" s="646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</row>
    <row r="44" spans="1:13" s="69" customFormat="1">
      <c r="A44" s="97"/>
      <c r="B44" s="97"/>
      <c r="C44" s="97"/>
      <c r="D44" s="97"/>
      <c r="E44" s="97"/>
      <c r="F44" s="70"/>
      <c r="G44" s="70"/>
      <c r="H44" s="70"/>
      <c r="I44" s="70"/>
      <c r="J44" s="70"/>
      <c r="K44" s="70"/>
      <c r="L44" s="70"/>
      <c r="M44" s="70"/>
    </row>
    <row r="45" spans="1:13" s="69" customFormat="1">
      <c r="A45" s="72"/>
      <c r="B45" s="71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>
      <c r="A46" s="755" t="s">
        <v>103</v>
      </c>
      <c r="B46" s="154"/>
    </row>
  </sheetData>
  <mergeCells count="11">
    <mergeCell ref="M6:M7"/>
    <mergeCell ref="H6:H7"/>
    <mergeCell ref="I6:I7"/>
    <mergeCell ref="J6:J7"/>
    <mergeCell ref="K6:K7"/>
    <mergeCell ref="L6:L7"/>
    <mergeCell ref="C6:C7"/>
    <mergeCell ref="D6:D7"/>
    <mergeCell ref="E6:E7"/>
    <mergeCell ref="F6:F7"/>
    <mergeCell ref="G6:G7"/>
  </mergeCells>
  <conditionalFormatting sqref="E41:J41 M41">
    <cfRule type="expression" dxfId="41" priority="15" stopIfTrue="1">
      <formula>#REF!=1</formula>
    </cfRule>
  </conditionalFormatting>
  <conditionalFormatting sqref="D41">
    <cfRule type="expression" dxfId="40" priority="14" stopIfTrue="1">
      <formula>#REF!=1</formula>
    </cfRule>
  </conditionalFormatting>
  <conditionalFormatting sqref="K41:L41">
    <cfRule type="expression" dxfId="39" priority="13" stopIfTrue="1">
      <formula>#REF!=1</formula>
    </cfRule>
  </conditionalFormatting>
  <conditionalFormatting sqref="D40">
    <cfRule type="expression" dxfId="38" priority="12" stopIfTrue="1">
      <formula>#REF!=1</formula>
    </cfRule>
  </conditionalFormatting>
  <conditionalFormatting sqref="E40">
    <cfRule type="expression" dxfId="37" priority="11" stopIfTrue="1">
      <formula>#REF!=1</formula>
    </cfRule>
  </conditionalFormatting>
  <conditionalFormatting sqref="F40">
    <cfRule type="expression" dxfId="36" priority="10" stopIfTrue="1">
      <formula>#REF!=1</formula>
    </cfRule>
  </conditionalFormatting>
  <conditionalFormatting sqref="G40">
    <cfRule type="expression" dxfId="35" priority="9" stopIfTrue="1">
      <formula>#REF!=1</formula>
    </cfRule>
  </conditionalFormatting>
  <conditionalFormatting sqref="H40">
    <cfRule type="expression" dxfId="34" priority="8" stopIfTrue="1">
      <formula>#REF!=1</formula>
    </cfRule>
  </conditionalFormatting>
  <conditionalFormatting sqref="I40">
    <cfRule type="expression" dxfId="33" priority="7" stopIfTrue="1">
      <formula>#REF!=1</formula>
    </cfRule>
  </conditionalFormatting>
  <conditionalFormatting sqref="J40">
    <cfRule type="expression" dxfId="32" priority="6" stopIfTrue="1">
      <formula>#REF!=1</formula>
    </cfRule>
  </conditionalFormatting>
  <conditionalFormatting sqref="K40">
    <cfRule type="expression" dxfId="31" priority="5" stopIfTrue="1">
      <formula>#REF!=1</formula>
    </cfRule>
  </conditionalFormatting>
  <conditionalFormatting sqref="L40">
    <cfRule type="expression" dxfId="30" priority="4" stopIfTrue="1">
      <formula>#REF!=1</formula>
    </cfRule>
  </conditionalFormatting>
  <conditionalFormatting sqref="M40">
    <cfRule type="expression" dxfId="29" priority="3" stopIfTrue="1">
      <formula>#REF!=1</formula>
    </cfRule>
  </conditionalFormatting>
  <conditionalFormatting sqref="C41">
    <cfRule type="expression" dxfId="28" priority="2" stopIfTrue="1">
      <formula>#REF!=1</formula>
    </cfRule>
  </conditionalFormatting>
  <conditionalFormatting sqref="C40">
    <cfRule type="expression" dxfId="27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&amp;C-39-</oddHeader>
    <oddFooter>&amp;CStatistische Ämter des Bundes und der Länder, Internationale Bildungsindikatoren, 2018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11.42578125" defaultRowHeight="12.75"/>
  <cols>
    <col min="1" max="1" width="24" style="156" customWidth="1"/>
    <col min="2" max="3" width="11.7109375" style="156" customWidth="1"/>
    <col min="4" max="4" width="13.140625" style="156" customWidth="1"/>
    <col min="5" max="5" width="14.42578125" style="156" customWidth="1"/>
    <col min="6" max="6" width="13.7109375" style="156" customWidth="1"/>
    <col min="7" max="8" width="11.7109375" style="156" customWidth="1"/>
    <col min="9" max="9" width="13.140625" style="156" customWidth="1"/>
    <col min="10" max="10" width="14.42578125" style="156" customWidth="1"/>
    <col min="11" max="16384" width="11.42578125" style="116"/>
  </cols>
  <sheetData>
    <row r="1" spans="1:10">
      <c r="A1" s="303" t="s">
        <v>4</v>
      </c>
    </row>
    <row r="3" spans="1:10" ht="15.75" customHeight="1">
      <c r="A3" s="765" t="s">
        <v>376</v>
      </c>
    </row>
    <row r="4" spans="1:10" ht="15" customHeight="1">
      <c r="A4" s="732" t="s">
        <v>375</v>
      </c>
      <c r="B4" s="592"/>
      <c r="C4" s="603"/>
      <c r="D4" s="592"/>
      <c r="E4" s="592"/>
      <c r="F4" s="592"/>
      <c r="G4" s="592"/>
      <c r="H4" s="592"/>
      <c r="I4" s="592"/>
      <c r="J4" s="592"/>
    </row>
    <row r="5" spans="1:10" ht="12.75" customHeight="1">
      <c r="A5" s="604"/>
      <c r="B5" s="378"/>
      <c r="C5" s="378"/>
      <c r="D5" s="378"/>
      <c r="E5" s="378"/>
      <c r="F5" s="378"/>
      <c r="G5" s="378"/>
      <c r="H5" s="378"/>
      <c r="I5" s="378"/>
      <c r="J5" s="378"/>
    </row>
    <row r="6" spans="1:10" ht="12.75" customHeight="1">
      <c r="A6" s="604"/>
      <c r="B6" s="605" t="s">
        <v>374</v>
      </c>
      <c r="C6" s="605"/>
      <c r="D6" s="605"/>
      <c r="E6" s="605"/>
      <c r="F6" s="605"/>
      <c r="G6" s="605"/>
      <c r="H6" s="605" t="s">
        <v>666</v>
      </c>
      <c r="I6" s="605"/>
      <c r="J6" s="605"/>
    </row>
    <row r="7" spans="1:10" s="159" customFormat="1" ht="51" customHeight="1">
      <c r="A7" s="606"/>
      <c r="B7" s="607" t="s">
        <v>217</v>
      </c>
      <c r="C7" s="608" t="s">
        <v>373</v>
      </c>
      <c r="D7" s="608"/>
      <c r="E7" s="608"/>
      <c r="F7" s="607" t="s">
        <v>234</v>
      </c>
      <c r="G7" s="607" t="s">
        <v>214</v>
      </c>
      <c r="H7" s="660" t="s">
        <v>372</v>
      </c>
      <c r="I7" s="661"/>
      <c r="J7" s="662"/>
    </row>
    <row r="8" spans="1:10" ht="12.75" customHeight="1">
      <c r="A8" s="609"/>
      <c r="B8" s="610"/>
      <c r="C8" s="611" t="s">
        <v>202</v>
      </c>
      <c r="D8" s="611" t="s">
        <v>371</v>
      </c>
      <c r="E8" s="611" t="s">
        <v>370</v>
      </c>
      <c r="F8" s="663" t="s">
        <v>184</v>
      </c>
      <c r="G8" s="663"/>
      <c r="H8" s="611" t="s">
        <v>202</v>
      </c>
      <c r="I8" s="611" t="s">
        <v>371</v>
      </c>
      <c r="J8" s="612" t="s">
        <v>370</v>
      </c>
    </row>
    <row r="9" spans="1:10" ht="26.25" customHeight="1">
      <c r="A9" s="613" t="s">
        <v>125</v>
      </c>
      <c r="B9" s="324" t="s">
        <v>221</v>
      </c>
      <c r="C9" s="325" t="s">
        <v>220</v>
      </c>
      <c r="D9" s="325" t="s">
        <v>369</v>
      </c>
      <c r="E9" s="325" t="s">
        <v>368</v>
      </c>
      <c r="F9" s="325" t="s">
        <v>219</v>
      </c>
      <c r="G9" s="325" t="s">
        <v>218</v>
      </c>
      <c r="H9" s="325" t="s">
        <v>367</v>
      </c>
      <c r="I9" s="664" t="s">
        <v>366</v>
      </c>
      <c r="J9" s="665" t="s">
        <v>365</v>
      </c>
    </row>
    <row r="10" spans="1:10" ht="15" customHeight="1">
      <c r="A10" s="555" t="s">
        <v>122</v>
      </c>
      <c r="B10" s="614">
        <v>1.4610004200376206E-2</v>
      </c>
      <c r="C10" s="614">
        <v>41.105947842588265</v>
      </c>
      <c r="D10" s="614">
        <v>32.746732046087665</v>
      </c>
      <c r="E10" s="614">
        <v>8.3592157965005978</v>
      </c>
      <c r="F10" s="614">
        <v>17.320944253718721</v>
      </c>
      <c r="G10" s="614">
        <v>3.2697104825018384</v>
      </c>
      <c r="H10" s="614">
        <v>46.516253468593334</v>
      </c>
      <c r="I10" s="614">
        <v>38.142427667892363</v>
      </c>
      <c r="J10" s="614">
        <v>8.373825800700974</v>
      </c>
    </row>
    <row r="11" spans="1:10" ht="15" customHeight="1">
      <c r="A11" s="556" t="s">
        <v>121</v>
      </c>
      <c r="B11" s="615">
        <v>9.0351192540300121E-2</v>
      </c>
      <c r="C11" s="615">
        <v>30.856951212592037</v>
      </c>
      <c r="D11" s="615">
        <v>24.687112512936714</v>
      </c>
      <c r="E11" s="615">
        <v>6.1698386996553234</v>
      </c>
      <c r="F11" s="615">
        <v>18.697881131756613</v>
      </c>
      <c r="G11" s="615">
        <v>2.809206100796092</v>
      </c>
      <c r="H11" s="615">
        <v>37.661008970849743</v>
      </c>
      <c r="I11" s="615">
        <v>31.400819078654116</v>
      </c>
      <c r="J11" s="615">
        <v>6.2601898921956236</v>
      </c>
    </row>
    <row r="12" spans="1:10" ht="15" customHeight="1">
      <c r="A12" s="555" t="s">
        <v>120</v>
      </c>
      <c r="B12" s="614">
        <v>0</v>
      </c>
      <c r="C12" s="614">
        <v>36.897805597625506</v>
      </c>
      <c r="D12" s="614">
        <v>30.189143654035075</v>
      </c>
      <c r="E12" s="614">
        <v>6.70866194359043</v>
      </c>
      <c r="F12" s="614">
        <v>23.8663933862058</v>
      </c>
      <c r="G12" s="614">
        <v>4.2819181498050725</v>
      </c>
      <c r="H12" s="614">
        <v>43.033900044937255</v>
      </c>
      <c r="I12" s="614">
        <v>36.325238101346827</v>
      </c>
      <c r="J12" s="614">
        <v>6.70866194359043</v>
      </c>
    </row>
    <row r="13" spans="1:10" ht="15" customHeight="1">
      <c r="A13" s="556" t="s">
        <v>119</v>
      </c>
      <c r="B13" s="615">
        <v>0</v>
      </c>
      <c r="C13" s="615">
        <v>28.723219746896909</v>
      </c>
      <c r="D13" s="615">
        <v>21.075443698363518</v>
      </c>
      <c r="E13" s="615">
        <v>7.6477760485333919</v>
      </c>
      <c r="F13" s="615">
        <v>14.690652208117562</v>
      </c>
      <c r="G13" s="615">
        <v>1.3516125829118064</v>
      </c>
      <c r="H13" s="615">
        <v>32.617251518548727</v>
      </c>
      <c r="I13" s="615">
        <v>24.969475470015336</v>
      </c>
      <c r="J13" s="615">
        <v>7.6477760485333919</v>
      </c>
    </row>
    <row r="14" spans="1:10" ht="15" customHeight="1">
      <c r="A14" s="555" t="s">
        <v>118</v>
      </c>
      <c r="B14" s="614">
        <v>0</v>
      </c>
      <c r="C14" s="614">
        <v>44.992043584926698</v>
      </c>
      <c r="D14" s="614">
        <v>40.344402105252243</v>
      </c>
      <c r="E14" s="614">
        <v>4.647641479674455</v>
      </c>
      <c r="F14" s="614">
        <v>22.970392016729207</v>
      </c>
      <c r="G14" s="614">
        <v>4.0559373149184204</v>
      </c>
      <c r="H14" s="614">
        <v>50.823675104155484</v>
      </c>
      <c r="I14" s="614">
        <v>46.176033624481029</v>
      </c>
      <c r="J14" s="614">
        <v>4.647641479674455</v>
      </c>
    </row>
    <row r="15" spans="1:10" ht="15" customHeight="1">
      <c r="A15" s="556" t="s">
        <v>117</v>
      </c>
      <c r="B15" s="615">
        <v>0</v>
      </c>
      <c r="C15" s="615">
        <v>40.817738795446523</v>
      </c>
      <c r="D15" s="615">
        <v>33.300329212955589</v>
      </c>
      <c r="E15" s="615">
        <v>7.5174095824909344</v>
      </c>
      <c r="F15" s="615">
        <v>21.160268408096723</v>
      </c>
      <c r="G15" s="615">
        <v>3.7163051189146006</v>
      </c>
      <c r="H15" s="615">
        <v>47.727089077270733</v>
      </c>
      <c r="I15" s="615">
        <v>40.209679494779799</v>
      </c>
      <c r="J15" s="615">
        <v>7.5174095824909344</v>
      </c>
    </row>
    <row r="16" spans="1:10" ht="15" customHeight="1">
      <c r="A16" s="555" t="s">
        <v>116</v>
      </c>
      <c r="B16" s="614">
        <v>0</v>
      </c>
      <c r="C16" s="614">
        <v>31.282194001346863</v>
      </c>
      <c r="D16" s="614">
        <v>25.595586366834713</v>
      </c>
      <c r="E16" s="614">
        <v>5.686607634512149</v>
      </c>
      <c r="F16" s="614">
        <v>20.146892157608988</v>
      </c>
      <c r="G16" s="614">
        <v>3.1238416476279514</v>
      </c>
      <c r="H16" s="614">
        <v>38.692080799448028</v>
      </c>
      <c r="I16" s="614">
        <v>33.005473164935879</v>
      </c>
      <c r="J16" s="614">
        <v>5.686607634512149</v>
      </c>
    </row>
    <row r="17" spans="1:10" ht="15" customHeight="1">
      <c r="A17" s="556" t="s">
        <v>115</v>
      </c>
      <c r="B17" s="615">
        <v>0</v>
      </c>
      <c r="C17" s="615">
        <v>23.21311790963103</v>
      </c>
      <c r="D17" s="615">
        <v>17.706823154829181</v>
      </c>
      <c r="E17" s="615">
        <v>5.5062947548018517</v>
      </c>
      <c r="F17" s="615">
        <v>17.966473694663438</v>
      </c>
      <c r="G17" s="615">
        <v>2.6912949879034298</v>
      </c>
      <c r="H17" s="615">
        <v>30.432242373467183</v>
      </c>
      <c r="I17" s="615">
        <v>24.925947618665333</v>
      </c>
      <c r="J17" s="615">
        <v>5.5062947548018517</v>
      </c>
    </row>
    <row r="18" spans="1:10" ht="15" customHeight="1">
      <c r="A18" s="555" t="s">
        <v>114</v>
      </c>
      <c r="B18" s="614">
        <v>0</v>
      </c>
      <c r="C18" s="614">
        <v>27.315707609154796</v>
      </c>
      <c r="D18" s="614">
        <v>21.674089697862481</v>
      </c>
      <c r="E18" s="614">
        <v>5.6416179112923146</v>
      </c>
      <c r="F18" s="614">
        <v>11.660966844240988</v>
      </c>
      <c r="G18" s="614">
        <v>2.5345363782365418</v>
      </c>
      <c r="H18" s="614">
        <v>30.217908835749572</v>
      </c>
      <c r="I18" s="614">
        <v>24.576290924457258</v>
      </c>
      <c r="J18" s="614">
        <v>5.6416179112923146</v>
      </c>
    </row>
    <row r="19" spans="1:10" ht="15" customHeight="1">
      <c r="A19" s="556" t="s">
        <v>113</v>
      </c>
      <c r="B19" s="615">
        <v>1.2813413813775335E-2</v>
      </c>
      <c r="C19" s="615">
        <v>32.004548888443431</v>
      </c>
      <c r="D19" s="615">
        <v>26.129786053151548</v>
      </c>
      <c r="E19" s="615">
        <v>5.8747628352918833</v>
      </c>
      <c r="F19" s="615">
        <v>17.048666850836593</v>
      </c>
      <c r="G19" s="615">
        <v>2.464203699462546</v>
      </c>
      <c r="H19" s="615">
        <v>38.021854233406863</v>
      </c>
      <c r="I19" s="615">
        <v>32.134277984301207</v>
      </c>
      <c r="J19" s="615">
        <v>5.8875762491056589</v>
      </c>
    </row>
    <row r="20" spans="1:10" ht="15" customHeight="1">
      <c r="A20" s="555" t="s">
        <v>112</v>
      </c>
      <c r="B20" s="614">
        <v>1.6484818512451191E-2</v>
      </c>
      <c r="C20" s="614">
        <v>27.250422143272619</v>
      </c>
      <c r="D20" s="614">
        <v>21.235538467149119</v>
      </c>
      <c r="E20" s="614">
        <v>6.0148836761235005</v>
      </c>
      <c r="F20" s="614">
        <v>18.809704261119656</v>
      </c>
      <c r="G20" s="614">
        <v>2.2947302459145811</v>
      </c>
      <c r="H20" s="614">
        <v>35.250081406183796</v>
      </c>
      <c r="I20" s="614">
        <v>29.218712911547847</v>
      </c>
      <c r="J20" s="614">
        <v>6.0313684946359514</v>
      </c>
    </row>
    <row r="21" spans="1:10" ht="15" customHeight="1">
      <c r="A21" s="556" t="s">
        <v>111</v>
      </c>
      <c r="B21" s="615">
        <v>0</v>
      </c>
      <c r="C21" s="615">
        <v>31.259106737418932</v>
      </c>
      <c r="D21" s="615">
        <v>23.922782657410835</v>
      </c>
      <c r="E21" s="615">
        <v>7.3363240800080955</v>
      </c>
      <c r="F21" s="615">
        <v>22.537982907300929</v>
      </c>
      <c r="G21" s="615">
        <v>3.0638626449304769</v>
      </c>
      <c r="H21" s="615">
        <v>38.801950609778757</v>
      </c>
      <c r="I21" s="615">
        <v>31.465626529770663</v>
      </c>
      <c r="J21" s="615">
        <v>7.3363240800080955</v>
      </c>
    </row>
    <row r="22" spans="1:10" ht="15" customHeight="1">
      <c r="A22" s="555" t="s">
        <v>110</v>
      </c>
      <c r="B22" s="614">
        <v>0</v>
      </c>
      <c r="C22" s="614">
        <v>33.312471910548993</v>
      </c>
      <c r="D22" s="614">
        <v>25.138012047901334</v>
      </c>
      <c r="E22" s="614">
        <v>8.1744598626476588</v>
      </c>
      <c r="F22" s="614">
        <v>19.007731837172887</v>
      </c>
      <c r="G22" s="614">
        <v>2.9390517238824474</v>
      </c>
      <c r="H22" s="614">
        <v>40.00954505032756</v>
      </c>
      <c r="I22" s="614">
        <v>31.835085187679901</v>
      </c>
      <c r="J22" s="614">
        <v>8.1744598626476588</v>
      </c>
    </row>
    <row r="23" spans="1:10" ht="15" customHeight="1">
      <c r="A23" s="556" t="s">
        <v>109</v>
      </c>
      <c r="B23" s="615">
        <v>0</v>
      </c>
      <c r="C23" s="615">
        <v>27.156546233960434</v>
      </c>
      <c r="D23" s="615">
        <v>21.763950324123144</v>
      </c>
      <c r="E23" s="615">
        <v>5.3925959098372891</v>
      </c>
      <c r="F23" s="615">
        <v>17.026108575739809</v>
      </c>
      <c r="G23" s="615">
        <v>2.2244612581471079</v>
      </c>
      <c r="H23" s="615">
        <v>31.598994075439315</v>
      </c>
      <c r="I23" s="615">
        <v>26.206398165602025</v>
      </c>
      <c r="J23" s="615">
        <v>5.3925959098372891</v>
      </c>
    </row>
    <row r="24" spans="1:10" ht="15" customHeight="1">
      <c r="A24" s="555" t="s">
        <v>108</v>
      </c>
      <c r="B24" s="614">
        <v>0</v>
      </c>
      <c r="C24" s="614">
        <v>22.649398318488913</v>
      </c>
      <c r="D24" s="614">
        <v>16.211108716934007</v>
      </c>
      <c r="E24" s="614">
        <v>6.4382896015549074</v>
      </c>
      <c r="F24" s="614">
        <v>10.938287441417838</v>
      </c>
      <c r="G24" s="614">
        <v>1.657078389014272</v>
      </c>
      <c r="H24" s="614">
        <v>26.521886689522088</v>
      </c>
      <c r="I24" s="614">
        <v>20.083597087967181</v>
      </c>
      <c r="J24" s="614">
        <v>6.4382896015549074</v>
      </c>
    </row>
    <row r="25" spans="1:10" ht="15" customHeight="1">
      <c r="A25" s="556" t="s">
        <v>107</v>
      </c>
      <c r="B25" s="615">
        <v>0</v>
      </c>
      <c r="C25" s="615">
        <v>33.206287976112421</v>
      </c>
      <c r="D25" s="615">
        <v>25.568215120648265</v>
      </c>
      <c r="E25" s="615">
        <v>7.6380728554641593</v>
      </c>
      <c r="F25" s="615">
        <v>17.892929965350774</v>
      </c>
      <c r="G25" s="615">
        <v>2.6631172480498311</v>
      </c>
      <c r="H25" s="615">
        <v>37.16316127420319</v>
      </c>
      <c r="I25" s="615">
        <v>29.525088418739035</v>
      </c>
      <c r="J25" s="615">
        <v>7.6380728554641593</v>
      </c>
    </row>
    <row r="26" spans="1:10" s="158" customFormat="1" ht="15" customHeight="1">
      <c r="A26" s="596" t="s">
        <v>106</v>
      </c>
      <c r="B26" s="391">
        <v>2.1305924015327351E-2</v>
      </c>
      <c r="C26" s="391">
        <v>32.448361180085818</v>
      </c>
      <c r="D26" s="391">
        <v>25.902006730553794</v>
      </c>
      <c r="E26" s="391">
        <v>6.5463544495320223</v>
      </c>
      <c r="F26" s="391">
        <v>17.620438503791224</v>
      </c>
      <c r="G26" s="391">
        <v>2.7977933245317228</v>
      </c>
      <c r="H26" s="391">
        <v>38.308772861029787</v>
      </c>
      <c r="I26" s="391">
        <v>31.741112487482436</v>
      </c>
      <c r="J26" s="393">
        <v>6.5676603735473496</v>
      </c>
    </row>
    <row r="27" spans="1:10" s="158" customFormat="1" ht="15" customHeight="1">
      <c r="A27" s="618" t="s">
        <v>105</v>
      </c>
      <c r="B27" s="466">
        <v>10.042846033037627</v>
      </c>
      <c r="C27" s="466">
        <v>38.479649045937101</v>
      </c>
      <c r="D27" s="466" t="s">
        <v>104</v>
      </c>
      <c r="E27" s="466" t="s">
        <v>104</v>
      </c>
      <c r="F27" s="466">
        <v>17.945927089665755</v>
      </c>
      <c r="G27" s="466">
        <v>1.7873862138275649</v>
      </c>
      <c r="H27" s="466">
        <v>48.732567321569391</v>
      </c>
      <c r="I27" s="466" t="s">
        <v>104</v>
      </c>
      <c r="J27" s="560" t="s">
        <v>104</v>
      </c>
    </row>
    <row r="28" spans="1:10" s="157" customFormat="1" ht="12" customHeight="1">
      <c r="A28" s="378"/>
      <c r="B28" s="619"/>
      <c r="C28" s="619"/>
      <c r="D28" s="619"/>
      <c r="E28" s="619"/>
      <c r="F28" s="619"/>
      <c r="G28" s="619"/>
      <c r="H28" s="619"/>
      <c r="I28" s="619"/>
      <c r="J28" s="619"/>
    </row>
    <row r="29" spans="1:10" s="157" customFormat="1">
      <c r="A29" s="797" t="s">
        <v>686</v>
      </c>
      <c r="B29" s="797"/>
      <c r="C29" s="797"/>
      <c r="D29" s="797"/>
      <c r="E29" s="797"/>
      <c r="F29" s="797"/>
      <c r="G29" s="797"/>
      <c r="H29" s="797"/>
      <c r="I29" s="797"/>
      <c r="J29" s="619"/>
    </row>
    <row r="30" spans="1:10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>
      <c r="A32" s="755" t="s">
        <v>103</v>
      </c>
      <c r="B32" s="115"/>
      <c r="C32" s="115"/>
      <c r="D32" s="115"/>
      <c r="E32" s="115"/>
      <c r="F32" s="115"/>
      <c r="G32" s="115"/>
      <c r="H32" s="115"/>
      <c r="I32" s="115"/>
      <c r="J32" s="115"/>
    </row>
  </sheetData>
  <conditionalFormatting sqref="B27:I27">
    <cfRule type="expression" dxfId="26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&amp;C-40-</oddHeader>
    <oddFooter>&amp;CStatistische Ämter des Bundes und der Länder, Internationale Bildungsindikatoren,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9.140625" defaultRowHeight="12.75"/>
  <cols>
    <col min="1" max="1" width="24" style="78" customWidth="1"/>
    <col min="2" max="2" width="10.5703125" style="77" customWidth="1"/>
    <col min="3" max="5" width="9.7109375" style="77" customWidth="1"/>
    <col min="6" max="6" width="10.85546875" style="77" customWidth="1"/>
    <col min="7" max="8" width="9.7109375" style="77" customWidth="1"/>
    <col min="9" max="9" width="9.7109375" style="95" customWidth="1"/>
    <col min="10" max="11" width="9.7109375" style="77" customWidth="1"/>
    <col min="12" max="12" width="10.7109375" style="77" customWidth="1"/>
    <col min="13" max="16384" width="9.140625" style="253"/>
  </cols>
  <sheetData>
    <row r="1" spans="1:12">
      <c r="A1" s="303" t="s">
        <v>4</v>
      </c>
      <c r="B1" s="44"/>
      <c r="L1" s="243"/>
    </row>
    <row r="2" spans="1:12">
      <c r="L2" s="243"/>
    </row>
    <row r="3" spans="1:12" s="251" customFormat="1" ht="15.75">
      <c r="A3" s="314" t="s">
        <v>529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6"/>
    </row>
    <row r="4" spans="1:12" s="273" customFormat="1" ht="15" customHeight="1">
      <c r="A4" s="317" t="s">
        <v>528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73" customFormat="1" ht="12.75" customHeight="1">
      <c r="A5" s="318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2" s="273" customFormat="1" ht="12.75" customHeight="1">
      <c r="A6" s="319"/>
      <c r="B6" s="814" t="s">
        <v>501</v>
      </c>
      <c r="C6" s="320" t="s">
        <v>135</v>
      </c>
      <c r="D6" s="320"/>
      <c r="E6" s="320"/>
      <c r="F6" s="813" t="s">
        <v>527</v>
      </c>
      <c r="G6" s="320" t="s">
        <v>133</v>
      </c>
      <c r="H6" s="320"/>
      <c r="I6" s="320"/>
      <c r="J6" s="320"/>
      <c r="K6" s="320"/>
      <c r="L6" s="813" t="s">
        <v>526</v>
      </c>
    </row>
    <row r="7" spans="1:12" s="273" customFormat="1" ht="76.5">
      <c r="A7" s="319"/>
      <c r="B7" s="814"/>
      <c r="C7" s="321" t="s">
        <v>248</v>
      </c>
      <c r="D7" s="321" t="s">
        <v>525</v>
      </c>
      <c r="E7" s="321" t="s">
        <v>524</v>
      </c>
      <c r="F7" s="813"/>
      <c r="G7" s="321" t="s">
        <v>217</v>
      </c>
      <c r="H7" s="322" t="s">
        <v>672</v>
      </c>
      <c r="I7" s="322" t="s">
        <v>673</v>
      </c>
      <c r="J7" s="322" t="s">
        <v>214</v>
      </c>
      <c r="K7" s="322" t="s">
        <v>523</v>
      </c>
      <c r="L7" s="813"/>
    </row>
    <row r="8" spans="1:12" s="273" customFormat="1" ht="25.5">
      <c r="A8" s="323" t="s">
        <v>125</v>
      </c>
      <c r="B8" s="324" t="s">
        <v>493</v>
      </c>
      <c r="C8" s="325" t="s">
        <v>522</v>
      </c>
      <c r="D8" s="325" t="s">
        <v>521</v>
      </c>
      <c r="E8" s="325" t="s">
        <v>129</v>
      </c>
      <c r="F8" s="325" t="s">
        <v>128</v>
      </c>
      <c r="G8" s="325" t="s">
        <v>221</v>
      </c>
      <c r="H8" s="325" t="s">
        <v>220</v>
      </c>
      <c r="I8" s="325" t="s">
        <v>219</v>
      </c>
      <c r="J8" s="325" t="s">
        <v>218</v>
      </c>
      <c r="K8" s="326" t="s">
        <v>127</v>
      </c>
      <c r="L8" s="813"/>
    </row>
    <row r="9" spans="1:12" s="273" customFormat="1" ht="15" customHeight="1">
      <c r="A9" s="327" t="s">
        <v>122</v>
      </c>
      <c r="B9" s="328">
        <v>14.145000666680515</v>
      </c>
      <c r="C9" s="328">
        <v>3.3392988397078929</v>
      </c>
      <c r="D9" s="328">
        <v>40.452331003190004</v>
      </c>
      <c r="E9" s="328">
        <v>43.791629842897898</v>
      </c>
      <c r="F9" s="328">
        <v>10.793591022661108</v>
      </c>
      <c r="G9" s="328">
        <v>0.65904216435986274</v>
      </c>
      <c r="H9" s="328">
        <v>17.991579724603994</v>
      </c>
      <c r="I9" s="328">
        <v>11.032389952488126</v>
      </c>
      <c r="J9" s="328">
        <v>1.5867498755418035</v>
      </c>
      <c r="K9" s="328">
        <v>31.269761716993795</v>
      </c>
      <c r="L9" s="328">
        <v>100</v>
      </c>
    </row>
    <row r="10" spans="1:12" s="273" customFormat="1" ht="15" customHeight="1">
      <c r="A10" s="329" t="s">
        <v>121</v>
      </c>
      <c r="B10" s="330">
        <v>11.437637379684006</v>
      </c>
      <c r="C10" s="330">
        <v>2.7667618796965416</v>
      </c>
      <c r="D10" s="330">
        <v>46.35657837622589</v>
      </c>
      <c r="E10" s="330">
        <v>49.123340255922429</v>
      </c>
      <c r="F10" s="330">
        <v>8.4182082348602378</v>
      </c>
      <c r="G10" s="330">
        <v>0.74867331827237149</v>
      </c>
      <c r="H10" s="330">
        <v>16.113165352579315</v>
      </c>
      <c r="I10" s="330">
        <v>12.407420817547171</v>
      </c>
      <c r="J10" s="330">
        <v>1.7516246747463979</v>
      </c>
      <c r="K10" s="330">
        <v>31.020884163145258</v>
      </c>
      <c r="L10" s="330">
        <v>100</v>
      </c>
    </row>
    <row r="11" spans="1:12" s="273" customFormat="1" ht="15" customHeight="1">
      <c r="A11" s="327" t="s">
        <v>120</v>
      </c>
      <c r="B11" s="328">
        <v>13.655973440670225</v>
      </c>
      <c r="C11" s="328">
        <v>5.3415390306923642</v>
      </c>
      <c r="D11" s="328">
        <v>29.595184098314213</v>
      </c>
      <c r="E11" s="328">
        <v>34.93672312900658</v>
      </c>
      <c r="F11" s="328">
        <v>10.877735366260168</v>
      </c>
      <c r="G11" s="331">
        <v>0.26908084757095047</v>
      </c>
      <c r="H11" s="328">
        <v>14.812259990096127</v>
      </c>
      <c r="I11" s="328">
        <v>23.118071866648425</v>
      </c>
      <c r="J11" s="328">
        <v>2.3302998714808982</v>
      </c>
      <c r="K11" s="328">
        <v>40.529712575796395</v>
      </c>
      <c r="L11" s="328">
        <v>100</v>
      </c>
    </row>
    <row r="12" spans="1:12" s="273" customFormat="1" ht="15" customHeight="1">
      <c r="A12" s="329" t="s">
        <v>119</v>
      </c>
      <c r="B12" s="330">
        <v>7.7386802116329294</v>
      </c>
      <c r="C12" s="330">
        <v>1.9227888179479407</v>
      </c>
      <c r="D12" s="330">
        <v>51.851644771503956</v>
      </c>
      <c r="E12" s="330">
        <v>53.774433589451895</v>
      </c>
      <c r="F12" s="330">
        <v>11.626334981294672</v>
      </c>
      <c r="G12" s="330">
        <v>0.4781883464259884</v>
      </c>
      <c r="H12" s="330">
        <v>16.286718033743426</v>
      </c>
      <c r="I12" s="330">
        <v>9.380548608408116</v>
      </c>
      <c r="J12" s="330">
        <v>0.7150962290429711</v>
      </c>
      <c r="K12" s="330">
        <v>26.860551217620497</v>
      </c>
      <c r="L12" s="330">
        <v>100</v>
      </c>
    </row>
    <row r="13" spans="1:12" s="273" customFormat="1" ht="15" customHeight="1">
      <c r="A13" s="327" t="s">
        <v>118</v>
      </c>
      <c r="B13" s="328">
        <v>18.02652032727212</v>
      </c>
      <c r="C13" s="328">
        <v>5.5460897177028974</v>
      </c>
      <c r="D13" s="328">
        <v>33.387177969430255</v>
      </c>
      <c r="E13" s="328">
        <v>38.933267687133153</v>
      </c>
      <c r="F13" s="328">
        <v>14.647031814435152</v>
      </c>
      <c r="G13" s="328" t="s">
        <v>174</v>
      </c>
      <c r="H13" s="328">
        <v>13.965214889885875</v>
      </c>
      <c r="I13" s="328">
        <v>12.268832253674619</v>
      </c>
      <c r="J13" s="328">
        <v>1.7511492695016233</v>
      </c>
      <c r="K13" s="328">
        <v>28.391797175369394</v>
      </c>
      <c r="L13" s="328">
        <v>100</v>
      </c>
    </row>
    <row r="14" spans="1:12" s="273" customFormat="1" ht="15" customHeight="1">
      <c r="A14" s="329" t="s">
        <v>117</v>
      </c>
      <c r="B14" s="330">
        <v>15.584271765321365</v>
      </c>
      <c r="C14" s="330">
        <v>5.8708801594666138</v>
      </c>
      <c r="D14" s="330">
        <v>27.635628720792148</v>
      </c>
      <c r="E14" s="330">
        <v>33.506508880258764</v>
      </c>
      <c r="F14" s="330">
        <v>15.213863208501834</v>
      </c>
      <c r="G14" s="332" t="s">
        <v>174</v>
      </c>
      <c r="H14" s="330">
        <v>13.817480228965954</v>
      </c>
      <c r="I14" s="330">
        <v>19.458287032263737</v>
      </c>
      <c r="J14" s="330">
        <v>2.2087042192207678</v>
      </c>
      <c r="K14" s="330">
        <v>35.695260679795183</v>
      </c>
      <c r="L14" s="330">
        <v>100</v>
      </c>
    </row>
    <row r="15" spans="1:12" s="273" customFormat="1" ht="15" customHeight="1">
      <c r="A15" s="327" t="s">
        <v>116</v>
      </c>
      <c r="B15" s="328">
        <v>14.916998306985334</v>
      </c>
      <c r="C15" s="328">
        <v>4.5369568244614973</v>
      </c>
      <c r="D15" s="328">
        <v>36.557976590957395</v>
      </c>
      <c r="E15" s="328">
        <v>41.094933415418893</v>
      </c>
      <c r="F15" s="328">
        <v>12.243002572502801</v>
      </c>
      <c r="G15" s="328">
        <v>0.47380957616000829</v>
      </c>
      <c r="H15" s="328">
        <v>16.034124139750666</v>
      </c>
      <c r="I15" s="328">
        <v>13.621277749683019</v>
      </c>
      <c r="J15" s="328">
        <v>1.6159715045843324</v>
      </c>
      <c r="K15" s="328">
        <v>31.745182970178025</v>
      </c>
      <c r="L15" s="328">
        <v>100</v>
      </c>
    </row>
    <row r="16" spans="1:12" s="273" customFormat="1" ht="15" customHeight="1">
      <c r="A16" s="329" t="s">
        <v>115</v>
      </c>
      <c r="B16" s="330">
        <v>7.4722527062106092</v>
      </c>
      <c r="C16" s="330">
        <v>1.3327462435426671</v>
      </c>
      <c r="D16" s="330">
        <v>55.625559523154287</v>
      </c>
      <c r="E16" s="330">
        <v>56.958305766696952</v>
      </c>
      <c r="F16" s="330">
        <v>9.0362778806807391</v>
      </c>
      <c r="G16" s="330" t="s">
        <v>174</v>
      </c>
      <c r="H16" s="330">
        <v>16.818886918194202</v>
      </c>
      <c r="I16" s="330">
        <v>8.2361808311439137</v>
      </c>
      <c r="J16" s="330">
        <v>0.98880448225083051</v>
      </c>
      <c r="K16" s="330">
        <v>26.534062253234136</v>
      </c>
      <c r="L16" s="330">
        <v>100</v>
      </c>
    </row>
    <row r="17" spans="1:12" s="273" customFormat="1" ht="15" customHeight="1">
      <c r="A17" s="327" t="s">
        <v>114</v>
      </c>
      <c r="B17" s="328">
        <v>14.671547806005156</v>
      </c>
      <c r="C17" s="328">
        <v>2.5086807690370874</v>
      </c>
      <c r="D17" s="328">
        <v>47.110981509522773</v>
      </c>
      <c r="E17" s="328">
        <v>49.619662278559858</v>
      </c>
      <c r="F17" s="328">
        <v>11.867750167174336</v>
      </c>
      <c r="G17" s="328">
        <v>0.5780074692674424</v>
      </c>
      <c r="H17" s="328">
        <v>12.912721527955881</v>
      </c>
      <c r="I17" s="328">
        <v>9.3270047160144216</v>
      </c>
      <c r="J17" s="328">
        <v>1.0233294569966702</v>
      </c>
      <c r="K17" s="328">
        <v>23.841063170234413</v>
      </c>
      <c r="L17" s="328">
        <v>100</v>
      </c>
    </row>
    <row r="18" spans="1:12" s="273" customFormat="1" ht="15" customHeight="1">
      <c r="A18" s="329" t="s">
        <v>113</v>
      </c>
      <c r="B18" s="330">
        <v>17.575030752947001</v>
      </c>
      <c r="C18" s="330">
        <v>4.0842100401244466</v>
      </c>
      <c r="D18" s="330">
        <v>36.920090569702559</v>
      </c>
      <c r="E18" s="330">
        <v>41.004300609827006</v>
      </c>
      <c r="F18" s="330">
        <v>15.716631034327014</v>
      </c>
      <c r="G18" s="330">
        <v>0.45360469092036482</v>
      </c>
      <c r="H18" s="330">
        <v>13.535527190019595</v>
      </c>
      <c r="I18" s="330">
        <v>10.535451776579203</v>
      </c>
      <c r="J18" s="330">
        <v>1.1794641640031824</v>
      </c>
      <c r="K18" s="330">
        <v>25.704047821522341</v>
      </c>
      <c r="L18" s="330">
        <v>100</v>
      </c>
    </row>
    <row r="19" spans="1:12" s="273" customFormat="1" ht="15" customHeight="1">
      <c r="A19" s="327" t="s">
        <v>112</v>
      </c>
      <c r="B19" s="328">
        <v>16.331782942934367</v>
      </c>
      <c r="C19" s="328">
        <v>3.4497466571119002</v>
      </c>
      <c r="D19" s="328">
        <v>42.904591800311408</v>
      </c>
      <c r="E19" s="328">
        <v>46.35433845742331</v>
      </c>
      <c r="F19" s="328">
        <v>11.174784452960999</v>
      </c>
      <c r="G19" s="328">
        <v>0.57007797737761434</v>
      </c>
      <c r="H19" s="328">
        <v>14.958345495177589</v>
      </c>
      <c r="I19" s="328">
        <v>9.3733705764397914</v>
      </c>
      <c r="J19" s="328">
        <v>1.2372549143640492</v>
      </c>
      <c r="K19" s="328">
        <v>26.139048963359045</v>
      </c>
      <c r="L19" s="328">
        <v>100</v>
      </c>
    </row>
    <row r="20" spans="1:12" s="273" customFormat="1" ht="15" customHeight="1">
      <c r="A20" s="329" t="s">
        <v>111</v>
      </c>
      <c r="B20" s="330">
        <v>15.234905420951328</v>
      </c>
      <c r="C20" s="330">
        <v>3.2257466937624697</v>
      </c>
      <c r="D20" s="330">
        <v>45.959804599000023</v>
      </c>
      <c r="E20" s="330">
        <v>49.18555129276249</v>
      </c>
      <c r="F20" s="330">
        <v>12.596584372736485</v>
      </c>
      <c r="G20" s="330" t="s">
        <v>174</v>
      </c>
      <c r="H20" s="330">
        <v>12.350388004734974</v>
      </c>
      <c r="I20" s="330">
        <v>9.1550222021329599</v>
      </c>
      <c r="J20" s="330">
        <v>0.98886095740561997</v>
      </c>
      <c r="K20" s="330">
        <v>22.983885160231413</v>
      </c>
      <c r="L20" s="330">
        <v>100</v>
      </c>
    </row>
    <row r="21" spans="1:12" s="273" customFormat="1" ht="15" customHeight="1">
      <c r="A21" s="327" t="s">
        <v>110</v>
      </c>
      <c r="B21" s="328">
        <v>4.9372662218322994</v>
      </c>
      <c r="C21" s="328">
        <v>1.7742209002909539</v>
      </c>
      <c r="D21" s="328">
        <v>53.024461600751103</v>
      </c>
      <c r="E21" s="328">
        <v>54.798682501042059</v>
      </c>
      <c r="F21" s="328">
        <v>11.167720080645564</v>
      </c>
      <c r="G21" s="328">
        <v>0.60438219602461629</v>
      </c>
      <c r="H21" s="328">
        <v>16.499574207205058</v>
      </c>
      <c r="I21" s="328">
        <v>10.81752676198481</v>
      </c>
      <c r="J21" s="328">
        <v>1.1748939883939864</v>
      </c>
      <c r="K21" s="328">
        <v>29.096377153608476</v>
      </c>
      <c r="L21" s="328">
        <v>100</v>
      </c>
    </row>
    <row r="22" spans="1:12" s="273" customFormat="1" ht="15" customHeight="1">
      <c r="A22" s="329" t="s">
        <v>109</v>
      </c>
      <c r="B22" s="330">
        <v>7.8181477861198339</v>
      </c>
      <c r="C22" s="330">
        <v>1.4640517438595761</v>
      </c>
      <c r="D22" s="330">
        <v>59.738369070149531</v>
      </c>
      <c r="E22" s="330">
        <v>61.202420814009109</v>
      </c>
      <c r="F22" s="330">
        <v>8.8127612669758548</v>
      </c>
      <c r="G22" s="330" t="s">
        <v>174</v>
      </c>
      <c r="H22" s="330">
        <v>14.64517604974731</v>
      </c>
      <c r="I22" s="330">
        <v>6.7472495476571765</v>
      </c>
      <c r="J22" s="330" t="s">
        <v>174</v>
      </c>
      <c r="K22" s="330">
        <v>22.166586943410351</v>
      </c>
      <c r="L22" s="330">
        <v>100</v>
      </c>
    </row>
    <row r="23" spans="1:12" s="273" customFormat="1" ht="15" customHeight="1">
      <c r="A23" s="327" t="s">
        <v>108</v>
      </c>
      <c r="B23" s="328">
        <v>12.534160995321141</v>
      </c>
      <c r="C23" s="328">
        <v>2.6039451297320291</v>
      </c>
      <c r="D23" s="328">
        <v>46.757230965546583</v>
      </c>
      <c r="E23" s="328">
        <v>49.361176095278608</v>
      </c>
      <c r="F23" s="328">
        <v>13.898474053594216</v>
      </c>
      <c r="G23" s="328">
        <v>0.52783390046788603</v>
      </c>
      <c r="H23" s="328">
        <v>12.729224266269673</v>
      </c>
      <c r="I23" s="328">
        <v>10.027315504040835</v>
      </c>
      <c r="J23" s="328">
        <v>0.92174872394725649</v>
      </c>
      <c r="K23" s="328">
        <v>24.20612239472565</v>
      </c>
      <c r="L23" s="328">
        <v>100</v>
      </c>
    </row>
    <row r="24" spans="1:12" s="273" customFormat="1" ht="15" customHeight="1">
      <c r="A24" s="329" t="s">
        <v>107</v>
      </c>
      <c r="B24" s="330">
        <v>4.3082243450105526</v>
      </c>
      <c r="C24" s="330">
        <v>1.3081141559091023</v>
      </c>
      <c r="D24" s="330">
        <v>58.524483170733788</v>
      </c>
      <c r="E24" s="330">
        <v>59.83259732664289</v>
      </c>
      <c r="F24" s="330">
        <v>9.087040914060978</v>
      </c>
      <c r="G24" s="330">
        <v>0.49678332584612511</v>
      </c>
      <c r="H24" s="333">
        <v>17.039557887420646</v>
      </c>
      <c r="I24" s="333">
        <v>8.4236177624831541</v>
      </c>
      <c r="J24" s="330">
        <v>0.81217843853567173</v>
      </c>
      <c r="K24" s="330">
        <v>26.772137414285595</v>
      </c>
      <c r="L24" s="333">
        <v>100</v>
      </c>
    </row>
    <row r="25" spans="1:12" s="272" customFormat="1" ht="15" customHeight="1">
      <c r="A25" s="334" t="s">
        <v>106</v>
      </c>
      <c r="B25" s="335">
        <v>13.478384550733169</v>
      </c>
      <c r="C25" s="335">
        <v>3.3084270537804992</v>
      </c>
      <c r="D25" s="335">
        <v>42.74123807952946</v>
      </c>
      <c r="E25" s="335">
        <v>46.049665133309958</v>
      </c>
      <c r="F25" s="335">
        <v>11.888575149612937</v>
      </c>
      <c r="G25" s="335">
        <v>0.54229354459905976</v>
      </c>
      <c r="H25" s="335">
        <v>15.172862281123454</v>
      </c>
      <c r="I25" s="335">
        <v>11.501339973826937</v>
      </c>
      <c r="J25" s="335">
        <v>1.3668793667944716</v>
      </c>
      <c r="K25" s="335">
        <v>28.58337516634392</v>
      </c>
      <c r="L25" s="336">
        <v>100</v>
      </c>
    </row>
    <row r="26" spans="1:12" s="3" customFormat="1" ht="15.95" customHeight="1">
      <c r="A26" s="334" t="s">
        <v>105</v>
      </c>
      <c r="B26" s="335">
        <v>21.808314899999999</v>
      </c>
      <c r="C26" s="335" t="s">
        <v>104</v>
      </c>
      <c r="D26" s="335" t="s">
        <v>104</v>
      </c>
      <c r="E26" s="335">
        <v>38.720432000000002</v>
      </c>
      <c r="F26" s="335">
        <v>5.1110848000000004</v>
      </c>
      <c r="G26" s="335">
        <v>7.3559425999999997</v>
      </c>
      <c r="H26" s="335">
        <v>16.721416000000001</v>
      </c>
      <c r="I26" s="335">
        <v>12.488967000000001</v>
      </c>
      <c r="J26" s="335">
        <v>1.0952685</v>
      </c>
      <c r="K26" s="335">
        <v>35.502839000000002</v>
      </c>
      <c r="L26" s="336">
        <v>100</v>
      </c>
    </row>
    <row r="27" spans="1:12" s="3" customFormat="1" ht="12.75" customHeight="1">
      <c r="A27" s="337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</row>
    <row r="28" spans="1:12" s="3" customFormat="1" ht="12.75" customHeight="1">
      <c r="A28" s="337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</row>
    <row r="29" spans="1:12" s="3" customFormat="1" ht="12.75" customHeight="1">
      <c r="A29" s="755" t="s">
        <v>103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</row>
  </sheetData>
  <mergeCells count="3">
    <mergeCell ref="L6:L8"/>
    <mergeCell ref="F6:F7"/>
    <mergeCell ref="B6:B7"/>
  </mergeCells>
  <conditionalFormatting sqref="F26:J26">
    <cfRule type="expression" dxfId="190" priority="2" stopIfTrue="1">
      <formula>#REF!=1</formula>
    </cfRule>
  </conditionalFormatting>
  <conditionalFormatting sqref="B26">
    <cfRule type="expression" dxfId="189" priority="1" stopIfTrue="1">
      <formula>#REF!=1</formula>
    </cfRule>
  </conditionalFormatting>
  <conditionalFormatting sqref="F26:J26 B26">
    <cfRule type="expression" dxfId="188" priority="3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&amp;C-5-</oddHeader>
    <oddFooter>&amp;CStatistische Ämter des Bundes und der Länder, Internationale Bildungsindikatoren, 2018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11.42578125" defaultRowHeight="12.75"/>
  <cols>
    <col min="1" max="1" width="24" style="50" customWidth="1"/>
    <col min="2" max="2" width="12.140625" style="50" customWidth="1"/>
    <col min="3" max="3" width="9.42578125" style="50" customWidth="1"/>
    <col min="4" max="6" width="8.7109375" style="50" customWidth="1"/>
    <col min="7" max="10" width="12.7109375" style="50" customWidth="1"/>
    <col min="11" max="11" width="15.140625" style="50" customWidth="1"/>
    <col min="12" max="16384" width="11.42578125" style="101"/>
  </cols>
  <sheetData>
    <row r="1" spans="1:11">
      <c r="A1" s="303" t="s">
        <v>4</v>
      </c>
      <c r="J1" s="104"/>
      <c r="K1" s="104"/>
    </row>
    <row r="2" spans="1:11">
      <c r="J2" s="104"/>
      <c r="K2" s="104"/>
    </row>
    <row r="3" spans="1:11" ht="15.75">
      <c r="A3" s="340" t="s">
        <v>238</v>
      </c>
      <c r="B3" s="666"/>
      <c r="C3" s="666"/>
      <c r="D3" s="666"/>
      <c r="E3" s="666"/>
      <c r="F3" s="666"/>
      <c r="G3" s="666"/>
      <c r="H3" s="666"/>
      <c r="I3" s="666"/>
      <c r="J3" s="341"/>
      <c r="K3" s="341"/>
    </row>
    <row r="4" spans="1:11" ht="15" customHeight="1">
      <c r="A4" s="342" t="s">
        <v>237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667"/>
    </row>
    <row r="6" spans="1:11" ht="12.75" customHeight="1">
      <c r="A6" s="668"/>
      <c r="B6" s="669" t="s">
        <v>236</v>
      </c>
      <c r="C6" s="670" t="s">
        <v>677</v>
      </c>
      <c r="D6" s="670"/>
      <c r="E6" s="670"/>
      <c r="F6" s="670"/>
      <c r="G6" s="671"/>
      <c r="H6" s="671"/>
      <c r="I6" s="671"/>
      <c r="J6" s="671"/>
      <c r="K6" s="671"/>
    </row>
    <row r="7" spans="1:11" ht="63.75">
      <c r="A7" s="668"/>
      <c r="B7" s="605"/>
      <c r="C7" s="322" t="s">
        <v>202</v>
      </c>
      <c r="D7" s="672"/>
      <c r="E7" s="322" t="s">
        <v>181</v>
      </c>
      <c r="F7" s="322" t="s">
        <v>180</v>
      </c>
      <c r="G7" s="321" t="s">
        <v>217</v>
      </c>
      <c r="H7" s="321" t="s">
        <v>235</v>
      </c>
      <c r="I7" s="321" t="s">
        <v>234</v>
      </c>
      <c r="J7" s="321" t="s">
        <v>233</v>
      </c>
      <c r="K7" s="321" t="s">
        <v>232</v>
      </c>
    </row>
    <row r="8" spans="1:11" ht="25.5">
      <c r="A8" s="668"/>
      <c r="B8" s="743" t="s">
        <v>127</v>
      </c>
      <c r="C8" s="743"/>
      <c r="D8" s="743"/>
      <c r="E8" s="743"/>
      <c r="F8" s="744"/>
      <c r="G8" s="745" t="s">
        <v>221</v>
      </c>
      <c r="H8" s="745" t="s">
        <v>220</v>
      </c>
      <c r="I8" s="745" t="s">
        <v>219</v>
      </c>
      <c r="J8" s="745" t="s">
        <v>218</v>
      </c>
      <c r="K8" s="673" t="s">
        <v>231</v>
      </c>
    </row>
    <row r="9" spans="1:11" ht="12.75" customHeight="1">
      <c r="A9" s="674" t="s">
        <v>125</v>
      </c>
      <c r="B9" s="671" t="s">
        <v>230</v>
      </c>
      <c r="C9" s="671"/>
      <c r="D9" s="671" t="s">
        <v>175</v>
      </c>
      <c r="E9" s="671"/>
      <c r="F9" s="671"/>
      <c r="G9" s="671"/>
      <c r="H9" s="671"/>
      <c r="I9" s="671"/>
      <c r="J9" s="780"/>
      <c r="K9" s="735"/>
    </row>
    <row r="10" spans="1:11" ht="15" customHeight="1">
      <c r="A10" s="675" t="s">
        <v>122</v>
      </c>
      <c r="B10" s="566">
        <v>376638</v>
      </c>
      <c r="C10" s="566">
        <v>32746</v>
      </c>
      <c r="D10" s="437">
        <v>8.6942900079121053</v>
      </c>
      <c r="E10" s="437">
        <v>8.3990440850239985</v>
      </c>
      <c r="F10" s="437">
        <v>9.0227377253300727</v>
      </c>
      <c r="G10" s="437">
        <v>0</v>
      </c>
      <c r="H10" s="437">
        <v>4.8872045477211534</v>
      </c>
      <c r="I10" s="437">
        <v>16.273234717292741</v>
      </c>
      <c r="J10" s="437" t="s">
        <v>104</v>
      </c>
      <c r="K10" s="437">
        <v>9.3962697274031566</v>
      </c>
    </row>
    <row r="11" spans="1:11" ht="15" customHeight="1">
      <c r="A11" s="636" t="s">
        <v>121</v>
      </c>
      <c r="B11" s="677">
        <v>387825</v>
      </c>
      <c r="C11" s="677">
        <v>30022</v>
      </c>
      <c r="D11" s="441">
        <v>7.7411203506736292</v>
      </c>
      <c r="E11" s="441">
        <v>7.2307846277021621</v>
      </c>
      <c r="F11" s="441">
        <v>8.2836396520999021</v>
      </c>
      <c r="G11" s="441">
        <v>0</v>
      </c>
      <c r="H11" s="441">
        <v>4.2316503098081979</v>
      </c>
      <c r="I11" s="441">
        <v>13.246129098455611</v>
      </c>
      <c r="J11" s="441" t="s">
        <v>104</v>
      </c>
      <c r="K11" s="441">
        <v>8.209371513573819</v>
      </c>
    </row>
    <row r="12" spans="1:11" ht="15" customHeight="1">
      <c r="A12" s="675" t="s">
        <v>120</v>
      </c>
      <c r="B12" s="566">
        <v>175026</v>
      </c>
      <c r="C12" s="566">
        <v>22300</v>
      </c>
      <c r="D12" s="678">
        <v>12.74096419960463</v>
      </c>
      <c r="E12" s="437">
        <v>11.777104926051008</v>
      </c>
      <c r="F12" s="437">
        <v>13.669298757234511</v>
      </c>
      <c r="G12" s="437">
        <v>0</v>
      </c>
      <c r="H12" s="437">
        <v>7.1778297213324489</v>
      </c>
      <c r="I12" s="437">
        <v>20.878888935792983</v>
      </c>
      <c r="J12" s="437" t="s">
        <v>104</v>
      </c>
      <c r="K12" s="437">
        <v>13.582735916286492</v>
      </c>
    </row>
    <row r="13" spans="1:11" ht="15" customHeight="1">
      <c r="A13" s="636" t="s">
        <v>119</v>
      </c>
      <c r="B13" s="677">
        <v>51771</v>
      </c>
      <c r="C13" s="677">
        <v>5415</v>
      </c>
      <c r="D13" s="679">
        <v>10.459523671553573</v>
      </c>
      <c r="E13" s="441">
        <v>10.333389318105475</v>
      </c>
      <c r="F13" s="441">
        <v>10.566982650688606</v>
      </c>
      <c r="G13" s="441">
        <v>0</v>
      </c>
      <c r="H13" s="441">
        <v>6.7675613934894354</v>
      </c>
      <c r="I13" s="441">
        <v>16.205006665679157</v>
      </c>
      <c r="J13" s="441" t="s">
        <v>104</v>
      </c>
      <c r="K13" s="441">
        <v>11.580410607356715</v>
      </c>
    </row>
    <row r="14" spans="1:11" ht="15" customHeight="1">
      <c r="A14" s="675" t="s">
        <v>118</v>
      </c>
      <c r="B14" s="566">
        <v>35596</v>
      </c>
      <c r="C14" s="566">
        <v>3480</v>
      </c>
      <c r="D14" s="678">
        <v>9.7763793684683673</v>
      </c>
      <c r="E14" s="437">
        <v>10.33963076591851</v>
      </c>
      <c r="F14" s="437">
        <v>9.161426808485631</v>
      </c>
      <c r="G14" s="437">
        <v>0</v>
      </c>
      <c r="H14" s="437">
        <v>7.1970143390296597</v>
      </c>
      <c r="I14" s="437">
        <v>16.250862834040035</v>
      </c>
      <c r="J14" s="437" t="s">
        <v>104</v>
      </c>
      <c r="K14" s="437">
        <v>9.9839338994721132</v>
      </c>
    </row>
    <row r="15" spans="1:11" ht="15" customHeight="1">
      <c r="A15" s="636" t="s">
        <v>117</v>
      </c>
      <c r="B15" s="677">
        <v>98154</v>
      </c>
      <c r="C15" s="677">
        <v>7011</v>
      </c>
      <c r="D15" s="679">
        <v>7.1428571428571423</v>
      </c>
      <c r="E15" s="441">
        <v>6.8737209582280006</v>
      </c>
      <c r="F15" s="441">
        <v>7.4205166418281179</v>
      </c>
      <c r="G15" s="441">
        <v>0</v>
      </c>
      <c r="H15" s="441">
        <v>5.1609567690038469</v>
      </c>
      <c r="I15" s="441">
        <v>11.166682103053317</v>
      </c>
      <c r="J15" s="441" t="s">
        <v>104</v>
      </c>
      <c r="K15" s="441">
        <v>7.5387096774193543</v>
      </c>
    </row>
    <row r="16" spans="1:11" ht="15" customHeight="1">
      <c r="A16" s="675" t="s">
        <v>116</v>
      </c>
      <c r="B16" s="566">
        <v>254374</v>
      </c>
      <c r="C16" s="566">
        <v>20080</v>
      </c>
      <c r="D16" s="678">
        <v>7.8938885263431011</v>
      </c>
      <c r="E16" s="437">
        <v>7.7777358632917126</v>
      </c>
      <c r="F16" s="437">
        <v>8.0202579024698561</v>
      </c>
      <c r="G16" s="437">
        <v>0</v>
      </c>
      <c r="H16" s="437">
        <v>5.2813021343133819</v>
      </c>
      <c r="I16" s="437">
        <v>12.510197643936344</v>
      </c>
      <c r="J16" s="437" t="s">
        <v>104</v>
      </c>
      <c r="K16" s="437">
        <v>8.4539537390220705</v>
      </c>
    </row>
    <row r="17" spans="1:11" ht="15" customHeight="1">
      <c r="A17" s="636" t="s">
        <v>115</v>
      </c>
      <c r="B17" s="677">
        <v>38442</v>
      </c>
      <c r="C17" s="677">
        <v>2045</v>
      </c>
      <c r="D17" s="679">
        <v>5.3197024088236819</v>
      </c>
      <c r="E17" s="441">
        <v>5.8639281129653398</v>
      </c>
      <c r="F17" s="441">
        <v>4.7609005114145617</v>
      </c>
      <c r="G17" s="441">
        <v>0</v>
      </c>
      <c r="H17" s="441">
        <v>3.7186241090796406</v>
      </c>
      <c r="I17" s="441">
        <v>6.9444444444444446</v>
      </c>
      <c r="J17" s="441" t="s">
        <v>104</v>
      </c>
      <c r="K17" s="441">
        <v>5.6108870414574588</v>
      </c>
    </row>
    <row r="18" spans="1:11" ht="15" customHeight="1">
      <c r="A18" s="675" t="s">
        <v>114</v>
      </c>
      <c r="B18" s="566">
        <v>201425</v>
      </c>
      <c r="C18" s="566">
        <v>12325</v>
      </c>
      <c r="D18" s="678">
        <v>6.1189028174258402</v>
      </c>
      <c r="E18" s="437">
        <v>6.417566883482813</v>
      </c>
      <c r="F18" s="437">
        <v>5.7956331155404852</v>
      </c>
      <c r="G18" s="437">
        <v>0</v>
      </c>
      <c r="H18" s="437">
        <v>3.6405847936402975</v>
      </c>
      <c r="I18" s="437">
        <v>11.653477583909854</v>
      </c>
      <c r="J18" s="437" t="s">
        <v>104</v>
      </c>
      <c r="K18" s="437">
        <v>6.5446416244517369</v>
      </c>
    </row>
    <row r="19" spans="1:11" ht="15" customHeight="1">
      <c r="A19" s="636" t="s">
        <v>113</v>
      </c>
      <c r="B19" s="677">
        <v>771116</v>
      </c>
      <c r="C19" s="677">
        <v>52011</v>
      </c>
      <c r="D19" s="679">
        <v>6.7448996000601724</v>
      </c>
      <c r="E19" s="441">
        <v>6.9407249594313418</v>
      </c>
      <c r="F19" s="441">
        <v>6.5318632760039854</v>
      </c>
      <c r="G19" s="441">
        <v>0</v>
      </c>
      <c r="H19" s="441">
        <v>4.8508982137059924</v>
      </c>
      <c r="I19" s="441">
        <v>10.988092487976983</v>
      </c>
      <c r="J19" s="441" t="s">
        <v>104</v>
      </c>
      <c r="K19" s="441">
        <v>7.2169840774274112</v>
      </c>
    </row>
    <row r="20" spans="1:11" ht="15" customHeight="1">
      <c r="A20" s="675" t="s">
        <v>112</v>
      </c>
      <c r="B20" s="566">
        <v>128311</v>
      </c>
      <c r="C20" s="566">
        <v>8504</v>
      </c>
      <c r="D20" s="678">
        <v>6.6276468891988998</v>
      </c>
      <c r="E20" s="437">
        <v>6.5533402176503301</v>
      </c>
      <c r="F20" s="437">
        <v>6.6992014196983138</v>
      </c>
      <c r="G20" s="437">
        <v>0</v>
      </c>
      <c r="H20" s="437">
        <v>4.7775447118569225</v>
      </c>
      <c r="I20" s="437">
        <v>9.0300164768249864</v>
      </c>
      <c r="J20" s="437" t="s">
        <v>104</v>
      </c>
      <c r="K20" s="437">
        <v>7.1812193886167872</v>
      </c>
    </row>
    <row r="21" spans="1:11" ht="15" customHeight="1">
      <c r="A21" s="636" t="s">
        <v>111</v>
      </c>
      <c r="B21" s="677">
        <v>33329</v>
      </c>
      <c r="C21" s="677">
        <v>3063</v>
      </c>
      <c r="D21" s="679">
        <v>9.1901947253142904</v>
      </c>
      <c r="E21" s="441">
        <v>8.969522783066882</v>
      </c>
      <c r="F21" s="441">
        <v>9.4118354582631714</v>
      </c>
      <c r="G21" s="441">
        <v>0</v>
      </c>
      <c r="H21" s="441">
        <v>5.5744359482677242</v>
      </c>
      <c r="I21" s="441">
        <v>15.526771718505076</v>
      </c>
      <c r="J21" s="441" t="s">
        <v>104</v>
      </c>
      <c r="K21" s="441">
        <v>10.410223294701423</v>
      </c>
    </row>
    <row r="22" spans="1:11" ht="15" customHeight="1">
      <c r="A22" s="675" t="s">
        <v>110</v>
      </c>
      <c r="B22" s="566">
        <v>121739</v>
      </c>
      <c r="C22" s="566">
        <v>13599</v>
      </c>
      <c r="D22" s="678">
        <v>11.170619111377619</v>
      </c>
      <c r="E22" s="437">
        <v>12.001736461030402</v>
      </c>
      <c r="F22" s="437">
        <v>10.234102026554858</v>
      </c>
      <c r="G22" s="437">
        <v>0</v>
      </c>
      <c r="H22" s="437">
        <v>7.1551764322006246</v>
      </c>
      <c r="I22" s="437">
        <v>15.674451028232832</v>
      </c>
      <c r="J22" s="437" t="s">
        <v>104</v>
      </c>
      <c r="K22" s="437">
        <v>12.616549305574884</v>
      </c>
    </row>
    <row r="23" spans="1:11" ht="15" customHeight="1">
      <c r="A23" s="636" t="s">
        <v>109</v>
      </c>
      <c r="B23" s="677">
        <v>57225</v>
      </c>
      <c r="C23" s="677">
        <v>5544</v>
      </c>
      <c r="D23" s="441">
        <v>9.6880733944954134</v>
      </c>
      <c r="E23" s="441">
        <v>10.965289730349971</v>
      </c>
      <c r="F23" s="441">
        <v>8.4739407574053232</v>
      </c>
      <c r="G23" s="441">
        <v>0</v>
      </c>
      <c r="H23" s="441">
        <v>5.1299309376097391</v>
      </c>
      <c r="I23" s="441">
        <v>16.444714353880187</v>
      </c>
      <c r="J23" s="441" t="s">
        <v>104</v>
      </c>
      <c r="K23" s="441">
        <v>10.469464063149148</v>
      </c>
    </row>
    <row r="24" spans="1:11" ht="15" customHeight="1">
      <c r="A24" s="675" t="s">
        <v>108</v>
      </c>
      <c r="B24" s="566">
        <v>61390</v>
      </c>
      <c r="C24" s="566">
        <v>2999</v>
      </c>
      <c r="D24" s="437">
        <v>4.8851604495846228</v>
      </c>
      <c r="E24" s="437">
        <v>4.8603369748702105</v>
      </c>
      <c r="F24" s="437">
        <v>4.9111459340512784</v>
      </c>
      <c r="G24" s="437">
        <v>0</v>
      </c>
      <c r="H24" s="437">
        <v>2.5498946946143817</v>
      </c>
      <c r="I24" s="437">
        <v>9.2160327350506837</v>
      </c>
      <c r="J24" s="437" t="s">
        <v>104</v>
      </c>
      <c r="K24" s="437">
        <v>5.4349401957230885</v>
      </c>
    </row>
    <row r="25" spans="1:11" ht="15" customHeight="1">
      <c r="A25" s="636" t="s">
        <v>107</v>
      </c>
      <c r="B25" s="677">
        <v>53723</v>
      </c>
      <c r="C25" s="677">
        <v>4931</v>
      </c>
      <c r="D25" s="441">
        <v>9.1785641159280011</v>
      </c>
      <c r="E25" s="441">
        <v>9.5633090313941373</v>
      </c>
      <c r="F25" s="441">
        <v>8.7931741122992673</v>
      </c>
      <c r="G25" s="441">
        <v>0</v>
      </c>
      <c r="H25" s="441">
        <v>4.2844875176347914</v>
      </c>
      <c r="I25" s="441">
        <v>16.735331723256145</v>
      </c>
      <c r="J25" s="441" t="s">
        <v>104</v>
      </c>
      <c r="K25" s="441">
        <v>10.336226051230453</v>
      </c>
    </row>
    <row r="26" spans="1:11" ht="15" customHeight="1">
      <c r="A26" s="675" t="s">
        <v>229</v>
      </c>
      <c r="B26" s="566">
        <v>308776</v>
      </c>
      <c r="C26" s="566">
        <v>32791</v>
      </c>
      <c r="D26" s="437">
        <v>10.619672513407778</v>
      </c>
      <c r="E26" s="437">
        <v>10.020027091664453</v>
      </c>
      <c r="F26" s="437">
        <v>11.218564909214487</v>
      </c>
      <c r="G26" s="437">
        <v>0</v>
      </c>
      <c r="H26" s="437">
        <v>6.5007659714003188</v>
      </c>
      <c r="I26" s="437">
        <v>17.696458595586229</v>
      </c>
      <c r="J26" s="437" t="s">
        <v>104</v>
      </c>
      <c r="K26" s="437">
        <v>11.228448644854213</v>
      </c>
    </row>
    <row r="27" spans="1:11" ht="15" customHeight="1">
      <c r="A27" s="675" t="s">
        <v>228</v>
      </c>
      <c r="B27" s="566">
        <v>2537308</v>
      </c>
      <c r="C27" s="566">
        <v>193284</v>
      </c>
      <c r="D27" s="437">
        <v>7.6176798402085995</v>
      </c>
      <c r="E27" s="437">
        <v>7.6399563936744892</v>
      </c>
      <c r="F27" s="437">
        <v>7.5938716123829897</v>
      </c>
      <c r="G27" s="437">
        <v>0</v>
      </c>
      <c r="H27" s="437">
        <v>4.7655199287599812</v>
      </c>
      <c r="I27" s="437">
        <v>12.811267254957102</v>
      </c>
      <c r="J27" s="437" t="s">
        <v>104</v>
      </c>
      <c r="K27" s="437">
        <v>8.2059947355014007</v>
      </c>
    </row>
    <row r="28" spans="1:11" ht="15" customHeight="1">
      <c r="A28" s="575" t="s">
        <v>106</v>
      </c>
      <c r="B28" s="569">
        <v>2846084</v>
      </c>
      <c r="C28" s="569">
        <v>226075</v>
      </c>
      <c r="D28" s="680">
        <v>7.9433706102841661</v>
      </c>
      <c r="E28" s="559">
        <v>7.8906020708342721</v>
      </c>
      <c r="F28" s="559">
        <v>7.9993540790775208</v>
      </c>
      <c r="G28" s="559">
        <v>0</v>
      </c>
      <c r="H28" s="559">
        <v>4.9503426816097926</v>
      </c>
      <c r="I28" s="559">
        <v>13.358953406206453</v>
      </c>
      <c r="J28" s="559" t="s">
        <v>104</v>
      </c>
      <c r="K28" s="560">
        <v>8.5393975678345271</v>
      </c>
    </row>
    <row r="29" spans="1:11" ht="3.95" customHeight="1">
      <c r="A29" s="103"/>
      <c r="B29" s="102"/>
      <c r="C29" s="102"/>
      <c r="D29" s="102"/>
      <c r="E29" s="102"/>
      <c r="F29" s="102"/>
      <c r="G29" s="102"/>
      <c r="H29" s="102"/>
      <c r="I29" s="102"/>
      <c r="J29" s="102"/>
      <c r="K29" s="438"/>
    </row>
    <row r="30" spans="1:11">
      <c r="A30" s="575" t="s">
        <v>150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3"/>
    </row>
    <row r="31" spans="1:11" ht="25.5">
      <c r="A31" s="73" t="s">
        <v>149</v>
      </c>
      <c r="B31" s="681">
        <v>3043084</v>
      </c>
      <c r="C31" s="335">
        <v>244575</v>
      </c>
      <c r="D31" s="466">
        <v>8.0370768601852589</v>
      </c>
      <c r="E31" s="466">
        <v>7.9949962217664359</v>
      </c>
      <c r="F31" s="466">
        <v>8.0822108135130097</v>
      </c>
      <c r="G31" s="466">
        <v>0</v>
      </c>
      <c r="H31" s="466">
        <v>4.9503426816097926</v>
      </c>
      <c r="I31" s="466">
        <v>13.358953406206453</v>
      </c>
      <c r="J31" s="466">
        <v>9.3908629441624374</v>
      </c>
      <c r="K31" s="481">
        <v>8.5983683930200545</v>
      </c>
    </row>
    <row r="32" spans="1:11" ht="25.5" customHeight="1">
      <c r="A32" s="575" t="s">
        <v>227</v>
      </c>
      <c r="B32" s="466" t="s">
        <v>104</v>
      </c>
      <c r="C32" s="466" t="s">
        <v>104</v>
      </c>
      <c r="D32" s="466">
        <v>5.7069903937186002</v>
      </c>
      <c r="E32" s="466" t="s">
        <v>104</v>
      </c>
      <c r="F32" s="466" t="s">
        <v>104</v>
      </c>
      <c r="G32" s="466">
        <v>2.6877092104485998</v>
      </c>
      <c r="H32" s="466">
        <v>4.3480960611667996</v>
      </c>
      <c r="I32" s="466">
        <v>11.911841114622</v>
      </c>
      <c r="J32" s="466">
        <v>25.680701633982</v>
      </c>
      <c r="K32" s="336" t="s">
        <v>104</v>
      </c>
    </row>
    <row r="33" spans="1:11">
      <c r="A33" s="341"/>
      <c r="B33" s="341"/>
      <c r="C33" s="341"/>
      <c r="D33" s="378"/>
      <c r="E33" s="341"/>
      <c r="F33" s="341"/>
      <c r="G33" s="341"/>
      <c r="H33" s="341"/>
      <c r="I33" s="341"/>
      <c r="J33" s="341"/>
      <c r="K33" s="341"/>
    </row>
    <row r="34" spans="1:11">
      <c r="A34" s="341" t="s">
        <v>226</v>
      </c>
      <c r="B34" s="341"/>
      <c r="C34" s="341"/>
      <c r="D34" s="682"/>
      <c r="E34" s="341"/>
      <c r="F34" s="341"/>
      <c r="G34" s="341"/>
      <c r="H34" s="341"/>
      <c r="I34" s="341"/>
      <c r="J34" s="341"/>
      <c r="K34" s="341"/>
    </row>
    <row r="37" spans="1:11">
      <c r="A37" s="755" t="s">
        <v>103</v>
      </c>
    </row>
  </sheetData>
  <conditionalFormatting sqref="D36">
    <cfRule type="expression" dxfId="25" priority="9" stopIfTrue="1">
      <formula>D36=1</formula>
    </cfRule>
  </conditionalFormatting>
  <conditionalFormatting sqref="K32">
    <cfRule type="expression" dxfId="24" priority="1" stopIfTrue="1">
      <formula>#REF!=1</formula>
    </cfRule>
  </conditionalFormatting>
  <conditionalFormatting sqref="B32:J32 B31">
    <cfRule type="expression" dxfId="23" priority="2" stopIfTrue="1">
      <formula>#REF!=1</formula>
    </cfRule>
  </conditionalFormatting>
  <conditionalFormatting sqref="B31">
    <cfRule type="expression" dxfId="22" priority="3" stopIfTrue="1">
      <formula>#REF!=1</formula>
    </cfRule>
  </conditionalFormatting>
  <conditionalFormatting sqref="B29:J29">
    <cfRule type="expression" dxfId="21" priority="4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&amp;C-41-</oddHeader>
    <oddFooter>&amp;CStatistische Ämter des Bundes und der Länder, Internationale Bildungsindikatoren, 2018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11.42578125" defaultRowHeight="12.75"/>
  <cols>
    <col min="1" max="1" width="24" style="64" customWidth="1"/>
    <col min="2" max="7" width="8.85546875" style="64" customWidth="1"/>
    <col min="8" max="10" width="9.7109375" style="64" customWidth="1"/>
    <col min="11" max="11" width="8.85546875" style="64" customWidth="1"/>
    <col min="12" max="12" width="9.28515625" style="64" customWidth="1"/>
    <col min="13" max="16384" width="11.42578125" style="68"/>
  </cols>
  <sheetData>
    <row r="1" spans="1:12">
      <c r="A1" s="303" t="s">
        <v>4</v>
      </c>
    </row>
    <row r="3" spans="1:12" ht="15.75">
      <c r="A3" s="763" t="s">
        <v>364</v>
      </c>
      <c r="B3" s="650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5" customHeight="1">
      <c r="A4" s="764" t="s">
        <v>363</v>
      </c>
      <c r="B4" s="650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2" ht="12.75" customHeight="1">
      <c r="A5" s="341"/>
      <c r="B5" s="650"/>
      <c r="C5" s="378"/>
      <c r="D5" s="378"/>
      <c r="E5" s="378"/>
      <c r="F5" s="378"/>
      <c r="G5" s="378"/>
      <c r="H5" s="378"/>
      <c r="I5" s="378"/>
      <c r="J5" s="378"/>
      <c r="K5" s="378"/>
      <c r="L5" s="378"/>
    </row>
    <row r="6" spans="1:12" ht="12.75" customHeight="1">
      <c r="A6" s="632"/>
      <c r="B6" s="632"/>
      <c r="C6" s="378"/>
      <c r="D6" s="378"/>
      <c r="E6" s="378"/>
      <c r="F6" s="378"/>
      <c r="G6" s="378"/>
      <c r="H6" s="378"/>
      <c r="I6" s="378"/>
      <c r="J6" s="378"/>
      <c r="K6" s="378"/>
      <c r="L6" s="378"/>
    </row>
    <row r="7" spans="1:12" ht="12.75" customHeight="1">
      <c r="A7" s="632"/>
      <c r="B7" s="825" t="s">
        <v>161</v>
      </c>
      <c r="C7" s="825" t="s">
        <v>160</v>
      </c>
      <c r="D7" s="825" t="s">
        <v>159</v>
      </c>
      <c r="E7" s="825" t="s">
        <v>158</v>
      </c>
      <c r="F7" s="825" t="s">
        <v>157</v>
      </c>
      <c r="G7" s="825" t="s">
        <v>156</v>
      </c>
      <c r="H7" s="825" t="s">
        <v>155</v>
      </c>
      <c r="I7" s="825" t="s">
        <v>154</v>
      </c>
      <c r="J7" s="825" t="s">
        <v>153</v>
      </c>
      <c r="K7" s="825" t="s">
        <v>152</v>
      </c>
      <c r="L7" s="825" t="s">
        <v>151</v>
      </c>
    </row>
    <row r="8" spans="1:12" ht="93.75" customHeight="1">
      <c r="A8" s="633" t="s">
        <v>125</v>
      </c>
      <c r="B8" s="825"/>
      <c r="C8" s="825"/>
      <c r="D8" s="825"/>
      <c r="E8" s="825"/>
      <c r="F8" s="825"/>
      <c r="G8" s="825"/>
      <c r="H8" s="825"/>
      <c r="I8" s="825"/>
      <c r="J8" s="825"/>
      <c r="K8" s="825"/>
      <c r="L8" s="825"/>
    </row>
    <row r="9" spans="1:12" s="74" customFormat="1" ht="15" customHeight="1">
      <c r="A9" s="634" t="s">
        <v>122</v>
      </c>
      <c r="B9" s="635">
        <v>100</v>
      </c>
      <c r="C9" s="614">
        <v>1.4814577800531148</v>
      </c>
      <c r="D9" s="614">
        <v>18.929382779253192</v>
      </c>
      <c r="E9" s="614">
        <v>6.5145746008383201</v>
      </c>
      <c r="F9" s="614">
        <v>16.779189197837006</v>
      </c>
      <c r="G9" s="614">
        <v>7.2537036444501322</v>
      </c>
      <c r="H9" s="614">
        <v>8.7639586599686439</v>
      </c>
      <c r="I9" s="614">
        <v>30.707452084599879</v>
      </c>
      <c r="J9" s="614">
        <v>2.6845422839407416</v>
      </c>
      <c r="K9" s="614">
        <v>6.2617988673087375</v>
      </c>
      <c r="L9" s="614">
        <v>0.62394010175023196</v>
      </c>
    </row>
    <row r="10" spans="1:12" ht="15" customHeight="1">
      <c r="A10" s="636" t="s">
        <v>121</v>
      </c>
      <c r="B10" s="637">
        <v>100</v>
      </c>
      <c r="C10" s="638">
        <v>1.2690693491439611</v>
      </c>
      <c r="D10" s="638">
        <v>18.519752181733395</v>
      </c>
      <c r="E10" s="638">
        <v>5.9789487709013391</v>
      </c>
      <c r="F10" s="638">
        <v>19.925388048764241</v>
      </c>
      <c r="G10" s="638">
        <v>7.647725001665445</v>
      </c>
      <c r="H10" s="638">
        <v>8.5204183598694296</v>
      </c>
      <c r="I10" s="638">
        <v>27.819598960762111</v>
      </c>
      <c r="J10" s="638">
        <v>1.295716474585304</v>
      </c>
      <c r="K10" s="638">
        <v>8.2039837452534812</v>
      </c>
      <c r="L10" s="638">
        <v>0.81939910732129773</v>
      </c>
    </row>
    <row r="11" spans="1:12" s="74" customFormat="1" ht="15" customHeight="1">
      <c r="A11" s="634" t="s">
        <v>120</v>
      </c>
      <c r="B11" s="635">
        <v>100</v>
      </c>
      <c r="C11" s="614">
        <v>2.463298207691615</v>
      </c>
      <c r="D11" s="614">
        <v>24.993245068900297</v>
      </c>
      <c r="E11" s="614">
        <v>14.275421057371881</v>
      </c>
      <c r="F11" s="614">
        <v>18.571557236782851</v>
      </c>
      <c r="G11" s="614">
        <v>6.2730793479239848</v>
      </c>
      <c r="H11" s="614">
        <v>5.7597045843465731</v>
      </c>
      <c r="I11" s="614">
        <v>21.174457353868323</v>
      </c>
      <c r="J11" s="614">
        <v>1.3014500585427362</v>
      </c>
      <c r="K11" s="614">
        <v>5.043681887778078</v>
      </c>
      <c r="L11" s="614">
        <v>0.14410519679365938</v>
      </c>
    </row>
    <row r="12" spans="1:12" ht="15" customHeight="1">
      <c r="A12" s="636" t="s">
        <v>119</v>
      </c>
      <c r="B12" s="637">
        <v>100</v>
      </c>
      <c r="C12" s="638">
        <v>0.90489381348107112</v>
      </c>
      <c r="D12" s="638">
        <v>20.923361034164358</v>
      </c>
      <c r="E12" s="638">
        <v>4.9122807017543861</v>
      </c>
      <c r="F12" s="638">
        <v>26.537396121883656</v>
      </c>
      <c r="G12" s="638">
        <v>2.3268698060941828</v>
      </c>
      <c r="H12" s="638">
        <v>6.1495844875346259</v>
      </c>
      <c r="I12" s="638">
        <v>34.182825484764543</v>
      </c>
      <c r="J12" s="638">
        <v>1.9390581717451523</v>
      </c>
      <c r="K12" s="638">
        <v>1.5881809787626964</v>
      </c>
      <c r="L12" s="638">
        <v>0.53554939981532779</v>
      </c>
    </row>
    <row r="13" spans="1:12" s="74" customFormat="1" ht="15" customHeight="1">
      <c r="A13" s="634" t="s">
        <v>118</v>
      </c>
      <c r="B13" s="635">
        <v>100</v>
      </c>
      <c r="C13" s="614">
        <v>1.6274338854984016</v>
      </c>
      <c r="D13" s="614">
        <v>13.019471083987213</v>
      </c>
      <c r="E13" s="614">
        <v>7.2072072072072073</v>
      </c>
      <c r="F13" s="614">
        <v>22.58064516129032</v>
      </c>
      <c r="G13" s="614">
        <v>13.891310665504214</v>
      </c>
      <c r="H13" s="614">
        <v>9.0671316477768098</v>
      </c>
      <c r="I13" s="614">
        <v>29.758791049113633</v>
      </c>
      <c r="J13" s="614">
        <v>0</v>
      </c>
      <c r="K13" s="614">
        <v>0.81371694274920081</v>
      </c>
      <c r="L13" s="614">
        <v>2.034292356873002</v>
      </c>
    </row>
    <row r="14" spans="1:12" ht="15" customHeight="1">
      <c r="A14" s="636" t="s">
        <v>117</v>
      </c>
      <c r="B14" s="637">
        <v>100</v>
      </c>
      <c r="C14" s="638">
        <v>4.2867487328023177</v>
      </c>
      <c r="D14" s="638">
        <v>17.378711078928312</v>
      </c>
      <c r="E14" s="638">
        <v>12.136133236784937</v>
      </c>
      <c r="F14" s="638">
        <v>23.070238957277336</v>
      </c>
      <c r="G14" s="638">
        <v>4.4605358435916003</v>
      </c>
      <c r="H14" s="638">
        <v>4.6488052136133238</v>
      </c>
      <c r="I14" s="638">
        <v>27.646632874728454</v>
      </c>
      <c r="J14" s="638">
        <v>0.20275162925416362</v>
      </c>
      <c r="K14" s="638">
        <v>5.4308472121650979</v>
      </c>
      <c r="L14" s="638">
        <v>0.73859522085445328</v>
      </c>
    </row>
    <row r="15" spans="1:12" s="74" customFormat="1" ht="15" customHeight="1">
      <c r="A15" s="634" t="s">
        <v>116</v>
      </c>
      <c r="B15" s="635">
        <v>100</v>
      </c>
      <c r="C15" s="614">
        <v>2.3655378486055776</v>
      </c>
      <c r="D15" s="614">
        <v>13.570717131474103</v>
      </c>
      <c r="E15" s="614">
        <v>6.558764940239044</v>
      </c>
      <c r="F15" s="614">
        <v>20.498007968127492</v>
      </c>
      <c r="G15" s="614">
        <v>5.47808764940239</v>
      </c>
      <c r="H15" s="614">
        <v>10.682270916334662</v>
      </c>
      <c r="I15" s="614">
        <v>28.919322709163346</v>
      </c>
      <c r="J15" s="614">
        <v>2.2559760956175299</v>
      </c>
      <c r="K15" s="614">
        <v>8.3217131474103585</v>
      </c>
      <c r="L15" s="614">
        <v>1.3496015936254979</v>
      </c>
    </row>
    <row r="16" spans="1:12" ht="15" customHeight="1">
      <c r="A16" s="636" t="s">
        <v>115</v>
      </c>
      <c r="B16" s="637">
        <v>100</v>
      </c>
      <c r="C16" s="638">
        <v>0.44753853804077576</v>
      </c>
      <c r="D16" s="638">
        <v>15.514669318746893</v>
      </c>
      <c r="E16" s="638">
        <v>2.138239681750373</v>
      </c>
      <c r="F16" s="638">
        <v>18.050721034311287</v>
      </c>
      <c r="G16" s="638">
        <v>7.2600696171059171</v>
      </c>
      <c r="H16" s="638">
        <v>5.1218299353555441</v>
      </c>
      <c r="I16" s="638">
        <v>36.698160119343612</v>
      </c>
      <c r="J16" s="638">
        <v>1.04425658876181</v>
      </c>
      <c r="K16" s="638">
        <v>12.928891098955745</v>
      </c>
      <c r="L16" s="638">
        <v>0.79562406762804572</v>
      </c>
    </row>
    <row r="17" spans="1:12" s="74" customFormat="1" ht="15" customHeight="1">
      <c r="A17" s="634" t="s">
        <v>114</v>
      </c>
      <c r="B17" s="635">
        <v>100</v>
      </c>
      <c r="C17" s="614">
        <v>2.2967050803441</v>
      </c>
      <c r="D17" s="614">
        <v>16.417789319915599</v>
      </c>
      <c r="E17" s="614">
        <v>5.0154195747443602</v>
      </c>
      <c r="F17" s="614">
        <v>12.392468755072228</v>
      </c>
      <c r="G17" s="614">
        <v>9.2111670183411771</v>
      </c>
      <c r="H17" s="614">
        <v>7.8477519883135853</v>
      </c>
      <c r="I17" s="614">
        <v>38.175620840772602</v>
      </c>
      <c r="J17" s="614">
        <v>3.4572309689985392</v>
      </c>
      <c r="K17" s="614">
        <v>4.6989125142022399</v>
      </c>
      <c r="L17" s="614">
        <v>0.48693393929556894</v>
      </c>
    </row>
    <row r="18" spans="1:12" ht="15" customHeight="1">
      <c r="A18" s="636" t="s">
        <v>113</v>
      </c>
      <c r="B18" s="637">
        <v>100</v>
      </c>
      <c r="C18" s="638">
        <v>2.1860760223798814</v>
      </c>
      <c r="D18" s="638">
        <v>14.8987714137394</v>
      </c>
      <c r="E18" s="638">
        <v>8.7346907384976262</v>
      </c>
      <c r="F18" s="638">
        <v>18.680663705754551</v>
      </c>
      <c r="G18" s="638">
        <v>8.1175136028916963</v>
      </c>
      <c r="H18" s="638">
        <v>9.5056814904539415</v>
      </c>
      <c r="I18" s="638">
        <v>30.610832323931476</v>
      </c>
      <c r="J18" s="638">
        <v>0.54219299763511564</v>
      </c>
      <c r="K18" s="638">
        <v>5.7372478898694501</v>
      </c>
      <c r="L18" s="638">
        <v>0.98632981484685933</v>
      </c>
    </row>
    <row r="19" spans="1:12" s="74" customFormat="1" ht="15" customHeight="1">
      <c r="A19" s="634" t="s">
        <v>112</v>
      </c>
      <c r="B19" s="635">
        <v>100</v>
      </c>
      <c r="C19" s="614">
        <v>3.5395108184383823</v>
      </c>
      <c r="D19" s="614">
        <v>19.990592662276576</v>
      </c>
      <c r="E19" s="614">
        <v>8.066792097836311</v>
      </c>
      <c r="F19" s="614">
        <v>20.331608654750706</v>
      </c>
      <c r="G19" s="614">
        <v>6.855597365945437</v>
      </c>
      <c r="H19" s="614">
        <v>11.629821260583254</v>
      </c>
      <c r="I19" s="614">
        <v>22.142521166509876</v>
      </c>
      <c r="J19" s="614">
        <v>0.41157102539981183</v>
      </c>
      <c r="K19" s="614">
        <v>5.5620884289746</v>
      </c>
      <c r="L19" s="614">
        <v>1.4698965192850422</v>
      </c>
    </row>
    <row r="20" spans="1:12" ht="15" customHeight="1">
      <c r="A20" s="636" t="s">
        <v>111</v>
      </c>
      <c r="B20" s="637">
        <v>100</v>
      </c>
      <c r="C20" s="638">
        <v>2.2534291312867407</v>
      </c>
      <c r="D20" s="638">
        <v>21.293272370999347</v>
      </c>
      <c r="E20" s="638">
        <v>2.3187459177008494</v>
      </c>
      <c r="F20" s="638">
        <v>27.433050293925536</v>
      </c>
      <c r="G20" s="638">
        <v>4.2455911169170477</v>
      </c>
      <c r="H20" s="638">
        <v>17.112998040496407</v>
      </c>
      <c r="I20" s="638">
        <v>16.133246244284784</v>
      </c>
      <c r="J20" s="638">
        <v>0</v>
      </c>
      <c r="K20" s="638">
        <v>8.3932070542129331</v>
      </c>
      <c r="L20" s="638">
        <v>0.81645983017635537</v>
      </c>
    </row>
    <row r="21" spans="1:12" s="74" customFormat="1" ht="15" customHeight="1">
      <c r="A21" s="634" t="s">
        <v>110</v>
      </c>
      <c r="B21" s="635">
        <v>100</v>
      </c>
      <c r="C21" s="614">
        <v>1.70282075960613</v>
      </c>
      <c r="D21" s="614">
        <v>17.080032575701487</v>
      </c>
      <c r="E21" s="614">
        <v>4.9603909084178577</v>
      </c>
      <c r="F21" s="614">
        <v>16.998593321981197</v>
      </c>
      <c r="G21" s="614">
        <v>7.8107647886281191</v>
      </c>
      <c r="H21" s="614">
        <v>6.3596653587028946</v>
      </c>
      <c r="I21" s="614">
        <v>34.663507810764784</v>
      </c>
      <c r="J21" s="614">
        <v>0.5996890501221589</v>
      </c>
      <c r="K21" s="614">
        <v>8.1143110979492121</v>
      </c>
      <c r="L21" s="614">
        <v>1.7102243281261569</v>
      </c>
    </row>
    <row r="22" spans="1:12" ht="15" customHeight="1">
      <c r="A22" s="636" t="s">
        <v>109</v>
      </c>
      <c r="B22" s="637">
        <v>100</v>
      </c>
      <c r="C22" s="638">
        <v>1.8217893217893217</v>
      </c>
      <c r="D22" s="638">
        <v>10.173160173160174</v>
      </c>
      <c r="E22" s="638">
        <v>3.1926406926406927</v>
      </c>
      <c r="F22" s="638">
        <v>24.296536796536795</v>
      </c>
      <c r="G22" s="638">
        <v>3.7878787878787881</v>
      </c>
      <c r="H22" s="638">
        <v>7.8823953823953827</v>
      </c>
      <c r="I22" s="638">
        <v>38.149350649350652</v>
      </c>
      <c r="J22" s="638">
        <v>2.9761904761904758</v>
      </c>
      <c r="K22" s="638">
        <v>6.746031746031746</v>
      </c>
      <c r="L22" s="638">
        <v>0.97402597402597402</v>
      </c>
    </row>
    <row r="23" spans="1:12" s="74" customFormat="1" ht="15" customHeight="1">
      <c r="A23" s="634" t="s">
        <v>108</v>
      </c>
      <c r="B23" s="635">
        <v>100</v>
      </c>
      <c r="C23" s="614">
        <v>1.5614392396469789</v>
      </c>
      <c r="D23" s="614">
        <v>12.423625254582484</v>
      </c>
      <c r="E23" s="614">
        <v>17.515274949083505</v>
      </c>
      <c r="F23" s="614">
        <v>15.818058384249831</v>
      </c>
      <c r="G23" s="614">
        <v>5.9742023082145286</v>
      </c>
      <c r="H23" s="614">
        <v>12.457569585879158</v>
      </c>
      <c r="I23" s="614">
        <v>18.363883231500338</v>
      </c>
      <c r="J23" s="614">
        <v>3.6999321113374068</v>
      </c>
      <c r="K23" s="614">
        <v>10.930074677528854</v>
      </c>
      <c r="L23" s="614">
        <v>1.2559402579769179</v>
      </c>
    </row>
    <row r="24" spans="1:12" ht="15" customHeight="1">
      <c r="A24" s="636" t="s">
        <v>107</v>
      </c>
      <c r="B24" s="637">
        <v>100</v>
      </c>
      <c r="C24" s="638">
        <v>1.0144045445323595</v>
      </c>
      <c r="D24" s="638">
        <v>20.977885980929194</v>
      </c>
      <c r="E24" s="638">
        <v>9.2513694461351186</v>
      </c>
      <c r="F24" s="638">
        <v>15.256644349766688</v>
      </c>
      <c r="G24" s="638">
        <v>8.7441671738689379</v>
      </c>
      <c r="H24" s="638">
        <v>4.1387705416920264</v>
      </c>
      <c r="I24" s="638">
        <v>36.660580239399472</v>
      </c>
      <c r="J24" s="638">
        <v>6.0864272671941569E-2</v>
      </c>
      <c r="K24" s="638">
        <v>3.7532968147697297</v>
      </c>
      <c r="L24" s="638">
        <v>0.14201663623453034</v>
      </c>
    </row>
    <row r="25" spans="1:12">
      <c r="A25" s="575" t="s">
        <v>106</v>
      </c>
      <c r="B25" s="374">
        <v>100</v>
      </c>
      <c r="C25" s="391">
        <v>2.1400489577924486</v>
      </c>
      <c r="D25" s="391">
        <v>17.159541412193295</v>
      </c>
      <c r="E25" s="391">
        <v>7.9329756282504587</v>
      </c>
      <c r="F25" s="391">
        <v>17.930173330366195</v>
      </c>
      <c r="G25" s="391">
        <v>8.4711816630813743</v>
      </c>
      <c r="H25" s="391">
        <v>8.1930123878050587</v>
      </c>
      <c r="I25" s="391">
        <v>29.352834029786777</v>
      </c>
      <c r="J25" s="391">
        <v>1.529312860074673</v>
      </c>
      <c r="K25" s="391">
        <v>6.3999538445054363</v>
      </c>
      <c r="L25" s="393">
        <v>0.8909658861442854</v>
      </c>
    </row>
    <row r="26" spans="1:12" ht="3.95" customHeight="1">
      <c r="A26" s="103"/>
      <c r="B26" s="102"/>
      <c r="C26" s="155"/>
      <c r="D26" s="155"/>
      <c r="E26" s="155"/>
      <c r="F26" s="155"/>
      <c r="G26" s="155"/>
      <c r="H26" s="155"/>
      <c r="I26" s="155"/>
      <c r="J26" s="155"/>
      <c r="K26" s="155"/>
      <c r="L26" s="616"/>
    </row>
    <row r="27" spans="1:12" ht="15" customHeight="1">
      <c r="A27" s="575" t="s">
        <v>150</v>
      </c>
      <c r="B27" s="374"/>
      <c r="C27" s="391"/>
      <c r="D27" s="391"/>
      <c r="E27" s="391"/>
      <c r="F27" s="391"/>
      <c r="G27" s="391"/>
      <c r="H27" s="391"/>
      <c r="I27" s="391"/>
      <c r="J27" s="391"/>
      <c r="K27" s="391"/>
      <c r="L27" s="393"/>
    </row>
    <row r="28" spans="1:12" ht="25.5" customHeight="1">
      <c r="A28" s="73" t="s">
        <v>149</v>
      </c>
      <c r="B28" s="374">
        <v>100</v>
      </c>
      <c r="C28" s="391">
        <v>2.1400489577924486</v>
      </c>
      <c r="D28" s="391">
        <v>17.159541412193295</v>
      </c>
      <c r="E28" s="391">
        <v>7.9329756282504587</v>
      </c>
      <c r="F28" s="391">
        <v>17.930173330366195</v>
      </c>
      <c r="G28" s="391">
        <v>8.4711816630813743</v>
      </c>
      <c r="H28" s="391">
        <v>8.1930123878050587</v>
      </c>
      <c r="I28" s="391">
        <v>29.352834029786777</v>
      </c>
      <c r="J28" s="391">
        <v>1.529312860074673</v>
      </c>
      <c r="K28" s="391">
        <v>6.3999538445054363</v>
      </c>
      <c r="L28" s="393">
        <v>0.8909658861442854</v>
      </c>
    </row>
    <row r="29" spans="1:12" ht="15" customHeight="1">
      <c r="A29" s="654" t="s">
        <v>362</v>
      </c>
      <c r="B29" s="374">
        <v>100</v>
      </c>
      <c r="C29" s="391">
        <v>2.6209243104903002</v>
      </c>
      <c r="D29" s="391">
        <v>13.63229471046</v>
      </c>
      <c r="E29" s="391">
        <v>11.504414679159</v>
      </c>
      <c r="F29" s="391">
        <v>27.276374583767002</v>
      </c>
      <c r="G29" s="391">
        <v>9.7069564810811997</v>
      </c>
      <c r="H29" s="391">
        <v>5.6523907610595998</v>
      </c>
      <c r="I29" s="391">
        <v>17.041908278038999</v>
      </c>
      <c r="J29" s="559" t="s">
        <v>104</v>
      </c>
      <c r="K29" s="391">
        <v>9.1996733112047</v>
      </c>
      <c r="L29" s="393">
        <v>2.0365617878419</v>
      </c>
    </row>
    <row r="30" spans="1:12" s="69" customFormat="1">
      <c r="A30" s="64"/>
      <c r="B30" s="64"/>
      <c r="C30" s="64"/>
      <c r="D30" s="64"/>
      <c r="E30" s="783"/>
      <c r="F30" s="783"/>
      <c r="G30" s="783"/>
      <c r="H30" s="783"/>
      <c r="I30" s="783"/>
      <c r="J30" s="783"/>
      <c r="K30" s="783"/>
      <c r="L30" s="783"/>
    </row>
    <row r="31" spans="1:12" s="69" customFormat="1">
      <c r="A31" s="72" t="s">
        <v>148</v>
      </c>
      <c r="B31" s="71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s="69" customFormat="1">
      <c r="A32" s="75"/>
      <c r="B32" s="71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s="69" customFormat="1">
      <c r="A33" s="72"/>
      <c r="B33" s="71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>
      <c r="A34" s="755" t="s">
        <v>103</v>
      </c>
      <c r="B34" s="154"/>
    </row>
  </sheetData>
  <mergeCells count="11">
    <mergeCell ref="K7:K8"/>
    <mergeCell ref="B7:B8"/>
    <mergeCell ref="I7:I8"/>
    <mergeCell ref="C7:C8"/>
    <mergeCell ref="L7:L8"/>
    <mergeCell ref="E7:E8"/>
    <mergeCell ref="D7:D8"/>
    <mergeCell ref="H7:H8"/>
    <mergeCell ref="G7:G8"/>
    <mergeCell ref="F7:F8"/>
    <mergeCell ref="J7:J8"/>
  </mergeCells>
  <conditionalFormatting sqref="B25">
    <cfRule type="expression" dxfId="20" priority="6" stopIfTrue="1">
      <formula>#REF!=1</formula>
    </cfRule>
  </conditionalFormatting>
  <conditionalFormatting sqref="C25:L25">
    <cfRule type="expression" dxfId="19" priority="5" stopIfTrue="1">
      <formula>#REF!=1</formula>
    </cfRule>
  </conditionalFormatting>
  <conditionalFormatting sqref="B27:B28">
    <cfRule type="expression" dxfId="18" priority="4" stopIfTrue="1">
      <formula>#REF!=1</formula>
    </cfRule>
  </conditionalFormatting>
  <conditionalFormatting sqref="C27:L28">
    <cfRule type="expression" dxfId="17" priority="3" stopIfTrue="1">
      <formula>#REF!=1</formula>
    </cfRule>
  </conditionalFormatting>
  <conditionalFormatting sqref="B29">
    <cfRule type="expression" dxfId="16" priority="2" stopIfTrue="1">
      <formula>#REF!=1</formula>
    </cfRule>
  </conditionalFormatting>
  <conditionalFormatting sqref="C29:L29">
    <cfRule type="expression" dxfId="15" priority="1" stopIfTrue="1">
      <formula>#REF!=1</formula>
    </cfRule>
  </conditionalFormatting>
  <conditionalFormatting sqref="B26:K26">
    <cfRule type="expression" dxfId="14" priority="7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&amp;C-42-</oddHeader>
    <oddFooter>&amp;CStatistische Ämter des Bundes und der Länder, Internationale Bildungsindikatoren, 2018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11.42578125" defaultRowHeight="12.75"/>
  <cols>
    <col min="1" max="1" width="28" style="108" customWidth="1"/>
    <col min="2" max="18" width="6.5703125" style="108" customWidth="1"/>
    <col min="19" max="16384" width="11.42578125" style="62"/>
  </cols>
  <sheetData>
    <row r="1" spans="1:18">
      <c r="A1" s="303" t="s">
        <v>4</v>
      </c>
      <c r="R1" s="94"/>
    </row>
    <row r="2" spans="1:18">
      <c r="R2" s="94"/>
    </row>
    <row r="3" spans="1:18" ht="15.75">
      <c r="A3" s="683" t="s">
        <v>361</v>
      </c>
      <c r="B3" s="396"/>
      <c r="C3" s="684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38"/>
    </row>
    <row r="4" spans="1:18" ht="15" customHeight="1">
      <c r="A4" s="342" t="s">
        <v>360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ht="12.75" customHeight="1">
      <c r="A5" s="341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 ht="12.75" customHeight="1">
      <c r="A6" s="152"/>
      <c r="B6" s="470"/>
      <c r="C6" s="685" t="s">
        <v>359</v>
      </c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86"/>
      <c r="P6" s="686"/>
      <c r="Q6" s="687"/>
      <c r="R6" s="687"/>
    </row>
    <row r="7" spans="1:18">
      <c r="A7" s="151" t="s">
        <v>358</v>
      </c>
      <c r="B7" s="688" t="s">
        <v>357</v>
      </c>
      <c r="C7" s="477" t="s">
        <v>356</v>
      </c>
      <c r="D7" s="477" t="s">
        <v>355</v>
      </c>
      <c r="E7" s="477" t="s">
        <v>354</v>
      </c>
      <c r="F7" s="477" t="s">
        <v>353</v>
      </c>
      <c r="G7" s="477" t="s">
        <v>352</v>
      </c>
      <c r="H7" s="477" t="s">
        <v>351</v>
      </c>
      <c r="I7" s="477" t="s">
        <v>350</v>
      </c>
      <c r="J7" s="477" t="s">
        <v>349</v>
      </c>
      <c r="K7" s="477" t="s">
        <v>348</v>
      </c>
      <c r="L7" s="477" t="s">
        <v>347</v>
      </c>
      <c r="M7" s="477" t="s">
        <v>346</v>
      </c>
      <c r="N7" s="477" t="s">
        <v>345</v>
      </c>
      <c r="O7" s="477" t="s">
        <v>344</v>
      </c>
      <c r="P7" s="477" t="s">
        <v>343</v>
      </c>
      <c r="Q7" s="477" t="s">
        <v>342</v>
      </c>
      <c r="R7" s="477" t="s">
        <v>341</v>
      </c>
    </row>
    <row r="8" spans="1:18" ht="15" customHeight="1">
      <c r="A8" s="558" t="s">
        <v>340</v>
      </c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690"/>
    </row>
    <row r="9" spans="1:18" ht="15" customHeight="1">
      <c r="A9" s="691" t="s">
        <v>339</v>
      </c>
      <c r="B9" s="496">
        <v>0.30067913647228439</v>
      </c>
      <c r="C9" s="496">
        <v>0.38593622240392478</v>
      </c>
      <c r="D9" s="496">
        <v>0.40372898774131982</v>
      </c>
      <c r="E9" s="496">
        <v>0.75125615883701646</v>
      </c>
      <c r="F9" s="496">
        <v>0.26799387442572742</v>
      </c>
      <c r="G9" s="496">
        <v>0.17862459065197975</v>
      </c>
      <c r="H9" s="496">
        <v>0.36710719530102787</v>
      </c>
      <c r="I9" s="496">
        <v>0.24655091014006192</v>
      </c>
      <c r="J9" s="496">
        <v>0.22111663902708678</v>
      </c>
      <c r="K9" s="496">
        <v>0.19602601799875255</v>
      </c>
      <c r="L9" s="496">
        <v>0.17761626720019599</v>
      </c>
      <c r="M9" s="496">
        <v>6.2445360309728984E-2</v>
      </c>
      <c r="N9" s="496">
        <v>0.23341113704568192</v>
      </c>
      <c r="O9" s="496">
        <v>0.15118962361741067</v>
      </c>
      <c r="P9" s="496">
        <v>0.11698186781048939</v>
      </c>
      <c r="Q9" s="496">
        <v>0.14020329477742727</v>
      </c>
      <c r="R9" s="496">
        <v>0.13300820217246731</v>
      </c>
    </row>
    <row r="10" spans="1:18" ht="15" customHeight="1">
      <c r="A10" s="692" t="s">
        <v>338</v>
      </c>
      <c r="B10" s="498">
        <v>0.56626323177903404</v>
      </c>
      <c r="C10" s="498">
        <v>0.31725265739983644</v>
      </c>
      <c r="D10" s="498">
        <v>0.38537767011671437</v>
      </c>
      <c r="E10" s="498">
        <v>0.68296014439728769</v>
      </c>
      <c r="F10" s="498">
        <v>0.19142419601837674</v>
      </c>
      <c r="G10" s="498">
        <v>8.9312295325989874E-2</v>
      </c>
      <c r="H10" s="498">
        <v>0.42584434654919234</v>
      </c>
      <c r="I10" s="498">
        <v>0.23605938204899543</v>
      </c>
      <c r="J10" s="498">
        <v>0</v>
      </c>
      <c r="K10" s="498">
        <v>0.31185957408892456</v>
      </c>
      <c r="L10" s="498">
        <v>1.122861459311584</v>
      </c>
      <c r="M10" s="498">
        <v>1.0241039090795554</v>
      </c>
      <c r="N10" s="498">
        <v>0.66688896298766254</v>
      </c>
      <c r="O10" s="498">
        <v>0.41378212779501872</v>
      </c>
      <c r="P10" s="498">
        <v>0.21446675765256387</v>
      </c>
      <c r="Q10" s="498">
        <v>0.14020329477742727</v>
      </c>
      <c r="R10" s="498">
        <v>0.24384837064952339</v>
      </c>
    </row>
    <row r="11" spans="1:18" ht="15" customHeight="1">
      <c r="A11" s="691" t="s">
        <v>337</v>
      </c>
      <c r="B11" s="496">
        <v>0.32249497287248169</v>
      </c>
      <c r="C11" s="496">
        <v>0.53311529026982829</v>
      </c>
      <c r="D11" s="496">
        <v>0.17984291272113337</v>
      </c>
      <c r="E11" s="496">
        <v>0.57563783599199958</v>
      </c>
      <c r="F11" s="496">
        <v>0.11485451761102604</v>
      </c>
      <c r="G11" s="496">
        <v>0.3572491813039595</v>
      </c>
      <c r="H11" s="496">
        <v>0.249632892804699</v>
      </c>
      <c r="I11" s="496">
        <v>0.22556785395792897</v>
      </c>
      <c r="J11" s="496">
        <v>0.22111663902708678</v>
      </c>
      <c r="K11" s="496">
        <v>0.40096230954290296</v>
      </c>
      <c r="L11" s="496">
        <v>0.24907108733820588</v>
      </c>
      <c r="M11" s="496">
        <v>0.11240164855751218</v>
      </c>
      <c r="N11" s="496">
        <v>0.16672224074691563</v>
      </c>
      <c r="O11" s="496">
        <v>0.50927031113233068</v>
      </c>
      <c r="P11" s="496">
        <v>0.11698186781048939</v>
      </c>
      <c r="Q11" s="496">
        <v>0.385559060637925</v>
      </c>
      <c r="R11" s="496">
        <v>0.13300820217246731</v>
      </c>
    </row>
    <row r="12" spans="1:18" ht="15" customHeight="1">
      <c r="A12" s="692" t="s">
        <v>336</v>
      </c>
      <c r="B12" s="498">
        <v>0.22954053951511932</v>
      </c>
      <c r="C12" s="498">
        <v>0.17988552739165986</v>
      </c>
      <c r="D12" s="498">
        <v>0.1981942303457388</v>
      </c>
      <c r="E12" s="498">
        <v>0.80979559978535542</v>
      </c>
      <c r="F12" s="498">
        <v>0.42113323124042878</v>
      </c>
      <c r="G12" s="498">
        <v>8.9312295325989874E-2</v>
      </c>
      <c r="H12" s="498">
        <v>0.45521292217327464</v>
      </c>
      <c r="I12" s="498">
        <v>0.16261868541153018</v>
      </c>
      <c r="J12" s="498">
        <v>0.16583747927031509</v>
      </c>
      <c r="K12" s="498">
        <v>8.9102735453978427E-2</v>
      </c>
      <c r="L12" s="498">
        <v>8.9828916744926698E-2</v>
      </c>
      <c r="M12" s="498">
        <v>7.4934432371674783E-2</v>
      </c>
      <c r="N12" s="498">
        <v>6.6688896298766245E-2</v>
      </c>
      <c r="O12" s="498">
        <v>7.9573486114426675E-2</v>
      </c>
      <c r="P12" s="498">
        <v>5.8490933905244694E-2</v>
      </c>
      <c r="Q12" s="498">
        <v>1.3669821240799158</v>
      </c>
      <c r="R12" s="498">
        <v>0.11084016847705608</v>
      </c>
    </row>
    <row r="13" spans="1:18" ht="15" customHeight="1">
      <c r="A13" s="691" t="s">
        <v>335</v>
      </c>
      <c r="B13" s="496">
        <v>0.21389004818454299</v>
      </c>
      <c r="C13" s="496">
        <v>0.23548650858544562</v>
      </c>
      <c r="D13" s="496">
        <v>0.17984291272113337</v>
      </c>
      <c r="E13" s="496">
        <v>0.31708863847016927</v>
      </c>
      <c r="F13" s="496">
        <v>0.19142419601837674</v>
      </c>
      <c r="G13" s="496">
        <v>0.11908306043465318</v>
      </c>
      <c r="H13" s="496">
        <v>0.38179148311306904</v>
      </c>
      <c r="I13" s="496">
        <v>0.22032208991239571</v>
      </c>
      <c r="J13" s="496">
        <v>0.33167495854063017</v>
      </c>
      <c r="K13" s="496">
        <v>0.19602601799875255</v>
      </c>
      <c r="L13" s="496">
        <v>0.17761626720019599</v>
      </c>
      <c r="M13" s="496">
        <v>0.18733608092918697</v>
      </c>
      <c r="N13" s="496">
        <v>0.16672224074691563</v>
      </c>
      <c r="O13" s="496">
        <v>7.9573486114426675E-2</v>
      </c>
      <c r="P13" s="496">
        <v>9.7484889842074471E-2</v>
      </c>
      <c r="Q13" s="496">
        <v>0.87627059235892046</v>
      </c>
      <c r="R13" s="496">
        <v>0.17734426956328972</v>
      </c>
    </row>
    <row r="14" spans="1:18" ht="15" customHeight="1">
      <c r="A14" s="692" t="s">
        <v>334</v>
      </c>
      <c r="B14" s="498">
        <v>0.386993967446978</v>
      </c>
      <c r="C14" s="498">
        <v>0.43172526573998365</v>
      </c>
      <c r="D14" s="498">
        <v>0.68633927916024362</v>
      </c>
      <c r="E14" s="498">
        <v>0.68296014439728769</v>
      </c>
      <c r="F14" s="498">
        <v>0.24885145482388973</v>
      </c>
      <c r="G14" s="498">
        <v>0.20839535576064305</v>
      </c>
      <c r="H14" s="498">
        <v>0.49926578560939799</v>
      </c>
      <c r="I14" s="498">
        <v>0.31474584273199391</v>
      </c>
      <c r="J14" s="498">
        <v>0.71862907683803212</v>
      </c>
      <c r="K14" s="498">
        <v>0.40096230954290296</v>
      </c>
      <c r="L14" s="498">
        <v>0.21436446041402965</v>
      </c>
      <c r="M14" s="498">
        <v>0.28724865742475331</v>
      </c>
      <c r="N14" s="498">
        <v>0</v>
      </c>
      <c r="O14" s="498">
        <v>0.22280576112039466</v>
      </c>
      <c r="P14" s="498">
        <v>0.15597582374731916</v>
      </c>
      <c r="Q14" s="498">
        <v>0.31545741324921134</v>
      </c>
      <c r="R14" s="498">
        <v>0.26601640434493462</v>
      </c>
    </row>
    <row r="15" spans="1:18" ht="15" customHeight="1">
      <c r="A15" s="691" t="s">
        <v>333</v>
      </c>
      <c r="B15" s="496">
        <v>3.2984596122472212</v>
      </c>
      <c r="C15" s="496">
        <v>4.719542109566639</v>
      </c>
      <c r="D15" s="496">
        <v>2.9655729281362402</v>
      </c>
      <c r="E15" s="496">
        <v>4.3124054831943024</v>
      </c>
      <c r="F15" s="496">
        <v>3.6753445635528332</v>
      </c>
      <c r="G15" s="496">
        <v>1.6671628460851444</v>
      </c>
      <c r="H15" s="496">
        <v>2.4229074889867843</v>
      </c>
      <c r="I15" s="496">
        <v>1.7415936631170332</v>
      </c>
      <c r="J15" s="496">
        <v>2.211166390270868</v>
      </c>
      <c r="K15" s="496">
        <v>2.0493629154415038</v>
      </c>
      <c r="L15" s="496">
        <v>1.872116287615859</v>
      </c>
      <c r="M15" s="496">
        <v>3.1597352316722866</v>
      </c>
      <c r="N15" s="496">
        <v>17.239079693231076</v>
      </c>
      <c r="O15" s="496">
        <v>7.6390546669849613</v>
      </c>
      <c r="P15" s="496">
        <v>1.0138428543575746</v>
      </c>
      <c r="Q15" s="496">
        <v>1.2267788293024886</v>
      </c>
      <c r="R15" s="496">
        <v>1.5739303923741965</v>
      </c>
    </row>
    <row r="16" spans="1:18" ht="15" customHeight="1">
      <c r="A16" s="692" t="s">
        <v>332</v>
      </c>
      <c r="B16" s="498">
        <v>1.338354137420799</v>
      </c>
      <c r="C16" s="498">
        <v>1.304987735077678</v>
      </c>
      <c r="D16" s="498">
        <v>1.9856125669823093</v>
      </c>
      <c r="E16" s="498">
        <v>1.990340992243524</v>
      </c>
      <c r="F16" s="498">
        <v>0.42113323124042878</v>
      </c>
      <c r="G16" s="498">
        <v>0.59541530217326588</v>
      </c>
      <c r="H16" s="498">
        <v>0.95447870778267252</v>
      </c>
      <c r="I16" s="498">
        <v>1.2589833709279756</v>
      </c>
      <c r="J16" s="498">
        <v>0.82918739635157546</v>
      </c>
      <c r="K16" s="498">
        <v>0.97121981644836486</v>
      </c>
      <c r="L16" s="498">
        <v>1.4883018251602629</v>
      </c>
      <c r="M16" s="498">
        <v>1.3113525665043086</v>
      </c>
      <c r="N16" s="498">
        <v>1.1670556852284095</v>
      </c>
      <c r="O16" s="498">
        <v>0.56497175141242939</v>
      </c>
      <c r="P16" s="498">
        <v>0.35094560343146813</v>
      </c>
      <c r="Q16" s="498">
        <v>0.80616894497020675</v>
      </c>
      <c r="R16" s="498">
        <v>0.48769674129904678</v>
      </c>
    </row>
    <row r="17" spans="1:18" ht="15" customHeight="1">
      <c r="A17" s="691" t="s">
        <v>331</v>
      </c>
      <c r="B17" s="496">
        <v>0.2034563872974921</v>
      </c>
      <c r="C17" s="496">
        <v>0.28454619787408014</v>
      </c>
      <c r="D17" s="496">
        <v>0.23489686559494974</v>
      </c>
      <c r="E17" s="496">
        <v>0.35123664569003366</v>
      </c>
      <c r="F17" s="496">
        <v>9.5712098009188368E-2</v>
      </c>
      <c r="G17" s="496">
        <v>0.11908306043465318</v>
      </c>
      <c r="H17" s="496">
        <v>0.13215859030837004</v>
      </c>
      <c r="I17" s="496">
        <v>0.15737292136599695</v>
      </c>
      <c r="J17" s="496">
        <v>5.5279159756771695E-2</v>
      </c>
      <c r="K17" s="496">
        <v>0.20493629154415041</v>
      </c>
      <c r="L17" s="496">
        <v>0.14903433914499203</v>
      </c>
      <c r="M17" s="496">
        <v>0.26227051330086176</v>
      </c>
      <c r="N17" s="496">
        <v>0.20006668889629878</v>
      </c>
      <c r="O17" s="496">
        <v>0.12731757778308267</v>
      </c>
      <c r="P17" s="496">
        <v>3.8993955936829791E-2</v>
      </c>
      <c r="Q17" s="496">
        <v>7.0101647388713634E-2</v>
      </c>
      <c r="R17" s="496">
        <v>0.31035247173575703</v>
      </c>
    </row>
    <row r="18" spans="1:18" ht="15" customHeight="1">
      <c r="A18" s="692" t="s">
        <v>330</v>
      </c>
      <c r="B18" s="498">
        <v>4.7425731304776717E-2</v>
      </c>
      <c r="C18" s="498">
        <v>5.8871627146361405E-2</v>
      </c>
      <c r="D18" s="498">
        <v>4.0372898774131985E-2</v>
      </c>
      <c r="E18" s="498">
        <v>0.18537489633640666</v>
      </c>
      <c r="F18" s="498">
        <v>3.8284839203675348E-2</v>
      </c>
      <c r="G18" s="498">
        <v>8.9312295325989874E-2</v>
      </c>
      <c r="H18" s="498">
        <v>1.4684287812041116E-2</v>
      </c>
      <c r="I18" s="498">
        <v>2.6228820227666157E-2</v>
      </c>
      <c r="J18" s="498">
        <v>5.5279159756771695E-2</v>
      </c>
      <c r="K18" s="498">
        <v>3.5641094181591379E-2</v>
      </c>
      <c r="L18" s="498">
        <v>1.2249397737944551E-2</v>
      </c>
      <c r="M18" s="498">
        <v>2.4978144123891592E-2</v>
      </c>
      <c r="N18" s="498">
        <v>3.3344448149383123E-2</v>
      </c>
      <c r="O18" s="498">
        <v>3.9786743057213338E-2</v>
      </c>
      <c r="P18" s="498">
        <v>0</v>
      </c>
      <c r="Q18" s="498">
        <v>7.0101647388713634E-2</v>
      </c>
      <c r="R18" s="498">
        <v>2.2168033695411215E-2</v>
      </c>
    </row>
    <row r="19" spans="1:18" ht="15" customHeight="1">
      <c r="A19" s="691" t="s">
        <v>329</v>
      </c>
      <c r="B19" s="496">
        <v>0.73462457791099145</v>
      </c>
      <c r="C19" s="496">
        <v>0.76533115290269826</v>
      </c>
      <c r="D19" s="496">
        <v>0.86251192835645596</v>
      </c>
      <c r="E19" s="496">
        <v>1.3464071418117955</v>
      </c>
      <c r="F19" s="496">
        <v>0.63169984686064318</v>
      </c>
      <c r="G19" s="496">
        <v>0.29770765108663294</v>
      </c>
      <c r="H19" s="496">
        <v>0.86637298091042581</v>
      </c>
      <c r="I19" s="496">
        <v>0.82883071919425066</v>
      </c>
      <c r="J19" s="496">
        <v>1.271420674405749</v>
      </c>
      <c r="K19" s="496">
        <v>0.7841040719950102</v>
      </c>
      <c r="L19" s="496">
        <v>0.52672410273161574</v>
      </c>
      <c r="M19" s="496">
        <v>0.62445360309728992</v>
      </c>
      <c r="N19" s="496">
        <v>0.13337779259753249</v>
      </c>
      <c r="O19" s="496">
        <v>0.32625129306914935</v>
      </c>
      <c r="P19" s="496">
        <v>0.5849093390524468</v>
      </c>
      <c r="Q19" s="496">
        <v>1.2618296529968454</v>
      </c>
      <c r="R19" s="496">
        <v>0.31035247173575703</v>
      </c>
    </row>
    <row r="20" spans="1:18" ht="15" customHeight="1">
      <c r="A20" s="692" t="s">
        <v>328</v>
      </c>
      <c r="B20" s="498">
        <v>2.6828736199112191</v>
      </c>
      <c r="C20" s="498">
        <v>2.6917416189697465</v>
      </c>
      <c r="D20" s="498">
        <v>4.888791015194891</v>
      </c>
      <c r="E20" s="498">
        <v>4.0197082784526073</v>
      </c>
      <c r="F20" s="498">
        <v>2.7756508422664625</v>
      </c>
      <c r="G20" s="498">
        <v>1.0717475439118784</v>
      </c>
      <c r="H20" s="498">
        <v>2.3494860499265786</v>
      </c>
      <c r="I20" s="498">
        <v>1.7258563709804335</v>
      </c>
      <c r="J20" s="498">
        <v>1.105583195135434</v>
      </c>
      <c r="K20" s="498">
        <v>1.6929519736255905</v>
      </c>
      <c r="L20" s="498">
        <v>1.9170307459883222</v>
      </c>
      <c r="M20" s="498">
        <v>2.8849756463094791</v>
      </c>
      <c r="N20" s="498">
        <v>3.0676892297432481</v>
      </c>
      <c r="O20" s="498">
        <v>2.586138298718867</v>
      </c>
      <c r="P20" s="498">
        <v>1.1503217001364787</v>
      </c>
      <c r="Q20" s="498">
        <v>1.3669821240799158</v>
      </c>
      <c r="R20" s="498">
        <v>2.5049878075814673</v>
      </c>
    </row>
    <row r="21" spans="1:18" ht="15" customHeight="1">
      <c r="A21" s="691" t="s">
        <v>327</v>
      </c>
      <c r="B21" s="496">
        <v>0.83279584171187926</v>
      </c>
      <c r="C21" s="496">
        <v>0.95175797219950942</v>
      </c>
      <c r="D21" s="496">
        <v>0.81112823900756081</v>
      </c>
      <c r="E21" s="496">
        <v>0.9902922093760671</v>
      </c>
      <c r="F21" s="496">
        <v>0.3445635528330781</v>
      </c>
      <c r="G21" s="496">
        <v>1.1015183090205418</v>
      </c>
      <c r="H21" s="496">
        <v>0.82232011747430245</v>
      </c>
      <c r="I21" s="496">
        <v>0.66096626973718731</v>
      </c>
      <c r="J21" s="496">
        <v>1.271420674405749</v>
      </c>
      <c r="K21" s="496">
        <v>0.86429653390359074</v>
      </c>
      <c r="L21" s="496">
        <v>0.77579519006982156</v>
      </c>
      <c r="M21" s="496">
        <v>0.84925690021231426</v>
      </c>
      <c r="N21" s="496">
        <v>0.8336112037345782</v>
      </c>
      <c r="O21" s="496">
        <v>0.74003342086416812</v>
      </c>
      <c r="P21" s="496">
        <v>0.8383700526418405</v>
      </c>
      <c r="Q21" s="496">
        <v>0.73606729758149314</v>
      </c>
      <c r="R21" s="496">
        <v>1.1970738195522057</v>
      </c>
    </row>
    <row r="22" spans="1:18" ht="15" customHeight="1">
      <c r="A22" s="692" t="s">
        <v>326</v>
      </c>
      <c r="B22" s="498">
        <v>0.37418901999468834</v>
      </c>
      <c r="C22" s="498">
        <v>0.55600981193785781</v>
      </c>
      <c r="D22" s="498">
        <v>0.42575056889084634</v>
      </c>
      <c r="E22" s="498">
        <v>0.61466412995755892</v>
      </c>
      <c r="F22" s="498">
        <v>0.3445635528330781</v>
      </c>
      <c r="G22" s="498">
        <v>0.38701994641262277</v>
      </c>
      <c r="H22" s="498">
        <v>0.36710719530102787</v>
      </c>
      <c r="I22" s="498">
        <v>0.4616272360069244</v>
      </c>
      <c r="J22" s="498">
        <v>0.55279159756771701</v>
      </c>
      <c r="K22" s="498">
        <v>0.26730820636193531</v>
      </c>
      <c r="L22" s="498">
        <v>0.21436446041402965</v>
      </c>
      <c r="M22" s="498">
        <v>0.14986886474334957</v>
      </c>
      <c r="N22" s="498">
        <v>0.23341113704568192</v>
      </c>
      <c r="O22" s="498">
        <v>0.190976366674624</v>
      </c>
      <c r="P22" s="498">
        <v>0.21446675765256387</v>
      </c>
      <c r="Q22" s="498">
        <v>0.49071153172099546</v>
      </c>
      <c r="R22" s="498">
        <v>0.44336067390822431</v>
      </c>
    </row>
    <row r="23" spans="1:18" ht="15" customHeight="1">
      <c r="A23" s="691" t="s">
        <v>325</v>
      </c>
      <c r="B23" s="496">
        <v>1.9340213226087946</v>
      </c>
      <c r="C23" s="496">
        <v>2.2829108748977922</v>
      </c>
      <c r="D23" s="496">
        <v>2.1691257432283639</v>
      </c>
      <c r="E23" s="496">
        <v>2.390360505390507</v>
      </c>
      <c r="F23" s="496">
        <v>0.76569678407350694</v>
      </c>
      <c r="G23" s="496">
        <v>1.9648704971717772</v>
      </c>
      <c r="H23" s="496">
        <v>1.6740088105726871</v>
      </c>
      <c r="I23" s="496">
        <v>1.3796359439752401</v>
      </c>
      <c r="J23" s="496">
        <v>2.1006080707573247</v>
      </c>
      <c r="K23" s="496">
        <v>2.0315423683507081</v>
      </c>
      <c r="L23" s="496">
        <v>1.8292433955330529</v>
      </c>
      <c r="M23" s="496">
        <v>1.361308854752092</v>
      </c>
      <c r="N23" s="496">
        <v>2.7675891963987995</v>
      </c>
      <c r="O23" s="496">
        <v>1.8461048778546989</v>
      </c>
      <c r="P23" s="496">
        <v>1.481770325599532</v>
      </c>
      <c r="Q23" s="496">
        <v>2.0679985979670521</v>
      </c>
      <c r="R23" s="496">
        <v>2.1059632010640659</v>
      </c>
    </row>
    <row r="24" spans="1:18" ht="15" customHeight="1">
      <c r="A24" s="692" t="s">
        <v>324</v>
      </c>
      <c r="B24" s="498">
        <v>1.7002124672762453</v>
      </c>
      <c r="C24" s="498">
        <v>1.821749795584628</v>
      </c>
      <c r="D24" s="498">
        <v>1.3066138148719078</v>
      </c>
      <c r="E24" s="498">
        <v>1.0000487828674569</v>
      </c>
      <c r="F24" s="498">
        <v>0.19142419601837674</v>
      </c>
      <c r="G24" s="498">
        <v>0.38701994641262277</v>
      </c>
      <c r="H24" s="498">
        <v>0.71953010279001473</v>
      </c>
      <c r="I24" s="498">
        <v>0.71342391019251949</v>
      </c>
      <c r="J24" s="498">
        <v>0.33167495854063017</v>
      </c>
      <c r="K24" s="498">
        <v>0.45442395081529002</v>
      </c>
      <c r="L24" s="498">
        <v>2.0415662896574251</v>
      </c>
      <c r="M24" s="498">
        <v>11.277632071937054</v>
      </c>
      <c r="N24" s="498">
        <v>7.6692230743581193</v>
      </c>
      <c r="O24" s="498">
        <v>0.27850720140049334</v>
      </c>
      <c r="P24" s="498">
        <v>0.17547280171573407</v>
      </c>
      <c r="Q24" s="498">
        <v>0.2103049421661409</v>
      </c>
      <c r="R24" s="498">
        <v>0.42119264021281316</v>
      </c>
    </row>
    <row r="25" spans="1:18" ht="15" customHeight="1">
      <c r="A25" s="691" t="s">
        <v>323</v>
      </c>
      <c r="B25" s="496">
        <v>1.055222521531282</v>
      </c>
      <c r="C25" s="496">
        <v>1.491414554374489</v>
      </c>
      <c r="D25" s="496">
        <v>1.2589003890479336</v>
      </c>
      <c r="E25" s="496">
        <v>1.1561539587296941</v>
      </c>
      <c r="F25" s="496">
        <v>0.61255742725880558</v>
      </c>
      <c r="G25" s="496">
        <v>1.3396844298898483</v>
      </c>
      <c r="H25" s="496">
        <v>1.6593245227606461</v>
      </c>
      <c r="I25" s="496">
        <v>0.63473744950952105</v>
      </c>
      <c r="J25" s="496">
        <v>0.77390823659480379</v>
      </c>
      <c r="K25" s="496">
        <v>1.4523745878998484</v>
      </c>
      <c r="L25" s="496">
        <v>0.80846025070434036</v>
      </c>
      <c r="M25" s="496">
        <v>0.54951917072561507</v>
      </c>
      <c r="N25" s="496">
        <v>0.8336112037345782</v>
      </c>
      <c r="O25" s="496">
        <v>0.85143630142436533</v>
      </c>
      <c r="P25" s="496">
        <v>0.74088516279976602</v>
      </c>
      <c r="Q25" s="496">
        <v>1.0515247108307046</v>
      </c>
      <c r="R25" s="496">
        <v>1.3522500554200843</v>
      </c>
    </row>
    <row r="26" spans="1:18" ht="15" customHeight="1">
      <c r="A26" s="692" t="s">
        <v>322</v>
      </c>
      <c r="B26" s="498">
        <v>6.5447509200591863E-2</v>
      </c>
      <c r="C26" s="498">
        <v>0.10793131643499591</v>
      </c>
      <c r="D26" s="498">
        <v>6.6064743448579613E-2</v>
      </c>
      <c r="E26" s="498">
        <v>0.13659202887945754</v>
      </c>
      <c r="F26" s="498">
        <v>3.8284839203675348E-2</v>
      </c>
      <c r="G26" s="498">
        <v>0</v>
      </c>
      <c r="H26" s="498">
        <v>5.8737151248164463E-2</v>
      </c>
      <c r="I26" s="498">
        <v>4.721187640979909E-2</v>
      </c>
      <c r="J26" s="498">
        <v>0.38695411829740189</v>
      </c>
      <c r="K26" s="498">
        <v>8.0192461908580592E-2</v>
      </c>
      <c r="L26" s="498">
        <v>3.6748193213833651E-2</v>
      </c>
      <c r="M26" s="498">
        <v>1.2489072061945796E-2</v>
      </c>
      <c r="N26" s="498">
        <v>0</v>
      </c>
      <c r="O26" s="498">
        <v>3.1829394445770667E-2</v>
      </c>
      <c r="P26" s="498">
        <v>5.8490933905244694E-2</v>
      </c>
      <c r="Q26" s="498">
        <v>3.5050823694356817E-2</v>
      </c>
      <c r="R26" s="498">
        <v>2.2168033695411215E-2</v>
      </c>
    </row>
    <row r="27" spans="1:18" ht="15" customHeight="1">
      <c r="A27" s="691" t="s">
        <v>321</v>
      </c>
      <c r="B27" s="496">
        <v>0.56152065864855638</v>
      </c>
      <c r="C27" s="496">
        <v>0.40883074407195419</v>
      </c>
      <c r="D27" s="496">
        <v>0.38537767011671437</v>
      </c>
      <c r="E27" s="496">
        <v>1.2683545538806771</v>
      </c>
      <c r="F27" s="496">
        <v>0.45941807044410415</v>
      </c>
      <c r="G27" s="496">
        <v>0.3572491813039595</v>
      </c>
      <c r="H27" s="496">
        <v>0.58737151248164465</v>
      </c>
      <c r="I27" s="496">
        <v>0.29900855059539422</v>
      </c>
      <c r="J27" s="496">
        <v>0.38695411829740189</v>
      </c>
      <c r="K27" s="496">
        <v>0.6504499688140426</v>
      </c>
      <c r="L27" s="496">
        <v>0.76150422604221957</v>
      </c>
      <c r="M27" s="496">
        <v>0.27475958536280753</v>
      </c>
      <c r="N27" s="496">
        <v>0.50016672224074687</v>
      </c>
      <c r="O27" s="496">
        <v>0.28646455001193605</v>
      </c>
      <c r="P27" s="496">
        <v>0.3314486254630532</v>
      </c>
      <c r="Q27" s="496">
        <v>0.24535576586049773</v>
      </c>
      <c r="R27" s="496">
        <v>0.24384837064952339</v>
      </c>
    </row>
    <row r="28" spans="1:18" ht="15" customHeight="1">
      <c r="A28" s="692" t="s">
        <v>320</v>
      </c>
      <c r="B28" s="498">
        <v>0.18590886671472476</v>
      </c>
      <c r="C28" s="498">
        <v>0.25183973834832379</v>
      </c>
      <c r="D28" s="498">
        <v>0.27159950084416062</v>
      </c>
      <c r="E28" s="498">
        <v>0.35123664569003366</v>
      </c>
      <c r="F28" s="498">
        <v>0.15313935681470139</v>
      </c>
      <c r="G28" s="498">
        <v>0.11908306043465318</v>
      </c>
      <c r="H28" s="498">
        <v>0.22026431718061676</v>
      </c>
      <c r="I28" s="498">
        <v>0.12589833709279755</v>
      </c>
      <c r="J28" s="498">
        <v>0.55279159756771701</v>
      </c>
      <c r="K28" s="498">
        <v>0.13365410318096765</v>
      </c>
      <c r="L28" s="498">
        <v>0.10207831448287126</v>
      </c>
      <c r="M28" s="498">
        <v>6.2445360309728984E-2</v>
      </c>
      <c r="N28" s="498">
        <v>6.6688896298766245E-2</v>
      </c>
      <c r="O28" s="498">
        <v>0.21484841250895204</v>
      </c>
      <c r="P28" s="498">
        <v>1.9496977968414896E-2</v>
      </c>
      <c r="Q28" s="498">
        <v>0.1752541184717841</v>
      </c>
      <c r="R28" s="498">
        <v>6.6504101086233655E-2</v>
      </c>
    </row>
    <row r="29" spans="1:18" ht="15" customHeight="1">
      <c r="A29" s="691" t="s">
        <v>319</v>
      </c>
      <c r="B29" s="496">
        <v>4.5405395151193231</v>
      </c>
      <c r="C29" s="496">
        <v>1.671300081766149</v>
      </c>
      <c r="D29" s="496">
        <v>7.1239815018718344</v>
      </c>
      <c r="E29" s="496">
        <v>3.7514025074393871</v>
      </c>
      <c r="F29" s="496">
        <v>1.3591117917304747</v>
      </c>
      <c r="G29" s="496">
        <v>0.9824352485858886</v>
      </c>
      <c r="H29" s="496">
        <v>8.2966226138032315</v>
      </c>
      <c r="I29" s="496">
        <v>1.0543985731521797</v>
      </c>
      <c r="J29" s="496">
        <v>2.6533996683250414</v>
      </c>
      <c r="K29" s="496">
        <v>1.0157711841753541</v>
      </c>
      <c r="L29" s="496">
        <v>6.677963333469437</v>
      </c>
      <c r="M29" s="496">
        <v>2.5977269888847259</v>
      </c>
      <c r="N29" s="496">
        <v>1.8339446482160719</v>
      </c>
      <c r="O29" s="496">
        <v>13.352430970000794</v>
      </c>
      <c r="P29" s="496">
        <v>0.52641840514720217</v>
      </c>
      <c r="Q29" s="496">
        <v>1.2968804766912023</v>
      </c>
      <c r="R29" s="496">
        <v>0.99756151629350476</v>
      </c>
    </row>
    <row r="30" spans="1:18" ht="15" customHeight="1">
      <c r="A30" s="692" t="s">
        <v>318</v>
      </c>
      <c r="B30" s="498">
        <v>2.6122092802671015</v>
      </c>
      <c r="C30" s="498">
        <v>1.4979558462796403</v>
      </c>
      <c r="D30" s="498">
        <v>1.8681641341848343</v>
      </c>
      <c r="E30" s="498">
        <v>3.8001853748963366</v>
      </c>
      <c r="F30" s="498">
        <v>15.486217457886678</v>
      </c>
      <c r="G30" s="498">
        <v>1.7862459065197975</v>
      </c>
      <c r="H30" s="498">
        <v>2.6872246696035242</v>
      </c>
      <c r="I30" s="498">
        <v>2.1612547867596912</v>
      </c>
      <c r="J30" s="498">
        <v>5.9701492537313428</v>
      </c>
      <c r="K30" s="498">
        <v>2.575069054619977</v>
      </c>
      <c r="L30" s="498">
        <v>2.2988036421542608</v>
      </c>
      <c r="M30" s="498">
        <v>2.5977269888847259</v>
      </c>
      <c r="N30" s="498">
        <v>1.0670223407802599</v>
      </c>
      <c r="O30" s="498">
        <v>2.5622662528845388</v>
      </c>
      <c r="P30" s="498">
        <v>1.2283096120101384</v>
      </c>
      <c r="Q30" s="498">
        <v>3.3298282509638977</v>
      </c>
      <c r="R30" s="498">
        <v>1.2192418532476168</v>
      </c>
    </row>
    <row r="31" spans="1:18" ht="15" customHeight="1">
      <c r="A31" s="691" t="s">
        <v>317</v>
      </c>
      <c r="B31" s="496">
        <v>0.2821831012634215</v>
      </c>
      <c r="C31" s="496">
        <v>0.35322976287816843</v>
      </c>
      <c r="D31" s="496">
        <v>0.25691844674447628</v>
      </c>
      <c r="E31" s="496">
        <v>0.33172349870725398</v>
      </c>
      <c r="F31" s="496">
        <v>0.13399693721286371</v>
      </c>
      <c r="G31" s="496">
        <v>0.23816612086930636</v>
      </c>
      <c r="H31" s="496">
        <v>0.45521292217327464</v>
      </c>
      <c r="I31" s="496">
        <v>0.27277973036772807</v>
      </c>
      <c r="J31" s="496">
        <v>0</v>
      </c>
      <c r="K31" s="496">
        <v>0.2583979328165375</v>
      </c>
      <c r="L31" s="496">
        <v>0.23886325588991872</v>
      </c>
      <c r="M31" s="496">
        <v>0.29973772948669913</v>
      </c>
      <c r="N31" s="496">
        <v>6.6688896298766245E-2</v>
      </c>
      <c r="O31" s="496">
        <v>0.334208641680592</v>
      </c>
      <c r="P31" s="496">
        <v>0.3314486254630532</v>
      </c>
      <c r="Q31" s="496">
        <v>0.3505082369435682</v>
      </c>
      <c r="R31" s="496">
        <v>0.22168033695411216</v>
      </c>
    </row>
    <row r="32" spans="1:18" ht="15" customHeight="1">
      <c r="A32" s="692" t="s">
        <v>316</v>
      </c>
      <c r="B32" s="498">
        <v>0.31016428273323976</v>
      </c>
      <c r="C32" s="498">
        <v>0.34668847097301719</v>
      </c>
      <c r="D32" s="498">
        <v>0.38537767011671437</v>
      </c>
      <c r="E32" s="498">
        <v>0.82443046002244003</v>
      </c>
      <c r="F32" s="498">
        <v>0.13399693721286371</v>
      </c>
      <c r="G32" s="498">
        <v>0.11908306043465318</v>
      </c>
      <c r="H32" s="498">
        <v>0.39647577092511016</v>
      </c>
      <c r="I32" s="498">
        <v>0.25179667418559509</v>
      </c>
      <c r="J32" s="498">
        <v>0.2763957987838585</v>
      </c>
      <c r="K32" s="498">
        <v>0.18711574445335472</v>
      </c>
      <c r="L32" s="498">
        <v>0.12453554366910294</v>
      </c>
      <c r="M32" s="498">
        <v>0.11240164855751218</v>
      </c>
      <c r="N32" s="498">
        <v>0.10003334444814939</v>
      </c>
      <c r="O32" s="498">
        <v>0.56497175141242939</v>
      </c>
      <c r="P32" s="498">
        <v>9.7484889842074471E-2</v>
      </c>
      <c r="Q32" s="498">
        <v>0.28040658955485454</v>
      </c>
      <c r="R32" s="498">
        <v>0.11084016847705608</v>
      </c>
    </row>
    <row r="33" spans="1:18" ht="15" customHeight="1">
      <c r="A33" s="691" t="s">
        <v>315</v>
      </c>
      <c r="B33" s="496">
        <v>1.1861175399324657</v>
      </c>
      <c r="C33" s="496">
        <v>1.9329517579721993</v>
      </c>
      <c r="D33" s="496">
        <v>0.77809586728327085</v>
      </c>
      <c r="E33" s="496">
        <v>2.2098638957997951</v>
      </c>
      <c r="F33" s="496">
        <v>0.65084226646248089</v>
      </c>
      <c r="G33" s="496">
        <v>0.5656445370646026</v>
      </c>
      <c r="H33" s="496">
        <v>1.4390602055800295</v>
      </c>
      <c r="I33" s="496">
        <v>0.48785605623459055</v>
      </c>
      <c r="J33" s="496">
        <v>0.66334991708126034</v>
      </c>
      <c r="K33" s="496">
        <v>0.63262942172324688</v>
      </c>
      <c r="L33" s="496">
        <v>1.3596831489118453</v>
      </c>
      <c r="M33" s="496">
        <v>0.61196453103534409</v>
      </c>
      <c r="N33" s="496">
        <v>1.6005335111703902</v>
      </c>
      <c r="O33" s="496">
        <v>0.74003342086416812</v>
      </c>
      <c r="P33" s="496">
        <v>0.5069214271787873</v>
      </c>
      <c r="Q33" s="496">
        <v>0.52576235541535232</v>
      </c>
      <c r="R33" s="496">
        <v>0.46552870760363552</v>
      </c>
    </row>
    <row r="34" spans="1:18" ht="15" customHeight="1">
      <c r="A34" s="692" t="s">
        <v>314</v>
      </c>
      <c r="B34" s="498">
        <v>0.44153355844747127</v>
      </c>
      <c r="C34" s="498">
        <v>0.32379394930498773</v>
      </c>
      <c r="D34" s="498">
        <v>0.81479850253248187</v>
      </c>
      <c r="E34" s="498">
        <v>0.30733206497877946</v>
      </c>
      <c r="F34" s="498">
        <v>0.42113323124042878</v>
      </c>
      <c r="G34" s="498">
        <v>0.26793688597796961</v>
      </c>
      <c r="H34" s="498">
        <v>0.20558002936857561</v>
      </c>
      <c r="I34" s="498">
        <v>0.41441535959712533</v>
      </c>
      <c r="J34" s="498">
        <v>0.71862907683803212</v>
      </c>
      <c r="K34" s="498">
        <v>0.30294930054352665</v>
      </c>
      <c r="L34" s="498">
        <v>0.32869217263484546</v>
      </c>
      <c r="M34" s="498">
        <v>0.31222680154864496</v>
      </c>
      <c r="N34" s="498">
        <v>0.26675558519506498</v>
      </c>
      <c r="O34" s="498">
        <v>0.48539826529800273</v>
      </c>
      <c r="P34" s="498">
        <v>1.2868005459153831</v>
      </c>
      <c r="Q34" s="498">
        <v>0.3505082369435682</v>
      </c>
      <c r="R34" s="498">
        <v>0.99756151629350476</v>
      </c>
    </row>
    <row r="35" spans="1:18" ht="15" customHeight="1">
      <c r="A35" s="691" t="s">
        <v>313</v>
      </c>
      <c r="B35" s="496">
        <v>0.19017718253215463</v>
      </c>
      <c r="C35" s="496">
        <v>0.22240392477514309</v>
      </c>
      <c r="D35" s="496">
        <v>0.39271819716655659</v>
      </c>
      <c r="E35" s="496">
        <v>0.23903605053905069</v>
      </c>
      <c r="F35" s="496">
        <v>0.28713629402756508</v>
      </c>
      <c r="G35" s="496">
        <v>0.17862459065197975</v>
      </c>
      <c r="H35" s="496">
        <v>0.11747430249632893</v>
      </c>
      <c r="I35" s="496">
        <v>0.15212715732046372</v>
      </c>
      <c r="J35" s="496">
        <v>0.11055831951354339</v>
      </c>
      <c r="K35" s="496">
        <v>0.10692328254477412</v>
      </c>
      <c r="L35" s="496">
        <v>0.11841084480013066</v>
      </c>
      <c r="M35" s="496">
        <v>4.9956288247783184E-2</v>
      </c>
      <c r="N35" s="496">
        <v>6.6688896298766245E-2</v>
      </c>
      <c r="O35" s="496">
        <v>0.20689106389750936</v>
      </c>
      <c r="P35" s="496">
        <v>9.7484889842074471E-2</v>
      </c>
      <c r="Q35" s="496">
        <v>0.14020329477742727</v>
      </c>
      <c r="R35" s="496">
        <v>0.13300820217246731</v>
      </c>
    </row>
    <row r="36" spans="1:18" ht="15" customHeight="1">
      <c r="A36" s="692" t="s">
        <v>312</v>
      </c>
      <c r="B36" s="498">
        <v>2.4367340744394279</v>
      </c>
      <c r="C36" s="498">
        <v>2.9566639411283728</v>
      </c>
      <c r="D36" s="498">
        <v>3.2738750642296117</v>
      </c>
      <c r="E36" s="498">
        <v>2.4830479535587102</v>
      </c>
      <c r="F36" s="498">
        <v>1.7802450229709035</v>
      </c>
      <c r="G36" s="498">
        <v>3.8404286990175645</v>
      </c>
      <c r="H36" s="498">
        <v>2.1732745961820852</v>
      </c>
      <c r="I36" s="498">
        <v>1.5160258091591039</v>
      </c>
      <c r="J36" s="498">
        <v>1.9347705914870093</v>
      </c>
      <c r="K36" s="498">
        <v>2.8334669874365144</v>
      </c>
      <c r="L36" s="498">
        <v>2.3212608713404923</v>
      </c>
      <c r="M36" s="498">
        <v>1.9482952416635442</v>
      </c>
      <c r="N36" s="498">
        <v>1.8339446482160719</v>
      </c>
      <c r="O36" s="498">
        <v>1.9415930611920109</v>
      </c>
      <c r="P36" s="498">
        <v>1.7547280171573407</v>
      </c>
      <c r="Q36" s="498">
        <v>1.6473887136347702</v>
      </c>
      <c r="R36" s="498">
        <v>2.0394590999778321</v>
      </c>
    </row>
    <row r="37" spans="1:18" ht="15" customHeight="1">
      <c r="A37" s="691" t="s">
        <v>311</v>
      </c>
      <c r="B37" s="496">
        <v>0.67866221497135493</v>
      </c>
      <c r="C37" s="496">
        <v>0.42191332788225672</v>
      </c>
      <c r="D37" s="496">
        <v>1.2956030242971446</v>
      </c>
      <c r="E37" s="496">
        <v>0.60002926972047421</v>
      </c>
      <c r="F37" s="496">
        <v>0.61255742725880558</v>
      </c>
      <c r="G37" s="496">
        <v>0.20839535576064305</v>
      </c>
      <c r="H37" s="496">
        <v>0.57268722466960353</v>
      </c>
      <c r="I37" s="496">
        <v>0.38818653936945918</v>
      </c>
      <c r="J37" s="496">
        <v>1.2161415146489774</v>
      </c>
      <c r="K37" s="496">
        <v>0.35641094181591371</v>
      </c>
      <c r="L37" s="496">
        <v>0.39198072761422564</v>
      </c>
      <c r="M37" s="496">
        <v>0.42462845010615713</v>
      </c>
      <c r="N37" s="496">
        <v>0.36678892964321441</v>
      </c>
      <c r="O37" s="496">
        <v>2.4349486751014564</v>
      </c>
      <c r="P37" s="496">
        <v>0.37044258139988301</v>
      </c>
      <c r="Q37" s="496">
        <v>0.28040658955485454</v>
      </c>
      <c r="R37" s="496">
        <v>0.93105741520727103</v>
      </c>
    </row>
    <row r="38" spans="1:18" ht="15" customHeight="1">
      <c r="A38" s="692" t="s">
        <v>310</v>
      </c>
      <c r="B38" s="498">
        <v>2.5799597829798535</v>
      </c>
      <c r="C38" s="498">
        <v>2.4497138184791498</v>
      </c>
      <c r="D38" s="498">
        <v>2.5691844674447624</v>
      </c>
      <c r="E38" s="498">
        <v>2.3318210644421677</v>
      </c>
      <c r="F38" s="498">
        <v>2.3162327718223583</v>
      </c>
      <c r="G38" s="498">
        <v>2.857993450431676</v>
      </c>
      <c r="H38" s="498">
        <v>2.8193832599118944</v>
      </c>
      <c r="I38" s="498">
        <v>2.7277973036772809</v>
      </c>
      <c r="J38" s="498">
        <v>1.6583747927031509</v>
      </c>
      <c r="K38" s="498">
        <v>3.1364162879800408</v>
      </c>
      <c r="L38" s="498">
        <v>3.3359193173002328</v>
      </c>
      <c r="M38" s="498">
        <v>1.9482952416635442</v>
      </c>
      <c r="N38" s="498">
        <v>1.9006335445148383</v>
      </c>
      <c r="O38" s="498">
        <v>0.97079653059600546</v>
      </c>
      <c r="P38" s="498">
        <v>0.9163579645155</v>
      </c>
      <c r="Q38" s="498">
        <v>2.4185068349106205</v>
      </c>
      <c r="R38" s="498">
        <v>2.5936599423631126</v>
      </c>
    </row>
    <row r="39" spans="1:18" ht="15" customHeight="1">
      <c r="A39" s="691" t="s">
        <v>309</v>
      </c>
      <c r="B39" s="496">
        <v>0.82615623932921034</v>
      </c>
      <c r="C39" s="496">
        <v>1.1218315617334422</v>
      </c>
      <c r="D39" s="496">
        <v>1.2845922337223812</v>
      </c>
      <c r="E39" s="496">
        <v>0.85370018049660956</v>
      </c>
      <c r="F39" s="496">
        <v>0.7082695252679938</v>
      </c>
      <c r="G39" s="496">
        <v>0.47633224173861272</v>
      </c>
      <c r="H39" s="496">
        <v>0.52863436123348018</v>
      </c>
      <c r="I39" s="496">
        <v>0.58752557309972198</v>
      </c>
      <c r="J39" s="496">
        <v>0.16583747927031509</v>
      </c>
      <c r="K39" s="496">
        <v>0.59698832754165554</v>
      </c>
      <c r="L39" s="496">
        <v>0.83500061246988699</v>
      </c>
      <c r="M39" s="496">
        <v>0.63694267515923575</v>
      </c>
      <c r="N39" s="496">
        <v>0.26675558519506498</v>
      </c>
      <c r="O39" s="496">
        <v>0.58088644863531469</v>
      </c>
      <c r="P39" s="496">
        <v>0.48742444921037237</v>
      </c>
      <c r="Q39" s="496">
        <v>0.2103049421661409</v>
      </c>
      <c r="R39" s="496">
        <v>0.68720904455774778</v>
      </c>
    </row>
    <row r="40" spans="1:18" ht="15" customHeight="1">
      <c r="A40" s="692" t="s">
        <v>308</v>
      </c>
      <c r="B40" s="498">
        <v>0.85271464885988535</v>
      </c>
      <c r="C40" s="498">
        <v>0.8994276369582993</v>
      </c>
      <c r="D40" s="498">
        <v>0.8771929824561403</v>
      </c>
      <c r="E40" s="498">
        <v>1.9318015512951852</v>
      </c>
      <c r="F40" s="498">
        <v>0.88055130168453299</v>
      </c>
      <c r="G40" s="498">
        <v>0.68472759749925571</v>
      </c>
      <c r="H40" s="498">
        <v>1.0279001468428781</v>
      </c>
      <c r="I40" s="498">
        <v>0.53506793264438968</v>
      </c>
      <c r="J40" s="498">
        <v>0.38695411829740189</v>
      </c>
      <c r="K40" s="498">
        <v>0.81083489263120367</v>
      </c>
      <c r="L40" s="498">
        <v>0.65738434526969092</v>
      </c>
      <c r="M40" s="498">
        <v>0.57449731484950661</v>
      </c>
      <c r="N40" s="498">
        <v>0.50016672224074687</v>
      </c>
      <c r="O40" s="498">
        <v>0.68433198058406941</v>
      </c>
      <c r="P40" s="498">
        <v>0.46792747124195755</v>
      </c>
      <c r="Q40" s="498">
        <v>1.0164738871363477</v>
      </c>
      <c r="R40" s="498">
        <v>0.59853690977610285</v>
      </c>
    </row>
    <row r="41" spans="1:18" ht="15" customHeight="1">
      <c r="A41" s="691" t="s">
        <v>307</v>
      </c>
      <c r="B41" s="496">
        <v>2.1450658269150513</v>
      </c>
      <c r="C41" s="496">
        <v>2.8127555192150449</v>
      </c>
      <c r="D41" s="496">
        <v>1.816780444835939</v>
      </c>
      <c r="E41" s="496">
        <v>6.0344407044246058</v>
      </c>
      <c r="F41" s="496">
        <v>1.7993874425727412</v>
      </c>
      <c r="G41" s="496">
        <v>2.3518904435843999</v>
      </c>
      <c r="H41" s="496">
        <v>1.7033773861967694</v>
      </c>
      <c r="I41" s="496">
        <v>1.7573309552536327</v>
      </c>
      <c r="J41" s="496">
        <v>0.9397457158651189</v>
      </c>
      <c r="K41" s="496">
        <v>3.0294930054352669</v>
      </c>
      <c r="L41" s="496">
        <v>0.97995181903556405</v>
      </c>
      <c r="M41" s="496">
        <v>1.48619957537155</v>
      </c>
      <c r="N41" s="496">
        <v>1.0670223407802599</v>
      </c>
      <c r="O41" s="496">
        <v>1.2811331264422694</v>
      </c>
      <c r="P41" s="496">
        <v>0.85786703061025549</v>
      </c>
      <c r="Q41" s="496">
        <v>1.9628461268839819</v>
      </c>
      <c r="R41" s="496">
        <v>1.2857459543338505</v>
      </c>
    </row>
    <row r="42" spans="1:18" ht="15" customHeight="1">
      <c r="A42" s="693" t="s">
        <v>306</v>
      </c>
      <c r="B42" s="500">
        <v>36.116591417839658</v>
      </c>
      <c r="C42" s="500">
        <v>36.791496320523301</v>
      </c>
      <c r="D42" s="500">
        <v>42.442927402187472</v>
      </c>
      <c r="E42" s="500">
        <v>49.631689350700036</v>
      </c>
      <c r="F42" s="500">
        <v>38.552833078101074</v>
      </c>
      <c r="G42" s="500">
        <v>25.096754986603152</v>
      </c>
      <c r="H42" s="500">
        <v>37.650513950073424</v>
      </c>
      <c r="I42" s="500">
        <v>23.773802654356608</v>
      </c>
      <c r="J42" s="500">
        <v>30.237700386954121</v>
      </c>
      <c r="K42" s="500">
        <v>29.109863672814758</v>
      </c>
      <c r="L42" s="500">
        <v>34.235025111265358</v>
      </c>
      <c r="M42" s="500">
        <v>38.154115149244411</v>
      </c>
      <c r="N42" s="500">
        <v>46.982327442480823</v>
      </c>
      <c r="O42" s="500">
        <v>43.319805840693881</v>
      </c>
      <c r="P42" s="500">
        <v>16.689413140963151</v>
      </c>
      <c r="Q42" s="500">
        <v>26.848930949877321</v>
      </c>
      <c r="R42" s="501">
        <v>24.407005098647751</v>
      </c>
    </row>
    <row r="43" spans="1:18" ht="4.5" customHeight="1">
      <c r="A43" s="694"/>
      <c r="B43" s="695"/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</row>
    <row r="44" spans="1:18" ht="15" customHeight="1">
      <c r="A44" s="558" t="s">
        <v>305</v>
      </c>
      <c r="B44" s="696"/>
      <c r="C44" s="696"/>
      <c r="D44" s="696"/>
      <c r="E44" s="696"/>
      <c r="F44" s="696"/>
      <c r="G44" s="696"/>
      <c r="H44" s="696"/>
      <c r="I44" s="696"/>
      <c r="J44" s="696"/>
      <c r="K44" s="696"/>
      <c r="L44" s="696"/>
      <c r="M44" s="696"/>
      <c r="N44" s="696"/>
      <c r="O44" s="696"/>
      <c r="P44" s="696"/>
      <c r="Q44" s="696"/>
      <c r="R44" s="393"/>
    </row>
    <row r="45" spans="1:18" ht="15" customHeight="1">
      <c r="A45" s="691" t="s">
        <v>304</v>
      </c>
      <c r="B45" s="496">
        <v>1.7974352164510377</v>
      </c>
      <c r="C45" s="496">
        <v>1.9950940310711367</v>
      </c>
      <c r="D45" s="496">
        <v>2.1838067973280482</v>
      </c>
      <c r="E45" s="496">
        <v>1.7171569344846089</v>
      </c>
      <c r="F45" s="496">
        <v>1.1102603369065851</v>
      </c>
      <c r="G45" s="496">
        <v>1.1908306043465318</v>
      </c>
      <c r="H45" s="496">
        <v>1.1306901615271658</v>
      </c>
      <c r="I45" s="496">
        <v>1.2065257304726433</v>
      </c>
      <c r="J45" s="496">
        <v>2.6533996683250414</v>
      </c>
      <c r="K45" s="496">
        <v>1.7909649826249665</v>
      </c>
      <c r="L45" s="496">
        <v>1.4474704993671146</v>
      </c>
      <c r="M45" s="496">
        <v>1.7110028724865742</v>
      </c>
      <c r="N45" s="496">
        <v>1.0336778926308769</v>
      </c>
      <c r="O45" s="496">
        <v>2.586138298718867</v>
      </c>
      <c r="P45" s="496">
        <v>2.8075648274517451</v>
      </c>
      <c r="Q45" s="496">
        <v>1.0515247108307046</v>
      </c>
      <c r="R45" s="496">
        <v>4.5001108401684773</v>
      </c>
    </row>
    <row r="46" spans="1:18" ht="15" customHeight="1">
      <c r="A46" s="692" t="s">
        <v>303</v>
      </c>
      <c r="B46" s="498">
        <v>2.9845012710095991</v>
      </c>
      <c r="C46" s="498">
        <v>3.3982011447260834</v>
      </c>
      <c r="D46" s="498">
        <v>3.6372311531967996</v>
      </c>
      <c r="E46" s="498">
        <v>3.7709156544221667</v>
      </c>
      <c r="F46" s="498">
        <v>2.0290964777947935</v>
      </c>
      <c r="G46" s="498">
        <v>1.6076213158678176</v>
      </c>
      <c r="H46" s="498">
        <v>1.7033773861967694</v>
      </c>
      <c r="I46" s="498">
        <v>3.3048313486859362</v>
      </c>
      <c r="J46" s="498">
        <v>1.0503040353786623</v>
      </c>
      <c r="K46" s="498">
        <v>0.97121981644836486</v>
      </c>
      <c r="L46" s="498">
        <v>3.3890000408313257</v>
      </c>
      <c r="M46" s="498">
        <v>2.7101286374422382</v>
      </c>
      <c r="N46" s="498">
        <v>3.7012337445815273</v>
      </c>
      <c r="O46" s="498">
        <v>1.527810933396992</v>
      </c>
      <c r="P46" s="498">
        <v>2.8465587833885748</v>
      </c>
      <c r="Q46" s="498">
        <v>1.7525411847178409</v>
      </c>
      <c r="R46" s="498">
        <v>1.7734426956328972</v>
      </c>
    </row>
    <row r="47" spans="1:18" ht="15" customHeight="1">
      <c r="A47" s="691" t="s">
        <v>302</v>
      </c>
      <c r="B47" s="496">
        <v>11.200060704936069</v>
      </c>
      <c r="C47" s="496">
        <v>13.314799672935404</v>
      </c>
      <c r="D47" s="496">
        <v>10.144608382881891</v>
      </c>
      <c r="E47" s="496">
        <v>6.6588614078735553</v>
      </c>
      <c r="F47" s="496">
        <v>4.9387442572741191</v>
      </c>
      <c r="G47" s="496">
        <v>8.8716880023816618</v>
      </c>
      <c r="H47" s="496">
        <v>9.3538913362701912</v>
      </c>
      <c r="I47" s="496">
        <v>10.035146619105074</v>
      </c>
      <c r="J47" s="496">
        <v>11.276948590381426</v>
      </c>
      <c r="K47" s="496">
        <v>21.634144168225962</v>
      </c>
      <c r="L47" s="496">
        <v>10.307868196480339</v>
      </c>
      <c r="M47" s="496">
        <v>6.0447108779817658</v>
      </c>
      <c r="N47" s="496">
        <v>6.4688229409803277</v>
      </c>
      <c r="O47" s="496">
        <v>15.485000397867429</v>
      </c>
      <c r="P47" s="496">
        <v>19.613959836225387</v>
      </c>
      <c r="Q47" s="496">
        <v>10.515247108307046</v>
      </c>
      <c r="R47" s="496">
        <v>15.495455553092441</v>
      </c>
    </row>
    <row r="48" spans="1:18" ht="15" customHeight="1">
      <c r="A48" s="692" t="s">
        <v>301</v>
      </c>
      <c r="B48" s="498">
        <v>0.86267405243388851</v>
      </c>
      <c r="C48" s="498">
        <v>0.97465249386753883</v>
      </c>
      <c r="D48" s="498">
        <v>0.80378771195771859</v>
      </c>
      <c r="E48" s="498">
        <v>0.75613444558271137</v>
      </c>
      <c r="F48" s="498">
        <v>1.5313935681470139</v>
      </c>
      <c r="G48" s="498">
        <v>1.4885382554331645</v>
      </c>
      <c r="H48" s="498">
        <v>0.60205580029368577</v>
      </c>
      <c r="I48" s="498">
        <v>0.94948329224151495</v>
      </c>
      <c r="J48" s="498">
        <v>0.22111663902708678</v>
      </c>
      <c r="K48" s="498">
        <v>0.6504499688140426</v>
      </c>
      <c r="L48" s="498">
        <v>0.96566085500796217</v>
      </c>
      <c r="M48" s="498">
        <v>0.78681153990258523</v>
      </c>
      <c r="N48" s="498">
        <v>1.1003667889296431</v>
      </c>
      <c r="O48" s="498">
        <v>0.30237924723482135</v>
      </c>
      <c r="P48" s="498">
        <v>0.21446675765256387</v>
      </c>
      <c r="Q48" s="498">
        <v>0.80616894497020675</v>
      </c>
      <c r="R48" s="498">
        <v>1.7069385945466637</v>
      </c>
    </row>
    <row r="49" spans="1:18" ht="15" customHeight="1">
      <c r="A49" s="691" t="s">
        <v>300</v>
      </c>
      <c r="B49" s="496">
        <v>4.6932503699207038</v>
      </c>
      <c r="C49" s="496">
        <v>4.4709730171708912</v>
      </c>
      <c r="D49" s="496">
        <v>4.5658078250018352</v>
      </c>
      <c r="E49" s="496">
        <v>2.0098541392263036</v>
      </c>
      <c r="F49" s="496">
        <v>2.641653905053599</v>
      </c>
      <c r="G49" s="496">
        <v>9.0205418279249763</v>
      </c>
      <c r="H49" s="496">
        <v>5.0220264317180616</v>
      </c>
      <c r="I49" s="496">
        <v>5.0464250118029694</v>
      </c>
      <c r="J49" s="496">
        <v>2.8745163073521285</v>
      </c>
      <c r="K49" s="496">
        <v>3.4215450414327719</v>
      </c>
      <c r="L49" s="496">
        <v>4.767057286350088</v>
      </c>
      <c r="M49" s="496">
        <v>4.183839140751842</v>
      </c>
      <c r="N49" s="496">
        <v>4.4014671557185725</v>
      </c>
      <c r="O49" s="496">
        <v>7.6310973183735182</v>
      </c>
      <c r="P49" s="496">
        <v>7.2138818483135108</v>
      </c>
      <c r="Q49" s="496">
        <v>6.1689449702068</v>
      </c>
      <c r="R49" s="496">
        <v>8.5346929727333176</v>
      </c>
    </row>
    <row r="50" spans="1:18" ht="15" customHeight="1">
      <c r="A50" s="692" t="s">
        <v>299</v>
      </c>
      <c r="B50" s="498">
        <v>0.91911067268657287</v>
      </c>
      <c r="C50" s="498">
        <v>0.97465249386753883</v>
      </c>
      <c r="D50" s="498">
        <v>0.42942083241576745</v>
      </c>
      <c r="E50" s="498">
        <v>0.57075954924630468</v>
      </c>
      <c r="F50" s="498">
        <v>0.55513016845329255</v>
      </c>
      <c r="G50" s="498">
        <v>1.2206013694551952</v>
      </c>
      <c r="H50" s="498">
        <v>0.98384728340675487</v>
      </c>
      <c r="I50" s="498">
        <v>0.95997482033258141</v>
      </c>
      <c r="J50" s="498">
        <v>5.9701492537313428</v>
      </c>
      <c r="K50" s="498">
        <v>0.98904036353916069</v>
      </c>
      <c r="L50" s="498">
        <v>1.1146951941529541</v>
      </c>
      <c r="M50" s="498">
        <v>0.59947545897339827</v>
      </c>
      <c r="N50" s="498">
        <v>1.5671890630210068</v>
      </c>
      <c r="O50" s="498">
        <v>0.6525025861382987</v>
      </c>
      <c r="P50" s="498">
        <v>0.97484889842074474</v>
      </c>
      <c r="Q50" s="498">
        <v>0.49071153172099546</v>
      </c>
      <c r="R50" s="498">
        <v>1.7734426956328972</v>
      </c>
    </row>
    <row r="51" spans="1:18" ht="15" customHeight="1">
      <c r="A51" s="691" t="s">
        <v>298</v>
      </c>
      <c r="B51" s="496">
        <v>1.7979094737640855</v>
      </c>
      <c r="C51" s="496">
        <v>1.7105478331970563</v>
      </c>
      <c r="D51" s="496">
        <v>1.3469867136460398</v>
      </c>
      <c r="E51" s="496">
        <v>1.4293380164886091</v>
      </c>
      <c r="F51" s="496">
        <v>1.4165390505359876</v>
      </c>
      <c r="G51" s="496">
        <v>1.7267043763024708</v>
      </c>
      <c r="H51" s="496">
        <v>1.8942731277533038</v>
      </c>
      <c r="I51" s="496">
        <v>2.2189581912605569</v>
      </c>
      <c r="J51" s="496">
        <v>1.9347705914870093</v>
      </c>
      <c r="K51" s="496">
        <v>2.5394279604383856</v>
      </c>
      <c r="L51" s="496">
        <v>2.1334367726920092</v>
      </c>
      <c r="M51" s="496">
        <v>0.99912576495566374</v>
      </c>
      <c r="N51" s="496">
        <v>2.2674224741580526</v>
      </c>
      <c r="O51" s="496">
        <v>1.2015596403278428</v>
      </c>
      <c r="P51" s="496">
        <v>1.8717098849678302</v>
      </c>
      <c r="Q51" s="496">
        <v>2.3834560112162633</v>
      </c>
      <c r="R51" s="496">
        <v>2.128131234759477</v>
      </c>
    </row>
    <row r="52" spans="1:18" ht="15" customHeight="1">
      <c r="A52" s="692" t="s">
        <v>297</v>
      </c>
      <c r="B52" s="498">
        <v>2.9882953295139814</v>
      </c>
      <c r="C52" s="498">
        <v>3.0155355682747342</v>
      </c>
      <c r="D52" s="498">
        <v>1.7507157013873595</v>
      </c>
      <c r="E52" s="498">
        <v>1.8781403970925412</v>
      </c>
      <c r="F52" s="498">
        <v>2.0865237366003062</v>
      </c>
      <c r="G52" s="498">
        <v>5.8052991961893419</v>
      </c>
      <c r="H52" s="498">
        <v>1.8208516886930985</v>
      </c>
      <c r="I52" s="498">
        <v>6.4522897760058751</v>
      </c>
      <c r="J52" s="498">
        <v>0.60807075732448868</v>
      </c>
      <c r="K52" s="498">
        <v>3.2789806647064066</v>
      </c>
      <c r="L52" s="498">
        <v>3.4379976317831038</v>
      </c>
      <c r="M52" s="498">
        <v>4.9831397527163732</v>
      </c>
      <c r="N52" s="498">
        <v>6.3687895965321779</v>
      </c>
      <c r="O52" s="498">
        <v>0.35808068751492</v>
      </c>
      <c r="P52" s="498">
        <v>0.760382140768181</v>
      </c>
      <c r="Q52" s="498">
        <v>2.9092183666316158</v>
      </c>
      <c r="R52" s="498">
        <v>0.86455331412103753</v>
      </c>
    </row>
    <row r="53" spans="1:18" ht="15" customHeight="1">
      <c r="A53" s="691" t="s">
        <v>296</v>
      </c>
      <c r="B53" s="496">
        <v>1.2477709906286756</v>
      </c>
      <c r="C53" s="496">
        <v>0.69337694194603439</v>
      </c>
      <c r="D53" s="496">
        <v>0.63128532628642742</v>
      </c>
      <c r="E53" s="496">
        <v>0.19513146982779647</v>
      </c>
      <c r="F53" s="496">
        <v>0.57427258805513015</v>
      </c>
      <c r="G53" s="496">
        <v>0.38701994641262277</v>
      </c>
      <c r="H53" s="496">
        <v>0.30837004405286345</v>
      </c>
      <c r="I53" s="496">
        <v>2.4287887530818861</v>
      </c>
      <c r="J53" s="496">
        <v>3.2614704256495299</v>
      </c>
      <c r="K53" s="496">
        <v>0.44551367726989216</v>
      </c>
      <c r="L53" s="496">
        <v>2.52133436772692</v>
      </c>
      <c r="M53" s="496">
        <v>1.6485575121768452</v>
      </c>
      <c r="N53" s="496">
        <v>3.6012004001333779</v>
      </c>
      <c r="O53" s="496">
        <v>0.41378212779501872</v>
      </c>
      <c r="P53" s="496">
        <v>0.19496977968414894</v>
      </c>
      <c r="Q53" s="496">
        <v>0.59586400280406582</v>
      </c>
      <c r="R53" s="496">
        <v>0.3768565728219907</v>
      </c>
    </row>
    <row r="54" spans="1:18" ht="15" customHeight="1">
      <c r="A54" s="692" t="s">
        <v>295</v>
      </c>
      <c r="B54" s="498">
        <v>1.1718898205410329</v>
      </c>
      <c r="C54" s="498">
        <v>1.5208503679476697</v>
      </c>
      <c r="D54" s="498">
        <v>1.882845188284519</v>
      </c>
      <c r="E54" s="498">
        <v>0.92199619493633833</v>
      </c>
      <c r="F54" s="498">
        <v>0.7082695252679938</v>
      </c>
      <c r="G54" s="498">
        <v>2.7984519202143496</v>
      </c>
      <c r="H54" s="498">
        <v>0.82232011747430245</v>
      </c>
      <c r="I54" s="498">
        <v>1.2065257304726433</v>
      </c>
      <c r="J54" s="498">
        <v>1.1608623548922055</v>
      </c>
      <c r="K54" s="498">
        <v>0.67718078945023619</v>
      </c>
      <c r="L54" s="498">
        <v>1.0493650728839166</v>
      </c>
      <c r="M54" s="498">
        <v>0.96165854876982637</v>
      </c>
      <c r="N54" s="498">
        <v>0.70023341113704574</v>
      </c>
      <c r="O54" s="498">
        <v>0.72411872364128271</v>
      </c>
      <c r="P54" s="498">
        <v>0.40943653733671281</v>
      </c>
      <c r="Q54" s="498">
        <v>0.80616894497020675</v>
      </c>
      <c r="R54" s="498">
        <v>0.95322544890268235</v>
      </c>
    </row>
    <row r="55" spans="1:18" ht="15" customHeight="1">
      <c r="A55" s="691" t="s">
        <v>294</v>
      </c>
      <c r="B55" s="496">
        <v>4.7202830367644273</v>
      </c>
      <c r="C55" s="496">
        <v>4.0327064595257562</v>
      </c>
      <c r="D55" s="496">
        <v>4.477721500403729</v>
      </c>
      <c r="E55" s="496">
        <v>5.3124542660617591</v>
      </c>
      <c r="F55" s="496">
        <v>11.408882082695254</v>
      </c>
      <c r="G55" s="496">
        <v>4.4656147662994936</v>
      </c>
      <c r="H55" s="496">
        <v>6.1233480176211454</v>
      </c>
      <c r="I55" s="496">
        <v>4.2123485285631856</v>
      </c>
      <c r="J55" s="496">
        <v>5.804311774461028</v>
      </c>
      <c r="K55" s="496">
        <v>4.0987258308830077</v>
      </c>
      <c r="L55" s="496">
        <v>4.6302723449430401</v>
      </c>
      <c r="M55" s="496">
        <v>4.7458473835394033</v>
      </c>
      <c r="N55" s="496">
        <v>3.167722574191397</v>
      </c>
      <c r="O55" s="496">
        <v>3.9229728654412348</v>
      </c>
      <c r="P55" s="496">
        <v>4.2113472411776174</v>
      </c>
      <c r="Q55" s="496">
        <v>5.6081317910970911</v>
      </c>
      <c r="R55" s="496">
        <v>5.9410330303702059</v>
      </c>
    </row>
    <row r="56" spans="1:18" ht="15" customHeight="1">
      <c r="A56" s="692" t="s">
        <v>293</v>
      </c>
      <c r="B56" s="498">
        <v>0.33482566301172367</v>
      </c>
      <c r="C56" s="498">
        <v>0.33360588716271461</v>
      </c>
      <c r="D56" s="498">
        <v>0.31931292666813477</v>
      </c>
      <c r="E56" s="498">
        <v>0.40001951314698281</v>
      </c>
      <c r="F56" s="498">
        <v>0.32542113323124044</v>
      </c>
      <c r="G56" s="498">
        <v>0.38701994641262277</v>
      </c>
      <c r="H56" s="498">
        <v>0.30837004405286345</v>
      </c>
      <c r="I56" s="498">
        <v>0.50359334837119019</v>
      </c>
      <c r="J56" s="498">
        <v>0.16583747927031509</v>
      </c>
      <c r="K56" s="498">
        <v>0.23166711218034394</v>
      </c>
      <c r="L56" s="498">
        <v>0.33685843779347519</v>
      </c>
      <c r="M56" s="498">
        <v>0.26227051330086176</v>
      </c>
      <c r="N56" s="498">
        <v>6.6688896298766245E-2</v>
      </c>
      <c r="O56" s="498">
        <v>0.14323227500596802</v>
      </c>
      <c r="P56" s="498">
        <v>0.38993955936829788</v>
      </c>
      <c r="Q56" s="498">
        <v>0.3505082369435682</v>
      </c>
      <c r="R56" s="498">
        <v>0.50986477499445804</v>
      </c>
    </row>
    <row r="57" spans="1:18" ht="15" customHeight="1">
      <c r="A57" s="691" t="s">
        <v>292</v>
      </c>
      <c r="B57" s="496">
        <v>1.3070531547596465</v>
      </c>
      <c r="C57" s="496">
        <v>1.7890433360588716</v>
      </c>
      <c r="D57" s="496">
        <v>1.5451809439917787</v>
      </c>
      <c r="E57" s="496">
        <v>0.91223962144494852</v>
      </c>
      <c r="F57" s="496">
        <v>0.63169984686064318</v>
      </c>
      <c r="G57" s="496">
        <v>0.50610300684727594</v>
      </c>
      <c r="H57" s="496">
        <v>0.69016152716593238</v>
      </c>
      <c r="I57" s="496">
        <v>1.9986361013481613</v>
      </c>
      <c r="J57" s="496">
        <v>0.9397457158651189</v>
      </c>
      <c r="K57" s="496">
        <v>2.7710950726187291</v>
      </c>
      <c r="L57" s="496">
        <v>1.2086072434771957</v>
      </c>
      <c r="M57" s="496">
        <v>1.0615711252653928</v>
      </c>
      <c r="N57" s="496">
        <v>0.70023341113704574</v>
      </c>
      <c r="O57" s="496">
        <v>0.39786743057213336</v>
      </c>
      <c r="P57" s="496">
        <v>0.31195164749463833</v>
      </c>
      <c r="Q57" s="496">
        <v>0.66596565019277953</v>
      </c>
      <c r="R57" s="496">
        <v>0.26601640434493462</v>
      </c>
    </row>
    <row r="58" spans="1:18" ht="15" customHeight="1">
      <c r="A58" s="692" t="s">
        <v>291</v>
      </c>
      <c r="B58" s="498">
        <v>2.7744052813294382</v>
      </c>
      <c r="C58" s="498">
        <v>2.3777596075224854</v>
      </c>
      <c r="D58" s="498">
        <v>3.3069074359539012</v>
      </c>
      <c r="E58" s="498">
        <v>2.0635152934289476</v>
      </c>
      <c r="F58" s="498">
        <v>3.2924961715160794</v>
      </c>
      <c r="G58" s="498">
        <v>2.4114319738017267</v>
      </c>
      <c r="H58" s="498">
        <v>4.0381791483113068</v>
      </c>
      <c r="I58" s="498">
        <v>3.5985941352357971</v>
      </c>
      <c r="J58" s="498">
        <v>2.1558872305140961</v>
      </c>
      <c r="K58" s="498">
        <v>1.9513499064421278</v>
      </c>
      <c r="L58" s="498">
        <v>2.3661753297129557</v>
      </c>
      <c r="M58" s="498">
        <v>3.8216560509554141</v>
      </c>
      <c r="N58" s="498">
        <v>2.3007669223074361</v>
      </c>
      <c r="O58" s="498">
        <v>2.4667780695472272</v>
      </c>
      <c r="P58" s="498">
        <v>4.718268668356405</v>
      </c>
      <c r="Q58" s="498">
        <v>3.680336487907466</v>
      </c>
      <c r="R58" s="498">
        <v>3.0148525825759256</v>
      </c>
    </row>
    <row r="59" spans="1:18" ht="15" customHeight="1">
      <c r="A59" s="691" t="s">
        <v>290</v>
      </c>
      <c r="B59" s="496">
        <v>0.85745722199036312</v>
      </c>
      <c r="C59" s="496">
        <v>0.52330335241210135</v>
      </c>
      <c r="D59" s="496">
        <v>0.45144241356529397</v>
      </c>
      <c r="E59" s="496">
        <v>0.94150934191911795</v>
      </c>
      <c r="F59" s="496">
        <v>0.53598774885145484</v>
      </c>
      <c r="G59" s="496">
        <v>0.29770765108663294</v>
      </c>
      <c r="H59" s="496">
        <v>0.98384728340675487</v>
      </c>
      <c r="I59" s="496">
        <v>1.7992970676178985</v>
      </c>
      <c r="J59" s="496">
        <v>0.88446655610834712</v>
      </c>
      <c r="K59" s="496">
        <v>1.0959636460839348</v>
      </c>
      <c r="L59" s="496">
        <v>0.57368012739373642</v>
      </c>
      <c r="M59" s="496">
        <v>0.56200824278756079</v>
      </c>
      <c r="N59" s="496">
        <v>0.30010003334444812</v>
      </c>
      <c r="O59" s="496">
        <v>1.9813798042492243</v>
      </c>
      <c r="P59" s="496">
        <v>0.89686098654708524</v>
      </c>
      <c r="Q59" s="496">
        <v>0.87627059235892046</v>
      </c>
      <c r="R59" s="496">
        <v>1.9951230325870095</v>
      </c>
    </row>
    <row r="60" spans="1:18" ht="15" customHeight="1">
      <c r="A60" s="693" t="s">
        <v>289</v>
      </c>
      <c r="B60" s="500">
        <v>63.883408582160342</v>
      </c>
      <c r="C60" s="500">
        <v>63.208503679476699</v>
      </c>
      <c r="D60" s="500">
        <v>57.557072597812521</v>
      </c>
      <c r="E60" s="500">
        <v>50.368310649299964</v>
      </c>
      <c r="F60" s="500">
        <v>61.447166921898933</v>
      </c>
      <c r="G60" s="500">
        <v>74.903245013396841</v>
      </c>
      <c r="H60" s="500">
        <v>62.349486049926583</v>
      </c>
      <c r="I60" s="500">
        <v>76.226197345643399</v>
      </c>
      <c r="J60" s="500">
        <v>69.762299613045883</v>
      </c>
      <c r="K60" s="500">
        <v>70.890136327185246</v>
      </c>
      <c r="L60" s="500">
        <v>65.764974888734642</v>
      </c>
      <c r="M60" s="500">
        <v>61.845884850755581</v>
      </c>
      <c r="N60" s="500">
        <v>53.01767255751917</v>
      </c>
      <c r="O60" s="500">
        <v>56.680194159306119</v>
      </c>
      <c r="P60" s="500">
        <v>83.310586859036846</v>
      </c>
      <c r="Q60" s="500">
        <v>73.151069050122672</v>
      </c>
      <c r="R60" s="501">
        <v>75.592994901352256</v>
      </c>
    </row>
    <row r="61" spans="1:18" ht="4.5" customHeight="1">
      <c r="A61" s="697"/>
      <c r="B61" s="698"/>
      <c r="C61" s="698"/>
      <c r="D61" s="698"/>
      <c r="E61" s="698"/>
      <c r="F61" s="698"/>
      <c r="G61" s="698"/>
      <c r="H61" s="698"/>
      <c r="I61" s="698"/>
      <c r="J61" s="698"/>
      <c r="K61" s="698"/>
      <c r="L61" s="698"/>
      <c r="M61" s="698"/>
      <c r="N61" s="698"/>
      <c r="O61" s="698"/>
      <c r="P61" s="698"/>
      <c r="Q61" s="698"/>
      <c r="R61" s="698"/>
    </row>
    <row r="62" spans="1:18" ht="24.95" customHeight="1">
      <c r="A62" s="693" t="s">
        <v>288</v>
      </c>
      <c r="B62" s="699">
        <v>100</v>
      </c>
      <c r="C62" s="699">
        <v>100</v>
      </c>
      <c r="D62" s="699">
        <v>100</v>
      </c>
      <c r="E62" s="699">
        <v>100</v>
      </c>
      <c r="F62" s="699">
        <v>100</v>
      </c>
      <c r="G62" s="699">
        <v>100</v>
      </c>
      <c r="H62" s="699">
        <v>100</v>
      </c>
      <c r="I62" s="699">
        <v>100</v>
      </c>
      <c r="J62" s="699">
        <v>100</v>
      </c>
      <c r="K62" s="699">
        <v>100</v>
      </c>
      <c r="L62" s="699">
        <v>100</v>
      </c>
      <c r="M62" s="699">
        <v>100</v>
      </c>
      <c r="N62" s="699">
        <v>100</v>
      </c>
      <c r="O62" s="699">
        <v>100</v>
      </c>
      <c r="P62" s="699">
        <v>100</v>
      </c>
      <c r="Q62" s="699">
        <v>100</v>
      </c>
      <c r="R62" s="700">
        <v>100</v>
      </c>
    </row>
    <row r="63" spans="1:18">
      <c r="A63" s="701"/>
      <c r="B63" s="701"/>
      <c r="C63" s="701"/>
      <c r="D63" s="701"/>
      <c r="E63" s="701"/>
      <c r="F63" s="701"/>
      <c r="G63" s="701"/>
      <c r="H63" s="701"/>
      <c r="I63" s="701"/>
      <c r="J63" s="701"/>
      <c r="K63" s="701"/>
      <c r="L63" s="701"/>
      <c r="M63" s="701"/>
      <c r="N63" s="701"/>
      <c r="O63" s="701"/>
      <c r="P63" s="701"/>
      <c r="Q63" s="701"/>
      <c r="R63" s="701"/>
    </row>
    <row r="64" spans="1:18">
      <c r="A64" s="702" t="s">
        <v>287</v>
      </c>
      <c r="B64" s="396"/>
      <c r="C64" s="396"/>
      <c r="D64" s="396"/>
      <c r="E64" s="396"/>
      <c r="F64" s="396"/>
      <c r="G64" s="370"/>
      <c r="H64" s="701"/>
      <c r="I64" s="701"/>
      <c r="J64" s="701"/>
      <c r="K64" s="701"/>
      <c r="L64" s="701"/>
      <c r="M64" s="701"/>
      <c r="N64" s="701"/>
      <c r="O64" s="701"/>
      <c r="P64" s="701"/>
      <c r="Q64" s="701"/>
      <c r="R64" s="701"/>
    </row>
    <row r="65" spans="1:18">
      <c r="A65" s="396" t="s">
        <v>675</v>
      </c>
      <c r="B65" s="396"/>
      <c r="C65" s="396"/>
      <c r="D65" s="396"/>
      <c r="E65" s="396"/>
      <c r="F65" s="396"/>
      <c r="G65" s="370"/>
      <c r="H65" s="701"/>
      <c r="I65" s="701"/>
      <c r="J65" s="701"/>
      <c r="K65" s="701"/>
      <c r="L65" s="701"/>
      <c r="M65" s="701"/>
      <c r="N65" s="701"/>
      <c r="O65" s="701"/>
      <c r="P65" s="701"/>
      <c r="Q65" s="701"/>
      <c r="R65" s="701"/>
    </row>
    <row r="66" spans="1:18">
      <c r="A66" s="396" t="s">
        <v>676</v>
      </c>
      <c r="B66" s="396"/>
      <c r="C66" s="396"/>
      <c r="D66" s="396"/>
      <c r="E66" s="396"/>
      <c r="F66" s="396"/>
      <c r="G66" s="370"/>
      <c r="H66" s="701"/>
      <c r="I66" s="701"/>
      <c r="J66" s="701"/>
      <c r="K66" s="701"/>
      <c r="L66" s="701"/>
      <c r="M66" s="701"/>
      <c r="N66" s="701"/>
      <c r="O66" s="701"/>
      <c r="P66" s="701"/>
      <c r="Q66" s="701"/>
      <c r="R66" s="701"/>
    </row>
    <row r="67" spans="1:18"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</row>
    <row r="68" spans="1:18"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</row>
    <row r="69" spans="1:18">
      <c r="A69" s="755" t="s">
        <v>103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</row>
  </sheetData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9" fitToHeight="2" orientation="portrait" r:id="rId1"/>
  <headerFooter alignWithMargins="0">
    <oddHeader>&amp;C-43-</oddHeader>
    <oddFooter>&amp;CStatistische Ämter des Bundes und der Länder, Internationale Bildungsindikatoren, 2018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11.42578125" defaultRowHeight="12.75"/>
  <cols>
    <col min="1" max="1" width="24" style="3" customWidth="1"/>
    <col min="2" max="10" width="11.7109375" style="3" customWidth="1"/>
    <col min="11" max="16384" width="11.42578125" style="62"/>
  </cols>
  <sheetData>
    <row r="1" spans="1:10">
      <c r="A1" s="303" t="s">
        <v>4</v>
      </c>
    </row>
    <row r="3" spans="1:10" ht="15.75" customHeight="1">
      <c r="A3" s="762" t="s">
        <v>283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0" ht="15" customHeight="1">
      <c r="A4" s="357" t="s">
        <v>282</v>
      </c>
      <c r="B4" s="357"/>
      <c r="C4" s="357"/>
      <c r="D4" s="357"/>
      <c r="E4" s="357"/>
      <c r="F4" s="357"/>
      <c r="G4" s="357"/>
      <c r="H4" s="357"/>
      <c r="I4" s="357"/>
      <c r="J4" s="357"/>
    </row>
    <row r="5" spans="1:10" ht="12.7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s="66" customFormat="1" ht="42" customHeight="1">
      <c r="A6" s="319"/>
      <c r="B6" s="435" t="s">
        <v>281</v>
      </c>
      <c r="C6" s="826" t="s">
        <v>263</v>
      </c>
      <c r="D6" s="827"/>
      <c r="E6" s="828"/>
      <c r="F6" s="320" t="s">
        <v>280</v>
      </c>
      <c r="G6" s="320"/>
      <c r="H6" s="435" t="s">
        <v>279</v>
      </c>
      <c r="I6" s="320" t="s">
        <v>671</v>
      </c>
      <c r="J6" s="320"/>
    </row>
    <row r="7" spans="1:10" s="65" customFormat="1" ht="14.25" customHeight="1">
      <c r="A7" s="323"/>
      <c r="B7" s="324" t="s">
        <v>131</v>
      </c>
      <c r="C7" s="325" t="s">
        <v>130</v>
      </c>
      <c r="D7" s="325" t="s">
        <v>129</v>
      </c>
      <c r="E7" s="325" t="s">
        <v>179</v>
      </c>
      <c r="F7" s="745" t="s">
        <v>127</v>
      </c>
      <c r="G7" s="745"/>
      <c r="H7" s="325" t="s">
        <v>141</v>
      </c>
      <c r="I7" s="781" t="s">
        <v>278</v>
      </c>
      <c r="J7" s="782"/>
    </row>
    <row r="8" spans="1:10" s="65" customFormat="1">
      <c r="A8" s="704"/>
      <c r="B8" s="324"/>
      <c r="C8" s="325"/>
      <c r="D8" s="325"/>
      <c r="E8" s="325"/>
      <c r="F8" s="325" t="s">
        <v>179</v>
      </c>
      <c r="G8" s="325" t="s">
        <v>277</v>
      </c>
      <c r="H8" s="325"/>
      <c r="I8" s="325" t="s">
        <v>202</v>
      </c>
      <c r="J8" s="326" t="s">
        <v>277</v>
      </c>
    </row>
    <row r="9" spans="1:10" s="145" customFormat="1" ht="12.75" customHeight="1">
      <c r="A9" s="705" t="s">
        <v>125</v>
      </c>
      <c r="B9" s="706" t="s">
        <v>276</v>
      </c>
      <c r="C9" s="707"/>
      <c r="D9" s="707"/>
      <c r="E9" s="707"/>
      <c r="F9" s="707"/>
      <c r="G9" s="707"/>
      <c r="H9" s="707"/>
      <c r="I9" s="707"/>
      <c r="J9" s="708"/>
    </row>
    <row r="10" spans="1:10" ht="15" customHeight="1">
      <c r="A10" s="555" t="s">
        <v>122</v>
      </c>
      <c r="B10" s="566">
        <v>6500</v>
      </c>
      <c r="C10" s="566">
        <v>8300</v>
      </c>
      <c r="D10" s="566">
        <v>10600</v>
      </c>
      <c r="E10" s="566">
        <v>9200</v>
      </c>
      <c r="F10" s="566">
        <v>14400</v>
      </c>
      <c r="G10" s="566">
        <v>8400</v>
      </c>
      <c r="H10" s="566">
        <v>9600</v>
      </c>
      <c r="I10" s="566">
        <v>14800</v>
      </c>
      <c r="J10" s="566">
        <v>8400</v>
      </c>
    </row>
    <row r="11" spans="1:10" ht="15" customHeight="1">
      <c r="A11" s="556" t="s">
        <v>121</v>
      </c>
      <c r="B11" s="709">
        <v>7700</v>
      </c>
      <c r="C11" s="709">
        <v>9600</v>
      </c>
      <c r="D11" s="709">
        <v>12300</v>
      </c>
      <c r="E11" s="709">
        <v>10600</v>
      </c>
      <c r="F11" s="709">
        <v>14000</v>
      </c>
      <c r="G11" s="709">
        <v>8300</v>
      </c>
      <c r="H11" s="709">
        <v>10600</v>
      </c>
      <c r="I11" s="709">
        <v>14200</v>
      </c>
      <c r="J11" s="709">
        <v>8100</v>
      </c>
    </row>
    <row r="12" spans="1:10" ht="15" customHeight="1">
      <c r="A12" s="555" t="s">
        <v>120</v>
      </c>
      <c r="B12" s="566">
        <v>7600</v>
      </c>
      <c r="C12" s="566">
        <v>10600</v>
      </c>
      <c r="D12" s="566">
        <v>11400</v>
      </c>
      <c r="E12" s="566">
        <v>10900</v>
      </c>
      <c r="F12" s="566">
        <v>13900</v>
      </c>
      <c r="G12" s="566">
        <v>7600</v>
      </c>
      <c r="H12" s="566">
        <v>11000</v>
      </c>
      <c r="I12" s="566">
        <v>14300</v>
      </c>
      <c r="J12" s="566">
        <v>7700</v>
      </c>
    </row>
    <row r="13" spans="1:10" ht="15" customHeight="1">
      <c r="A13" s="556" t="s">
        <v>119</v>
      </c>
      <c r="B13" s="709">
        <v>6200</v>
      </c>
      <c r="C13" s="709">
        <v>8400</v>
      </c>
      <c r="D13" s="709">
        <v>10000</v>
      </c>
      <c r="E13" s="709">
        <v>8900</v>
      </c>
      <c r="F13" s="709">
        <v>11800</v>
      </c>
      <c r="G13" s="709">
        <v>7300</v>
      </c>
      <c r="H13" s="709">
        <v>8600</v>
      </c>
      <c r="I13" s="709">
        <v>12300</v>
      </c>
      <c r="J13" s="709">
        <v>7500</v>
      </c>
    </row>
    <row r="14" spans="1:10" ht="15" customHeight="1">
      <c r="A14" s="555" t="s">
        <v>118</v>
      </c>
      <c r="B14" s="566">
        <v>6800</v>
      </c>
      <c r="C14" s="566">
        <v>8900</v>
      </c>
      <c r="D14" s="566">
        <v>9600</v>
      </c>
      <c r="E14" s="566">
        <v>9200</v>
      </c>
      <c r="F14" s="566">
        <v>14400</v>
      </c>
      <c r="G14" s="566">
        <v>8200</v>
      </c>
      <c r="H14" s="566">
        <v>10200</v>
      </c>
      <c r="I14" s="566">
        <v>14500</v>
      </c>
      <c r="J14" s="566">
        <v>8200</v>
      </c>
    </row>
    <row r="15" spans="1:10" ht="15" customHeight="1">
      <c r="A15" s="556" t="s">
        <v>117</v>
      </c>
      <c r="B15" s="709">
        <v>9500</v>
      </c>
      <c r="C15" s="709">
        <v>9800</v>
      </c>
      <c r="D15" s="709">
        <v>10600</v>
      </c>
      <c r="E15" s="709">
        <v>10200</v>
      </c>
      <c r="F15" s="709">
        <v>14400</v>
      </c>
      <c r="G15" s="709">
        <v>8300</v>
      </c>
      <c r="H15" s="709">
        <v>11200</v>
      </c>
      <c r="I15" s="709">
        <v>14700</v>
      </c>
      <c r="J15" s="709">
        <v>8300</v>
      </c>
    </row>
    <row r="16" spans="1:10" ht="15" customHeight="1">
      <c r="A16" s="555" t="s">
        <v>116</v>
      </c>
      <c r="B16" s="566">
        <v>6800</v>
      </c>
      <c r="C16" s="566">
        <v>8300</v>
      </c>
      <c r="D16" s="566">
        <v>10700</v>
      </c>
      <c r="E16" s="566">
        <v>9200</v>
      </c>
      <c r="F16" s="566">
        <v>12400</v>
      </c>
      <c r="G16" s="566">
        <v>7900</v>
      </c>
      <c r="H16" s="566">
        <v>9500</v>
      </c>
      <c r="I16" s="566">
        <v>12700</v>
      </c>
      <c r="J16" s="566">
        <v>8000</v>
      </c>
    </row>
    <row r="17" spans="1:10" ht="15" customHeight="1">
      <c r="A17" s="556" t="s">
        <v>115</v>
      </c>
      <c r="B17" s="709">
        <v>6600</v>
      </c>
      <c r="C17" s="709">
        <v>8700</v>
      </c>
      <c r="D17" s="709">
        <v>10600</v>
      </c>
      <c r="E17" s="709">
        <v>9300</v>
      </c>
      <c r="F17" s="709">
        <v>15800</v>
      </c>
      <c r="G17" s="709">
        <v>9000</v>
      </c>
      <c r="H17" s="709">
        <v>9700</v>
      </c>
      <c r="I17" s="709">
        <v>16300</v>
      </c>
      <c r="J17" s="709">
        <v>9100</v>
      </c>
    </row>
    <row r="18" spans="1:10" ht="15" customHeight="1">
      <c r="A18" s="555" t="s">
        <v>114</v>
      </c>
      <c r="B18" s="566">
        <v>6900</v>
      </c>
      <c r="C18" s="566">
        <v>8100</v>
      </c>
      <c r="D18" s="566">
        <v>10700</v>
      </c>
      <c r="E18" s="566">
        <v>9000</v>
      </c>
      <c r="F18" s="566">
        <v>16400</v>
      </c>
      <c r="G18" s="566">
        <v>9600</v>
      </c>
      <c r="H18" s="566">
        <v>9700</v>
      </c>
      <c r="I18" s="566">
        <v>17100</v>
      </c>
      <c r="J18" s="566">
        <v>9800</v>
      </c>
    </row>
    <row r="19" spans="1:10" ht="15" customHeight="1">
      <c r="A19" s="556" t="s">
        <v>113</v>
      </c>
      <c r="B19" s="709">
        <v>5800</v>
      </c>
      <c r="C19" s="709">
        <v>7200</v>
      </c>
      <c r="D19" s="709">
        <v>9700</v>
      </c>
      <c r="E19" s="709">
        <v>8200</v>
      </c>
      <c r="F19" s="709">
        <v>11400</v>
      </c>
      <c r="G19" s="709">
        <v>6800</v>
      </c>
      <c r="H19" s="709">
        <v>8400</v>
      </c>
      <c r="I19" s="709">
        <v>11700</v>
      </c>
      <c r="J19" s="709">
        <v>6800</v>
      </c>
    </row>
    <row r="20" spans="1:10" ht="15" customHeight="1">
      <c r="A20" s="555" t="s">
        <v>112</v>
      </c>
      <c r="B20" s="566">
        <v>6700</v>
      </c>
      <c r="C20" s="566">
        <v>7500</v>
      </c>
      <c r="D20" s="566">
        <v>10400</v>
      </c>
      <c r="E20" s="566">
        <v>8500</v>
      </c>
      <c r="F20" s="566">
        <v>11300</v>
      </c>
      <c r="G20" s="566">
        <v>6900</v>
      </c>
      <c r="H20" s="566">
        <v>8700</v>
      </c>
      <c r="I20" s="566">
        <v>11700</v>
      </c>
      <c r="J20" s="566">
        <v>7000</v>
      </c>
    </row>
    <row r="21" spans="1:10" ht="15" customHeight="1">
      <c r="A21" s="556" t="s">
        <v>111</v>
      </c>
      <c r="B21" s="709">
        <v>6800</v>
      </c>
      <c r="C21" s="709">
        <v>7400</v>
      </c>
      <c r="D21" s="709">
        <v>9800</v>
      </c>
      <c r="E21" s="709">
        <v>8500</v>
      </c>
      <c r="F21" s="709">
        <v>13300</v>
      </c>
      <c r="G21" s="709">
        <v>7900</v>
      </c>
      <c r="H21" s="709">
        <v>9200</v>
      </c>
      <c r="I21" s="709">
        <v>14400</v>
      </c>
      <c r="J21" s="709">
        <v>8400</v>
      </c>
    </row>
    <row r="22" spans="1:10" ht="15" customHeight="1">
      <c r="A22" s="555" t="s">
        <v>110</v>
      </c>
      <c r="B22" s="566">
        <v>6300</v>
      </c>
      <c r="C22" s="566">
        <v>8200</v>
      </c>
      <c r="D22" s="566">
        <v>10900</v>
      </c>
      <c r="E22" s="566">
        <v>9100</v>
      </c>
      <c r="F22" s="566">
        <v>14700</v>
      </c>
      <c r="G22" s="566">
        <v>7700</v>
      </c>
      <c r="H22" s="566">
        <v>9500</v>
      </c>
      <c r="I22" s="566">
        <v>15900</v>
      </c>
      <c r="J22" s="566">
        <v>8000</v>
      </c>
    </row>
    <row r="23" spans="1:10" ht="15" customHeight="1">
      <c r="A23" s="556" t="s">
        <v>109</v>
      </c>
      <c r="B23" s="709">
        <v>7100</v>
      </c>
      <c r="C23" s="709">
        <v>9200</v>
      </c>
      <c r="D23" s="709">
        <v>10500</v>
      </c>
      <c r="E23" s="709">
        <v>9600</v>
      </c>
      <c r="F23" s="709">
        <v>12900</v>
      </c>
      <c r="G23" s="709">
        <v>7400</v>
      </c>
      <c r="H23" s="709">
        <v>9600</v>
      </c>
      <c r="I23" s="709">
        <v>13400</v>
      </c>
      <c r="J23" s="709">
        <v>7500</v>
      </c>
    </row>
    <row r="24" spans="1:10" ht="15" customHeight="1">
      <c r="A24" s="555" t="s">
        <v>108</v>
      </c>
      <c r="B24" s="566">
        <v>6000</v>
      </c>
      <c r="C24" s="566">
        <v>7500</v>
      </c>
      <c r="D24" s="566">
        <v>9400</v>
      </c>
      <c r="E24" s="566">
        <v>8300</v>
      </c>
      <c r="F24" s="566">
        <v>12300</v>
      </c>
      <c r="G24" s="566">
        <v>7300</v>
      </c>
      <c r="H24" s="566">
        <v>8300</v>
      </c>
      <c r="I24" s="566">
        <v>13000</v>
      </c>
      <c r="J24" s="566">
        <v>7500</v>
      </c>
    </row>
    <row r="25" spans="1:10" ht="15" customHeight="1">
      <c r="A25" s="556" t="s">
        <v>107</v>
      </c>
      <c r="B25" s="709">
        <v>7400</v>
      </c>
      <c r="C25" s="709">
        <v>9900</v>
      </c>
      <c r="D25" s="709">
        <v>12300</v>
      </c>
      <c r="E25" s="709">
        <v>10700</v>
      </c>
      <c r="F25" s="709">
        <v>14900</v>
      </c>
      <c r="G25" s="709">
        <v>8800</v>
      </c>
      <c r="H25" s="709">
        <v>10600</v>
      </c>
      <c r="I25" s="709">
        <v>15900</v>
      </c>
      <c r="J25" s="709">
        <v>9200</v>
      </c>
    </row>
    <row r="26" spans="1:10" ht="15" customHeight="1">
      <c r="A26" s="558" t="s">
        <v>106</v>
      </c>
      <c r="B26" s="569">
        <v>6700</v>
      </c>
      <c r="C26" s="569">
        <v>8300</v>
      </c>
      <c r="D26" s="569">
        <v>10600</v>
      </c>
      <c r="E26" s="569">
        <v>9200</v>
      </c>
      <c r="F26" s="569">
        <v>13300</v>
      </c>
      <c r="G26" s="569">
        <v>7800</v>
      </c>
      <c r="H26" s="569">
        <v>9500</v>
      </c>
      <c r="I26" s="569">
        <v>13700</v>
      </c>
      <c r="J26" s="710">
        <v>7900</v>
      </c>
    </row>
    <row r="27" spans="1:10" ht="15" customHeight="1">
      <c r="A27" s="499" t="s">
        <v>275</v>
      </c>
      <c r="B27" s="569">
        <v>6700</v>
      </c>
      <c r="C27" s="569">
        <v>7700</v>
      </c>
      <c r="D27" s="569">
        <v>7900</v>
      </c>
      <c r="E27" s="569">
        <v>7800</v>
      </c>
      <c r="F27" s="569">
        <v>12900</v>
      </c>
      <c r="G27" s="569">
        <v>8800</v>
      </c>
      <c r="H27" s="569">
        <v>8200</v>
      </c>
      <c r="I27" s="569" t="s">
        <v>104</v>
      </c>
      <c r="J27" s="710" t="s">
        <v>104</v>
      </c>
    </row>
    <row r="28" spans="1:10" s="145" customFormat="1" ht="15" customHeight="1">
      <c r="A28" s="711"/>
      <c r="B28" s="712" t="s">
        <v>274</v>
      </c>
      <c r="C28" s="713"/>
      <c r="D28" s="714"/>
      <c r="E28" s="713"/>
      <c r="F28" s="713"/>
      <c r="G28" s="713"/>
      <c r="H28" s="713"/>
      <c r="I28" s="715"/>
      <c r="J28" s="715"/>
    </row>
    <row r="29" spans="1:10" ht="15" customHeight="1">
      <c r="A29" s="558" t="s">
        <v>106</v>
      </c>
      <c r="B29" s="569">
        <v>8600</v>
      </c>
      <c r="C29" s="569">
        <v>10700</v>
      </c>
      <c r="D29" s="569">
        <v>13700</v>
      </c>
      <c r="E29" s="569">
        <v>11800</v>
      </c>
      <c r="F29" s="569">
        <v>17000</v>
      </c>
      <c r="G29" s="569">
        <v>10000</v>
      </c>
      <c r="H29" s="569">
        <v>12100</v>
      </c>
      <c r="I29" s="569">
        <v>17600</v>
      </c>
      <c r="J29" s="710">
        <v>10100</v>
      </c>
    </row>
    <row r="30" spans="1:10" ht="15" customHeight="1">
      <c r="A30" s="499" t="s">
        <v>105</v>
      </c>
      <c r="B30" s="374">
        <v>8600</v>
      </c>
      <c r="C30" s="374">
        <v>9900</v>
      </c>
      <c r="D30" s="374">
        <v>10200</v>
      </c>
      <c r="E30" s="374">
        <v>10000</v>
      </c>
      <c r="F30" s="374">
        <v>16500</v>
      </c>
      <c r="G30" s="374">
        <v>11200</v>
      </c>
      <c r="H30" s="374">
        <v>10500</v>
      </c>
      <c r="I30" s="569" t="s">
        <v>104</v>
      </c>
      <c r="J30" s="710" t="s">
        <v>104</v>
      </c>
    </row>
    <row r="31" spans="1:10">
      <c r="A31" s="338"/>
      <c r="B31" s="378"/>
      <c r="C31" s="338"/>
      <c r="D31" s="338"/>
      <c r="E31" s="338"/>
      <c r="F31" s="338"/>
      <c r="G31" s="338"/>
      <c r="H31" s="338"/>
      <c r="I31" s="338"/>
      <c r="J31" s="338"/>
    </row>
    <row r="32" spans="1:10">
      <c r="A32" s="341" t="s">
        <v>226</v>
      </c>
      <c r="B32" s="338"/>
      <c r="C32" s="338"/>
      <c r="D32" s="338"/>
      <c r="E32" s="338"/>
      <c r="F32" s="338"/>
      <c r="G32" s="338"/>
      <c r="H32" s="338"/>
      <c r="I32" s="338"/>
      <c r="J32" s="338"/>
    </row>
    <row r="33" spans="1:10">
      <c r="A33" s="341"/>
      <c r="B33" s="338"/>
      <c r="C33" s="338"/>
      <c r="D33" s="338"/>
      <c r="E33" s="338"/>
      <c r="F33" s="338"/>
      <c r="G33" s="338"/>
      <c r="H33" s="338"/>
      <c r="I33" s="338"/>
      <c r="J33" s="338"/>
    </row>
    <row r="34" spans="1:10" s="143" customFormat="1">
      <c r="A34" s="144" t="s">
        <v>273</v>
      </c>
      <c r="B34" s="353"/>
      <c r="C34" s="353"/>
      <c r="D34" s="353"/>
      <c r="E34" s="353"/>
      <c r="F34" s="353"/>
      <c r="G34" s="353"/>
      <c r="H34" s="353"/>
      <c r="I34" s="353"/>
      <c r="J34" s="353"/>
    </row>
    <row r="35" spans="1:10" s="143" customFormat="1" ht="12">
      <c r="A35" s="353" t="s">
        <v>272</v>
      </c>
      <c r="B35" s="353"/>
      <c r="C35" s="353"/>
      <c r="D35" s="353"/>
      <c r="E35" s="353"/>
      <c r="F35" s="353"/>
      <c r="G35" s="353"/>
      <c r="H35" s="353"/>
      <c r="I35" s="353"/>
      <c r="J35" s="353"/>
    </row>
    <row r="36" spans="1:10">
      <c r="A36" s="50"/>
      <c r="C36" s="142"/>
      <c r="D36" s="142"/>
      <c r="E36" s="142"/>
      <c r="F36" s="142"/>
      <c r="G36" s="142"/>
      <c r="H36" s="142"/>
      <c r="I36" s="142"/>
      <c r="J36" s="142"/>
    </row>
    <row r="37" spans="1:10">
      <c r="A37" s="141"/>
      <c r="C37" s="142"/>
      <c r="D37" s="142"/>
    </row>
    <row r="38" spans="1:10">
      <c r="A38" s="755" t="s">
        <v>103</v>
      </c>
      <c r="B38" s="62"/>
      <c r="C38" s="63"/>
      <c r="D38" s="63"/>
      <c r="E38" s="63"/>
      <c r="F38" s="140"/>
      <c r="G38" s="140"/>
      <c r="H38" s="63"/>
      <c r="I38" s="63"/>
      <c r="J38" s="63"/>
    </row>
  </sheetData>
  <mergeCells count="1">
    <mergeCell ref="C6:E6"/>
  </mergeCells>
  <conditionalFormatting sqref="B30:J30">
    <cfRule type="expression" dxfId="13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&amp;C-44-</oddHeader>
    <oddFooter>&amp;CStatistische Ämter des Bundes und der Länder, Internationale Bildungsindikatoren, 2018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1" sqref="A11"/>
    </sheetView>
  </sheetViews>
  <sheetFormatPr baseColWidth="10" defaultColWidth="11.42578125" defaultRowHeight="12.75"/>
  <cols>
    <col min="1" max="1" width="24" style="3" customWidth="1"/>
    <col min="2" max="8" width="11.7109375" style="3" customWidth="1"/>
    <col min="9" max="16384" width="11.42578125" style="62"/>
  </cols>
  <sheetData>
    <row r="1" spans="1:8">
      <c r="A1" s="303" t="s">
        <v>4</v>
      </c>
      <c r="H1" s="67"/>
    </row>
    <row r="2" spans="1:8">
      <c r="H2" s="67"/>
    </row>
    <row r="3" spans="1:8" ht="15.75" customHeight="1">
      <c r="A3" s="762" t="s">
        <v>286</v>
      </c>
      <c r="B3" s="338"/>
      <c r="C3" s="338"/>
      <c r="D3" s="338"/>
      <c r="E3" s="338"/>
      <c r="F3" s="338"/>
      <c r="G3" s="338"/>
      <c r="H3" s="338"/>
    </row>
    <row r="4" spans="1:8" ht="15" customHeight="1">
      <c r="A4" s="357" t="s">
        <v>99</v>
      </c>
      <c r="B4" s="338"/>
      <c r="C4" s="338"/>
      <c r="D4" s="338"/>
      <c r="E4" s="338"/>
      <c r="F4" s="338"/>
      <c r="G4" s="338"/>
      <c r="H4" s="338"/>
    </row>
    <row r="5" spans="1:8" ht="15" customHeight="1">
      <c r="A5" s="357" t="s">
        <v>285</v>
      </c>
      <c r="B5" s="338"/>
      <c r="C5" s="338"/>
      <c r="D5" s="338"/>
      <c r="E5" s="338"/>
      <c r="F5" s="338"/>
      <c r="G5" s="338"/>
      <c r="H5" s="338"/>
    </row>
    <row r="6" spans="1:8">
      <c r="A6" s="338"/>
      <c r="B6" s="338"/>
      <c r="C6" s="338"/>
      <c r="D6" s="338"/>
      <c r="E6" s="338"/>
      <c r="F6" s="338"/>
      <c r="G6" s="338"/>
      <c r="H6" s="338"/>
    </row>
    <row r="7" spans="1:8" s="66" customFormat="1" ht="52.5" customHeight="1">
      <c r="A7" s="319"/>
      <c r="B7" s="435" t="s">
        <v>281</v>
      </c>
      <c r="C7" s="826" t="s">
        <v>263</v>
      </c>
      <c r="D7" s="827"/>
      <c r="E7" s="828"/>
      <c r="F7" s="320" t="s">
        <v>133</v>
      </c>
      <c r="G7" s="320"/>
      <c r="H7" s="435" t="s">
        <v>279</v>
      </c>
    </row>
    <row r="8" spans="1:8" s="65" customFormat="1">
      <c r="A8" s="323"/>
      <c r="B8" s="324" t="s">
        <v>131</v>
      </c>
      <c r="C8" s="325" t="s">
        <v>130</v>
      </c>
      <c r="D8" s="325" t="s">
        <v>129</v>
      </c>
      <c r="E8" s="325" t="s">
        <v>179</v>
      </c>
      <c r="F8" s="325" t="s">
        <v>127</v>
      </c>
      <c r="G8" s="325" t="s">
        <v>127</v>
      </c>
      <c r="H8" s="326" t="s">
        <v>141</v>
      </c>
    </row>
    <row r="9" spans="1:8" s="65" customFormat="1">
      <c r="A9" s="705" t="s">
        <v>125</v>
      </c>
      <c r="B9" s="324"/>
      <c r="C9" s="325"/>
      <c r="D9" s="325"/>
      <c r="E9" s="325"/>
      <c r="F9" s="325"/>
      <c r="G9" s="325" t="s">
        <v>277</v>
      </c>
      <c r="H9" s="326"/>
    </row>
    <row r="10" spans="1:8" s="65" customFormat="1" ht="15.75" hidden="1" customHeight="1">
      <c r="A10" s="718"/>
      <c r="B10" s="719"/>
      <c r="C10" s="720"/>
      <c r="D10" s="719"/>
      <c r="E10" s="720"/>
      <c r="F10" s="720"/>
      <c r="G10" s="720"/>
      <c r="H10" s="720"/>
    </row>
    <row r="11" spans="1:8" ht="15" customHeight="1">
      <c r="A11" s="555" t="s">
        <v>122</v>
      </c>
      <c r="B11" s="566">
        <v>15.07563556004901</v>
      </c>
      <c r="C11" s="566">
        <v>19.30789913424022</v>
      </c>
      <c r="D11" s="566">
        <v>24.558821094041043</v>
      </c>
      <c r="E11" s="566">
        <v>21.311420065649212</v>
      </c>
      <c r="F11" s="566">
        <v>33.53706891197514</v>
      </c>
      <c r="G11" s="566">
        <v>19.562090576383781</v>
      </c>
      <c r="H11" s="566">
        <v>22.426531867588469</v>
      </c>
    </row>
    <row r="12" spans="1:8" ht="15" customHeight="1">
      <c r="A12" s="556" t="s">
        <v>121</v>
      </c>
      <c r="B12" s="709">
        <v>17.814923334980588</v>
      </c>
      <c r="C12" s="709">
        <v>22.074976274858685</v>
      </c>
      <c r="D12" s="709">
        <v>28.505957670462696</v>
      </c>
      <c r="E12" s="709">
        <v>24.387860315552434</v>
      </c>
      <c r="F12" s="709">
        <v>32.32072211057222</v>
      </c>
      <c r="G12" s="709">
        <v>19.057812585664941</v>
      </c>
      <c r="H12" s="709">
        <v>24.380343026478069</v>
      </c>
    </row>
    <row r="13" spans="1:8" ht="15" customHeight="1">
      <c r="A13" s="555" t="s">
        <v>120</v>
      </c>
      <c r="B13" s="566">
        <v>21.278199684681013</v>
      </c>
      <c r="C13" s="566">
        <v>29.855306926104085</v>
      </c>
      <c r="D13" s="566">
        <v>32.121621838902975</v>
      </c>
      <c r="E13" s="566">
        <v>30.68718862958983</v>
      </c>
      <c r="F13" s="566">
        <v>39.067510287202005</v>
      </c>
      <c r="G13" s="566">
        <v>21.452498873248814</v>
      </c>
      <c r="H13" s="566">
        <v>30.797005273680931</v>
      </c>
    </row>
    <row r="14" spans="1:8" ht="15" customHeight="1">
      <c r="A14" s="556" t="s">
        <v>119</v>
      </c>
      <c r="B14" s="709">
        <v>23.598894990343297</v>
      </c>
      <c r="C14" s="709">
        <v>31.653654056929106</v>
      </c>
      <c r="D14" s="709">
        <v>37.896061134677034</v>
      </c>
      <c r="E14" s="709">
        <v>33.628284944118761</v>
      </c>
      <c r="F14" s="709">
        <v>44.540071545313459</v>
      </c>
      <c r="G14" s="709">
        <v>27.848407020576488</v>
      </c>
      <c r="H14" s="709">
        <v>32.539011392374412</v>
      </c>
    </row>
    <row r="15" spans="1:8" ht="15" customHeight="1">
      <c r="A15" s="555" t="s">
        <v>118</v>
      </c>
      <c r="B15" s="566">
        <v>14.495079792481299</v>
      </c>
      <c r="C15" s="566">
        <v>19.004362785109528</v>
      </c>
      <c r="D15" s="566">
        <v>20.451102492770193</v>
      </c>
      <c r="E15" s="566">
        <v>19.641136503191309</v>
      </c>
      <c r="F15" s="566">
        <v>30.762810364159275</v>
      </c>
      <c r="G15" s="566">
        <v>17.608647403869831</v>
      </c>
      <c r="H15" s="566">
        <v>21.746627729039986</v>
      </c>
    </row>
    <row r="16" spans="1:8" ht="15" customHeight="1">
      <c r="A16" s="556" t="s">
        <v>117</v>
      </c>
      <c r="B16" s="709">
        <v>15.247166072532686</v>
      </c>
      <c r="C16" s="709">
        <v>15.787482120551122</v>
      </c>
      <c r="D16" s="709">
        <v>17.141598975262795</v>
      </c>
      <c r="E16" s="709">
        <v>16.361204841243733</v>
      </c>
      <c r="F16" s="709">
        <v>23.198660695457644</v>
      </c>
      <c r="G16" s="709">
        <v>13.394816828405853</v>
      </c>
      <c r="H16" s="709">
        <v>17.985519212505196</v>
      </c>
    </row>
    <row r="17" spans="1:8" ht="15" customHeight="1">
      <c r="A17" s="555" t="s">
        <v>116</v>
      </c>
      <c r="B17" s="566">
        <v>16.112591348242919</v>
      </c>
      <c r="C17" s="566">
        <v>19.614599198575924</v>
      </c>
      <c r="D17" s="566">
        <v>25.257016718797246</v>
      </c>
      <c r="E17" s="566">
        <v>21.740694430867499</v>
      </c>
      <c r="F17" s="566">
        <v>29.114443919715715</v>
      </c>
      <c r="G17" s="566">
        <v>18.679431765545385</v>
      </c>
      <c r="H17" s="566">
        <v>22.27878989166674</v>
      </c>
    </row>
    <row r="18" spans="1:8" ht="15" customHeight="1">
      <c r="A18" s="556" t="s">
        <v>115</v>
      </c>
      <c r="B18" s="709">
        <v>26.427815419699197</v>
      </c>
      <c r="C18" s="709">
        <v>34.796875721149036</v>
      </c>
      <c r="D18" s="709">
        <v>42.252830899644188</v>
      </c>
      <c r="E18" s="709">
        <v>37.193491194066098</v>
      </c>
      <c r="F18" s="709">
        <v>63.216969306139511</v>
      </c>
      <c r="G18" s="709">
        <v>36.011865073898065</v>
      </c>
      <c r="H18" s="709">
        <v>38.732471996183889</v>
      </c>
    </row>
    <row r="19" spans="1:8" ht="15" customHeight="1">
      <c r="A19" s="555" t="s">
        <v>114</v>
      </c>
      <c r="B19" s="566">
        <v>21.088894734996128</v>
      </c>
      <c r="C19" s="566">
        <v>24.549403974084608</v>
      </c>
      <c r="D19" s="566">
        <v>32.686416237850622</v>
      </c>
      <c r="E19" s="566">
        <v>27.547587416964735</v>
      </c>
      <c r="F19" s="566">
        <v>50.073396280455391</v>
      </c>
      <c r="G19" s="566">
        <v>29.330523406064582</v>
      </c>
      <c r="H19" s="566">
        <v>29.413180810292292</v>
      </c>
    </row>
    <row r="20" spans="1:8" ht="15" customHeight="1">
      <c r="A20" s="556" t="s">
        <v>113</v>
      </c>
      <c r="B20" s="709">
        <v>15.775375680598685</v>
      </c>
      <c r="C20" s="709">
        <v>19.747759206264071</v>
      </c>
      <c r="D20" s="709">
        <v>26.549280142145307</v>
      </c>
      <c r="E20" s="709">
        <v>22.377651388974087</v>
      </c>
      <c r="F20" s="709">
        <v>31.097629625966718</v>
      </c>
      <c r="G20" s="709">
        <v>18.466925203499581</v>
      </c>
      <c r="H20" s="709">
        <v>22.918879096820202</v>
      </c>
    </row>
    <row r="21" spans="1:8" ht="15" customHeight="1">
      <c r="A21" s="555" t="s">
        <v>112</v>
      </c>
      <c r="B21" s="566">
        <v>19.886592467121964</v>
      </c>
      <c r="C21" s="566">
        <v>22.214882377171062</v>
      </c>
      <c r="D21" s="566">
        <v>30.912915696480088</v>
      </c>
      <c r="E21" s="566">
        <v>25.424046401447782</v>
      </c>
      <c r="F21" s="566">
        <v>33.723844903723311</v>
      </c>
      <c r="G21" s="566">
        <v>20.617193948857199</v>
      </c>
      <c r="H21" s="566">
        <v>25.836002359063741</v>
      </c>
    </row>
    <row r="22" spans="1:8" ht="15" customHeight="1">
      <c r="A22" s="556" t="s">
        <v>111</v>
      </c>
      <c r="B22" s="709">
        <v>19.766879262235179</v>
      </c>
      <c r="C22" s="709">
        <v>21.545091121415801</v>
      </c>
      <c r="D22" s="709">
        <v>28.271466998536603</v>
      </c>
      <c r="E22" s="709">
        <v>24.57801219166581</v>
      </c>
      <c r="F22" s="709">
        <v>38.47514427374567</v>
      </c>
      <c r="G22" s="709">
        <v>22.868413060825652</v>
      </c>
      <c r="H22" s="709">
        <v>26.493083101394912</v>
      </c>
    </row>
    <row r="23" spans="1:8" ht="15" customHeight="1">
      <c r="A23" s="555" t="s">
        <v>110</v>
      </c>
      <c r="B23" s="566">
        <v>22.581952023460733</v>
      </c>
      <c r="C23" s="566">
        <v>29.206475308529836</v>
      </c>
      <c r="D23" s="566">
        <v>38.824578654646118</v>
      </c>
      <c r="E23" s="566">
        <v>32.3939640502172</v>
      </c>
      <c r="F23" s="566">
        <v>52.331713180341652</v>
      </c>
      <c r="G23" s="566">
        <v>27.332576721882578</v>
      </c>
      <c r="H23" s="566">
        <v>34.092614650998009</v>
      </c>
    </row>
    <row r="24" spans="1:8" ht="15" customHeight="1">
      <c r="A24" s="556" t="s">
        <v>109</v>
      </c>
      <c r="B24" s="709">
        <v>27.726847887449647</v>
      </c>
      <c r="C24" s="709">
        <v>35.570989505167191</v>
      </c>
      <c r="D24" s="709">
        <v>40.802446346453991</v>
      </c>
      <c r="E24" s="709">
        <v>37.325475012844009</v>
      </c>
      <c r="F24" s="709">
        <v>50.099723477523874</v>
      </c>
      <c r="G24" s="709">
        <v>28.659410346972603</v>
      </c>
      <c r="H24" s="709">
        <v>37.081955875684535</v>
      </c>
    </row>
    <row r="25" spans="1:8" ht="15" customHeight="1">
      <c r="A25" s="555" t="s">
        <v>108</v>
      </c>
      <c r="B25" s="566">
        <v>19.678146423179488</v>
      </c>
      <c r="C25" s="566">
        <v>24.615994555453398</v>
      </c>
      <c r="D25" s="566">
        <v>30.962493013280898</v>
      </c>
      <c r="E25" s="566">
        <v>27.216076936737608</v>
      </c>
      <c r="F25" s="566">
        <v>40.310151955047147</v>
      </c>
      <c r="G25" s="566">
        <v>24.047163827681512</v>
      </c>
      <c r="H25" s="566">
        <v>27.218213390997988</v>
      </c>
    </row>
    <row r="26" spans="1:8" ht="15" customHeight="1">
      <c r="A26" s="556" t="s">
        <v>107</v>
      </c>
      <c r="B26" s="709">
        <v>27.582568991920084</v>
      </c>
      <c r="C26" s="709">
        <v>36.674665280422943</v>
      </c>
      <c r="D26" s="709">
        <v>45.69724459941532</v>
      </c>
      <c r="E26" s="709">
        <v>39.730453807556678</v>
      </c>
      <c r="F26" s="709">
        <v>55.46465013238587</v>
      </c>
      <c r="G26" s="709">
        <v>32.890939917870945</v>
      </c>
      <c r="H26" s="709">
        <v>39.503317509764138</v>
      </c>
    </row>
    <row r="27" spans="1:8" ht="15" customHeight="1">
      <c r="A27" s="558" t="s">
        <v>106</v>
      </c>
      <c r="B27" s="569">
        <v>18.026784712232864</v>
      </c>
      <c r="C27" s="569">
        <v>22.338797086071938</v>
      </c>
      <c r="D27" s="569">
        <v>28.553533852192242</v>
      </c>
      <c r="E27" s="569">
        <v>24.660746137959851</v>
      </c>
      <c r="F27" s="569">
        <v>35.631192797306205</v>
      </c>
      <c r="G27" s="569">
        <v>20.952434307109183</v>
      </c>
      <c r="H27" s="710">
        <v>25.388975212197916</v>
      </c>
    </row>
    <row r="28" spans="1:8" s="101" customFormat="1" ht="3.95" customHeight="1">
      <c r="A28" s="570"/>
      <c r="B28" s="571"/>
      <c r="C28" s="571"/>
      <c r="D28" s="571"/>
      <c r="E28" s="571"/>
      <c r="F28" s="571"/>
      <c r="G28" s="571"/>
      <c r="H28" s="721"/>
    </row>
    <row r="29" spans="1:8" ht="15" customHeight="1">
      <c r="A29" s="575" t="s">
        <v>150</v>
      </c>
      <c r="B29" s="569"/>
      <c r="C29" s="569"/>
      <c r="D29" s="569"/>
      <c r="E29" s="569"/>
      <c r="F29" s="569"/>
      <c r="G29" s="569"/>
      <c r="H29" s="710"/>
    </row>
    <row r="30" spans="1:8" ht="25.5" customHeight="1">
      <c r="A30" s="693" t="s">
        <v>284</v>
      </c>
      <c r="B30" s="335">
        <v>18.026784712232864</v>
      </c>
      <c r="C30" s="335">
        <v>22.338797086071938</v>
      </c>
      <c r="D30" s="335">
        <v>28.553533852192242</v>
      </c>
      <c r="E30" s="335">
        <v>24.660746137959851</v>
      </c>
      <c r="F30" s="335">
        <v>35.631192797306205</v>
      </c>
      <c r="G30" s="335">
        <v>20.952434307109183</v>
      </c>
      <c r="H30" s="336">
        <v>25.388975212197916</v>
      </c>
    </row>
    <row r="31" spans="1:8" ht="15" customHeight="1">
      <c r="A31" s="499" t="s">
        <v>105</v>
      </c>
      <c r="B31" s="335">
        <v>21.707931407086306</v>
      </c>
      <c r="C31" s="335">
        <v>24.767106133905063</v>
      </c>
      <c r="D31" s="335">
        <v>25.619610664326089</v>
      </c>
      <c r="E31" s="335">
        <v>25.015846919439031</v>
      </c>
      <c r="F31" s="335">
        <v>40.128671803606039</v>
      </c>
      <c r="G31" s="335">
        <v>27.580516754056497</v>
      </c>
      <c r="H31" s="336">
        <v>26.398468261949322</v>
      </c>
    </row>
    <row r="32" spans="1:8" ht="12.75" customHeight="1">
      <c r="A32" s="338"/>
      <c r="B32" s="338"/>
      <c r="C32" s="338"/>
      <c r="D32" s="338"/>
      <c r="E32" s="338"/>
      <c r="F32" s="338"/>
      <c r="G32" s="338"/>
      <c r="H32" s="338"/>
    </row>
    <row r="33" spans="1:8" ht="12.75" customHeight="1">
      <c r="A33" s="144" t="s">
        <v>273</v>
      </c>
      <c r="B33" s="149"/>
      <c r="C33" s="149"/>
      <c r="D33" s="149"/>
      <c r="E33" s="149"/>
      <c r="F33" s="149"/>
      <c r="G33" s="149"/>
      <c r="H33" s="149"/>
    </row>
    <row r="34" spans="1:8" s="147" customFormat="1" ht="12.75" customHeight="1">
      <c r="A34" s="148"/>
      <c r="B34" s="148"/>
      <c r="C34" s="148"/>
      <c r="D34" s="148"/>
      <c r="E34" s="148"/>
      <c r="F34" s="148"/>
      <c r="G34" s="148"/>
      <c r="H34" s="148"/>
    </row>
    <row r="35" spans="1:8" ht="12.75" customHeight="1"/>
    <row r="36" spans="1:8">
      <c r="A36" s="755" t="s">
        <v>103</v>
      </c>
      <c r="B36" s="146"/>
      <c r="C36" s="146"/>
      <c r="D36" s="146"/>
      <c r="E36" s="146"/>
      <c r="F36" s="146"/>
      <c r="G36" s="146"/>
      <c r="H36" s="146"/>
    </row>
  </sheetData>
  <mergeCells count="1">
    <mergeCell ref="C7:E7"/>
  </mergeCells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&amp;C-45-</oddHeader>
    <oddFooter>&amp;CStatistische Ämter des Bundes und der Länder, Internationale Bildungsindikatoren, 2018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RowHeight="12.75"/>
  <cols>
    <col min="1" max="1" width="24" style="3" customWidth="1"/>
    <col min="2" max="4" width="25.7109375" style="3" customWidth="1"/>
    <col min="5" max="16384" width="11.42578125" style="62"/>
  </cols>
  <sheetData>
    <row r="1" spans="1:4">
      <c r="A1" s="303" t="s">
        <v>4</v>
      </c>
      <c r="D1" s="67"/>
    </row>
    <row r="2" spans="1:4">
      <c r="D2" s="67"/>
    </row>
    <row r="3" spans="1:4" ht="15.75" customHeight="1">
      <c r="A3" s="762" t="s">
        <v>147</v>
      </c>
      <c r="B3" s="338"/>
      <c r="C3" s="338"/>
      <c r="D3" s="338"/>
    </row>
    <row r="4" spans="1:4" ht="15" customHeight="1">
      <c r="A4" s="357" t="s">
        <v>146</v>
      </c>
      <c r="B4" s="338"/>
      <c r="C4" s="338"/>
      <c r="D4" s="338"/>
    </row>
    <row r="5" spans="1:4">
      <c r="A5" s="338"/>
      <c r="B5" s="338"/>
      <c r="C5" s="338"/>
      <c r="D5" s="338"/>
    </row>
    <row r="6" spans="1:4" s="66" customFormat="1" ht="38.25">
      <c r="A6" s="319"/>
      <c r="B6" s="435" t="s">
        <v>145</v>
      </c>
      <c r="C6" s="320" t="s">
        <v>144</v>
      </c>
      <c r="D6" s="435" t="s">
        <v>143</v>
      </c>
    </row>
    <row r="7" spans="1:4" s="65" customFormat="1">
      <c r="A7" s="705" t="s">
        <v>125</v>
      </c>
      <c r="B7" s="547" t="s">
        <v>142</v>
      </c>
      <c r="C7" s="548" t="s">
        <v>127</v>
      </c>
      <c r="D7" s="549" t="s">
        <v>141</v>
      </c>
    </row>
    <row r="8" spans="1:4" ht="15" customHeight="1">
      <c r="A8" s="555" t="s">
        <v>122</v>
      </c>
      <c r="B8" s="437">
        <v>2.7670245361384271</v>
      </c>
      <c r="C8" s="437">
        <v>1.2028172366922572</v>
      </c>
      <c r="D8" s="437">
        <v>3.9698417728306845</v>
      </c>
    </row>
    <row r="9" spans="1:4" ht="15" customHeight="1">
      <c r="A9" s="556" t="s">
        <v>121</v>
      </c>
      <c r="B9" s="557">
        <v>2.9056932223862102</v>
      </c>
      <c r="C9" s="557">
        <v>1.0072739689292249</v>
      </c>
      <c r="D9" s="557">
        <v>3.9129671913154347</v>
      </c>
    </row>
    <row r="10" spans="1:4" ht="15" customHeight="1">
      <c r="A10" s="555" t="s">
        <v>120</v>
      </c>
      <c r="B10" s="437">
        <v>3.259855744584522</v>
      </c>
      <c r="C10" s="437">
        <v>1.9808184709011074</v>
      </c>
      <c r="D10" s="437">
        <v>5.2406742154856296</v>
      </c>
    </row>
    <row r="11" spans="1:4" ht="15" customHeight="1">
      <c r="A11" s="556" t="s">
        <v>119</v>
      </c>
      <c r="B11" s="557">
        <v>3.3243188637972572</v>
      </c>
      <c r="C11" s="557">
        <v>0.94688219779527072</v>
      </c>
      <c r="D11" s="557">
        <v>4.271201061592528</v>
      </c>
    </row>
    <row r="12" spans="1:4" ht="15" customHeight="1">
      <c r="A12" s="555" t="s">
        <v>118</v>
      </c>
      <c r="B12" s="437">
        <v>2.4828530182019644</v>
      </c>
      <c r="C12" s="437">
        <v>1.6103923368981632</v>
      </c>
      <c r="D12" s="437">
        <v>4.0932453551001284</v>
      </c>
    </row>
    <row r="13" spans="1:4" ht="15" customHeight="1">
      <c r="A13" s="556" t="s">
        <v>117</v>
      </c>
      <c r="B13" s="557">
        <v>2.0861279477108052</v>
      </c>
      <c r="C13" s="557">
        <v>1.1996354848297603</v>
      </c>
      <c r="D13" s="557">
        <v>3.2857634325405658</v>
      </c>
    </row>
    <row r="14" spans="1:4" ht="15" customHeight="1">
      <c r="A14" s="555" t="s">
        <v>116</v>
      </c>
      <c r="B14" s="437">
        <v>2.6324125644548255</v>
      </c>
      <c r="C14" s="437">
        <v>1.2105622024524214</v>
      </c>
      <c r="D14" s="437">
        <v>3.8429747669072469</v>
      </c>
    </row>
    <row r="15" spans="1:4" ht="15" customHeight="1">
      <c r="A15" s="556" t="s">
        <v>115</v>
      </c>
      <c r="B15" s="557">
        <v>3.5542762470212743</v>
      </c>
      <c r="C15" s="557">
        <v>1.51175766118818</v>
      </c>
      <c r="D15" s="557">
        <v>5.0660339082094543</v>
      </c>
    </row>
    <row r="16" spans="1:4" ht="15" customHeight="1">
      <c r="A16" s="555" t="s">
        <v>114</v>
      </c>
      <c r="B16" s="437">
        <v>3.6406996946823345</v>
      </c>
      <c r="C16" s="437">
        <v>1.2808525801160529</v>
      </c>
      <c r="D16" s="437">
        <v>4.9215522747983877</v>
      </c>
    </row>
    <row r="17" spans="1:4" ht="15" customHeight="1">
      <c r="A17" s="556" t="s">
        <v>113</v>
      </c>
      <c r="B17" s="557">
        <v>2.9435703188899836</v>
      </c>
      <c r="C17" s="557">
        <v>1.2415444695239097</v>
      </c>
      <c r="D17" s="557">
        <v>4.1851147884138937</v>
      </c>
    </row>
    <row r="18" spans="1:4" ht="15" customHeight="1">
      <c r="A18" s="555" t="s">
        <v>112</v>
      </c>
      <c r="B18" s="437">
        <v>3.1977280834225499</v>
      </c>
      <c r="C18" s="437">
        <v>1.0554775328415043</v>
      </c>
      <c r="D18" s="437">
        <v>4.2532056162640544</v>
      </c>
    </row>
    <row r="19" spans="1:4" ht="15" customHeight="1">
      <c r="A19" s="556" t="s">
        <v>111</v>
      </c>
      <c r="B19" s="557">
        <v>2.9301977392701173</v>
      </c>
      <c r="C19" s="557">
        <v>1.3017912591486416</v>
      </c>
      <c r="D19" s="557">
        <v>4.2319889984187586</v>
      </c>
    </row>
    <row r="20" spans="1:4" ht="15" customHeight="1">
      <c r="A20" s="555" t="s">
        <v>110</v>
      </c>
      <c r="B20" s="437">
        <v>3.1111640674361749</v>
      </c>
      <c r="C20" s="437">
        <v>1.5952811611650006</v>
      </c>
      <c r="D20" s="437">
        <v>4.7064452286011758</v>
      </c>
    </row>
    <row r="21" spans="1:4" ht="15" customHeight="1">
      <c r="A21" s="556" t="s">
        <v>109</v>
      </c>
      <c r="B21" s="557">
        <v>3.5021913518108274</v>
      </c>
      <c r="C21" s="557">
        <v>1.2820470913786102</v>
      </c>
      <c r="D21" s="557">
        <v>4.7842384431894374</v>
      </c>
    </row>
    <row r="22" spans="1:4" ht="15" customHeight="1">
      <c r="A22" s="555" t="s">
        <v>108</v>
      </c>
      <c r="B22" s="437">
        <v>3.5140411070799926</v>
      </c>
      <c r="C22" s="437">
        <v>0.88476584496586219</v>
      </c>
      <c r="D22" s="437">
        <v>4.3988069520458541</v>
      </c>
    </row>
    <row r="23" spans="1:4" ht="15" customHeight="1">
      <c r="A23" s="556" t="s">
        <v>107</v>
      </c>
      <c r="B23" s="557">
        <v>3.8026295821719729</v>
      </c>
      <c r="C23" s="557">
        <v>1.450343678137928</v>
      </c>
      <c r="D23" s="557">
        <v>5.2529732603099006</v>
      </c>
    </row>
    <row r="24" spans="1:4" ht="15" customHeight="1">
      <c r="A24" s="558" t="s">
        <v>106</v>
      </c>
      <c r="B24" s="559">
        <v>2.9964365918043545</v>
      </c>
      <c r="C24" s="716">
        <v>1.2237449433313692</v>
      </c>
      <c r="D24" s="560">
        <v>4.2201815351357235</v>
      </c>
    </row>
    <row r="25" spans="1:4" ht="15" customHeight="1">
      <c r="A25" s="499" t="s">
        <v>105</v>
      </c>
      <c r="B25" s="391">
        <v>3.5124133257699763</v>
      </c>
      <c r="C25" s="392">
        <v>1.5100576362991518</v>
      </c>
      <c r="D25" s="393">
        <v>5.0224709620691383</v>
      </c>
    </row>
    <row r="26" spans="1:4">
      <c r="A26" s="338"/>
      <c r="B26" s="378"/>
      <c r="C26" s="717"/>
      <c r="D26" s="717"/>
    </row>
    <row r="27" spans="1:4" s="63" customFormat="1">
      <c r="A27" s="353" t="s">
        <v>140</v>
      </c>
      <c r="B27" s="378"/>
      <c r="C27" s="338"/>
      <c r="D27" s="338"/>
    </row>
    <row r="28" spans="1:4" s="63" customFormat="1">
      <c r="A28" s="3"/>
      <c r="B28" s="64"/>
      <c r="C28" s="3"/>
      <c r="D28" s="3"/>
    </row>
    <row r="29" spans="1:4" s="63" customFormat="1">
      <c r="A29" s="3"/>
      <c r="B29" s="64"/>
      <c r="C29" s="3"/>
      <c r="D29" s="3"/>
    </row>
    <row r="30" spans="1:4" s="63" customFormat="1">
      <c r="A30" s="755" t="s">
        <v>103</v>
      </c>
      <c r="B30" s="64"/>
      <c r="C30" s="3"/>
      <c r="D30" s="3"/>
    </row>
  </sheetData>
  <conditionalFormatting sqref="D25">
    <cfRule type="expression" dxfId="12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r:id="rId1"/>
  <headerFooter alignWithMargins="0">
    <oddHeader>&amp;C-46-</oddHeader>
    <oddFooter>&amp;CStatistische Ämter des Bundes und der Länder, Internationale Bildungsindikatoren, 2018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12.5703125" defaultRowHeight="11.25"/>
  <cols>
    <col min="1" max="1" width="24" style="122" customWidth="1"/>
    <col min="2" max="7" width="16.7109375" style="122" customWidth="1"/>
    <col min="8" max="16384" width="12.5703125" style="122"/>
  </cols>
  <sheetData>
    <row r="1" spans="1:7" ht="12.75" customHeight="1">
      <c r="A1" s="303" t="s">
        <v>4</v>
      </c>
      <c r="G1" s="139"/>
    </row>
    <row r="2" spans="1:7" ht="12.75" customHeight="1">
      <c r="G2" s="139"/>
    </row>
    <row r="3" spans="1:7" s="137" customFormat="1" ht="15.75" customHeight="1">
      <c r="A3" s="683" t="s">
        <v>271</v>
      </c>
      <c r="B3" s="138"/>
      <c r="C3" s="138"/>
      <c r="D3" s="138"/>
      <c r="E3" s="138"/>
      <c r="F3" s="138"/>
    </row>
    <row r="4" spans="1:7" ht="15" customHeight="1">
      <c r="A4" s="761" t="s">
        <v>1</v>
      </c>
      <c r="B4" s="722"/>
      <c r="C4" s="722"/>
      <c r="D4" s="722"/>
      <c r="E4" s="722"/>
      <c r="F4" s="722"/>
      <c r="G4" s="722"/>
    </row>
    <row r="5" spans="1:7" ht="15" customHeight="1">
      <c r="A5" s="761" t="s">
        <v>270</v>
      </c>
      <c r="B5" s="722"/>
      <c r="C5" s="722"/>
      <c r="D5" s="722"/>
      <c r="E5" s="722"/>
      <c r="F5" s="722"/>
      <c r="G5" s="722"/>
    </row>
    <row r="6" spans="1:7" ht="12.75">
      <c r="A6" s="136"/>
      <c r="B6" s="135"/>
      <c r="C6" s="126"/>
      <c r="D6" s="135"/>
      <c r="E6" s="134"/>
      <c r="F6" s="134"/>
      <c r="G6" s="133"/>
    </row>
    <row r="7" spans="1:7" ht="27.75" customHeight="1">
      <c r="A7" s="119"/>
      <c r="B7" s="118" t="s">
        <v>269</v>
      </c>
      <c r="C7" s="118"/>
      <c r="D7" s="118"/>
      <c r="E7" s="118" t="s">
        <v>268</v>
      </c>
      <c r="F7" s="118"/>
      <c r="G7" s="118"/>
    </row>
    <row r="8" spans="1:7" ht="12.75">
      <c r="A8" s="117" t="s">
        <v>125</v>
      </c>
      <c r="B8" s="723" t="s">
        <v>267</v>
      </c>
      <c r="C8" s="724" t="s">
        <v>266</v>
      </c>
      <c r="D8" s="724" t="s">
        <v>202</v>
      </c>
      <c r="E8" s="724" t="s">
        <v>267</v>
      </c>
      <c r="F8" s="724" t="s">
        <v>266</v>
      </c>
      <c r="G8" s="725" t="s">
        <v>202</v>
      </c>
    </row>
    <row r="9" spans="1:7" s="129" customFormat="1" ht="15" customHeight="1">
      <c r="A9" s="53" t="s">
        <v>122</v>
      </c>
      <c r="B9" s="132">
        <v>19.359985025136378</v>
      </c>
      <c r="C9" s="132">
        <v>21.640897755610972</v>
      </c>
      <c r="D9" s="132">
        <v>19.453794871794873</v>
      </c>
      <c r="E9" s="132">
        <v>23.687777253925432</v>
      </c>
      <c r="F9" s="132">
        <v>21.700351690742846</v>
      </c>
      <c r="G9" s="132">
        <v>23.486340591634278</v>
      </c>
    </row>
    <row r="10" spans="1:7" s="129" customFormat="1" ht="15" customHeight="1">
      <c r="A10" s="131" t="s">
        <v>121</v>
      </c>
      <c r="B10" s="130">
        <v>21.010956790123458</v>
      </c>
      <c r="C10" s="130">
        <v>21.528654970760233</v>
      </c>
      <c r="D10" s="130">
        <v>21.032766691303276</v>
      </c>
      <c r="E10" s="130">
        <v>23.403088241238532</v>
      </c>
      <c r="F10" s="130">
        <v>23.777291381668945</v>
      </c>
      <c r="G10" s="130">
        <v>23.451257307881946</v>
      </c>
    </row>
    <row r="11" spans="1:7" s="129" customFormat="1" ht="15" customHeight="1">
      <c r="A11" s="53" t="s">
        <v>120</v>
      </c>
      <c r="B11" s="132">
        <v>22.775264577713219</v>
      </c>
      <c r="C11" s="132">
        <v>22.143607705779335</v>
      </c>
      <c r="D11" s="132">
        <v>22.708348794063081</v>
      </c>
      <c r="E11" s="132">
        <v>23.448010698762957</v>
      </c>
      <c r="F11" s="132">
        <v>22.056737588652481</v>
      </c>
      <c r="G11" s="132">
        <v>23.301330940631075</v>
      </c>
    </row>
    <row r="12" spans="1:7" s="129" customFormat="1" ht="15" customHeight="1">
      <c r="A12" s="131" t="s">
        <v>119</v>
      </c>
      <c r="B12" s="130">
        <v>22.000582920431363</v>
      </c>
      <c r="C12" s="130">
        <v>20.337278106508876</v>
      </c>
      <c r="D12" s="130">
        <v>21.851419474661714</v>
      </c>
      <c r="E12" s="130">
        <v>23.498078605758266</v>
      </c>
      <c r="F12" s="130">
        <v>19.896606791126178</v>
      </c>
      <c r="G12" s="130">
        <v>23.06018515777264</v>
      </c>
    </row>
    <row r="13" spans="1:7" s="129" customFormat="1" ht="15" customHeight="1">
      <c r="A13" s="53" t="s">
        <v>118</v>
      </c>
      <c r="B13" s="132">
        <v>20.509127789046651</v>
      </c>
      <c r="C13" s="132">
        <v>24.558441558441558</v>
      </c>
      <c r="D13" s="132">
        <v>20.802445907808089</v>
      </c>
      <c r="E13" s="132">
        <v>21.984300615031547</v>
      </c>
      <c r="F13" s="132">
        <v>24.5625</v>
      </c>
      <c r="G13" s="132">
        <v>22.226022172406473</v>
      </c>
    </row>
    <row r="14" spans="1:7" s="129" customFormat="1" ht="15" customHeight="1">
      <c r="A14" s="131" t="s">
        <v>117</v>
      </c>
      <c r="B14" s="130">
        <v>20.214857142857142</v>
      </c>
      <c r="C14" s="130">
        <v>20.760752688172044</v>
      </c>
      <c r="D14" s="130">
        <v>20.282615949282615</v>
      </c>
      <c r="E14" s="130">
        <v>24.108874544939194</v>
      </c>
      <c r="F14" s="130">
        <v>22.082644628099175</v>
      </c>
      <c r="G14" s="130">
        <v>23.898337473842506</v>
      </c>
    </row>
    <row r="15" spans="1:7" s="129" customFormat="1" ht="15" customHeight="1">
      <c r="A15" s="53" t="s">
        <v>116</v>
      </c>
      <c r="B15" s="132">
        <v>19.647138176912701</v>
      </c>
      <c r="C15" s="132">
        <v>18.164210526315788</v>
      </c>
      <c r="D15" s="132">
        <v>19.582235326637797</v>
      </c>
      <c r="E15" s="132">
        <v>23.538998091262592</v>
      </c>
      <c r="F15" s="132">
        <v>22.49366575841718</v>
      </c>
      <c r="G15" s="132">
        <v>23.454137079996713</v>
      </c>
    </row>
    <row r="16" spans="1:7" s="129" customFormat="1" ht="15" customHeight="1">
      <c r="A16" s="131" t="s">
        <v>115</v>
      </c>
      <c r="B16" s="130">
        <v>19.919243986254294</v>
      </c>
      <c r="C16" s="130">
        <v>19.174496644295303</v>
      </c>
      <c r="D16" s="130">
        <v>19.834729626808834</v>
      </c>
      <c r="E16" s="130">
        <v>21.104775481111904</v>
      </c>
      <c r="F16" s="130">
        <v>19.081081081081081</v>
      </c>
      <c r="G16" s="130">
        <v>20.869017632241814</v>
      </c>
    </row>
    <row r="17" spans="1:7" s="129" customFormat="1" ht="15" customHeight="1">
      <c r="A17" s="53" t="s">
        <v>114</v>
      </c>
      <c r="B17" s="132">
        <v>19.037318023375025</v>
      </c>
      <c r="C17" s="132">
        <v>19.733840304182511</v>
      </c>
      <c r="D17" s="132">
        <v>19.049617295555258</v>
      </c>
      <c r="E17" s="132">
        <v>23.610411768734561</v>
      </c>
      <c r="F17" s="132">
        <v>23.591075754687036</v>
      </c>
      <c r="G17" s="132">
        <v>23.608946606534225</v>
      </c>
    </row>
    <row r="18" spans="1:7" s="129" customFormat="1" ht="15" customHeight="1">
      <c r="A18" s="131" t="s">
        <v>113</v>
      </c>
      <c r="B18" s="130">
        <v>23.249534733563753</v>
      </c>
      <c r="C18" s="130">
        <v>23.668458781362006</v>
      </c>
      <c r="D18" s="130">
        <v>23.258228883847213</v>
      </c>
      <c r="E18" s="130">
        <v>26.444941972036919</v>
      </c>
      <c r="F18" s="130">
        <v>27.787700084245998</v>
      </c>
      <c r="G18" s="130">
        <v>26.576339653751031</v>
      </c>
    </row>
    <row r="19" spans="1:7" s="129" customFormat="1" ht="15" customHeight="1">
      <c r="A19" s="53" t="s">
        <v>112</v>
      </c>
      <c r="B19" s="132">
        <v>18.390722941913914</v>
      </c>
      <c r="C19" s="132">
        <v>21.351190476190474</v>
      </c>
      <c r="D19" s="132">
        <v>18.458418402068872</v>
      </c>
      <c r="E19" s="132">
        <v>24.391607154286962</v>
      </c>
      <c r="F19" s="132">
        <v>25.648856254477113</v>
      </c>
      <c r="G19" s="132">
        <v>24.509087039619242</v>
      </c>
    </row>
    <row r="20" spans="1:7" s="129" customFormat="1" ht="15" customHeight="1">
      <c r="A20" s="131" t="s">
        <v>111</v>
      </c>
      <c r="B20" s="130">
        <v>20.854077253218883</v>
      </c>
      <c r="C20" s="130">
        <v>19.875</v>
      </c>
      <c r="D20" s="130">
        <v>20.816368638239339</v>
      </c>
      <c r="E20" s="130">
        <v>24.141571685662868</v>
      </c>
      <c r="F20" s="130">
        <v>23.856410256410257</v>
      </c>
      <c r="G20" s="130">
        <v>24.111707841031148</v>
      </c>
    </row>
    <row r="21" spans="1:7" s="129" customFormat="1" ht="15" customHeight="1">
      <c r="A21" s="53" t="s">
        <v>110</v>
      </c>
      <c r="B21" s="132">
        <v>21.078485370051634</v>
      </c>
      <c r="C21" s="132">
        <v>20.548192771084338</v>
      </c>
      <c r="D21" s="132">
        <v>21.036620164870005</v>
      </c>
      <c r="E21" s="132">
        <v>24.173292227811132</v>
      </c>
      <c r="F21" s="132">
        <v>21.17607223476298</v>
      </c>
      <c r="G21" s="132">
        <v>23.796566888920413</v>
      </c>
    </row>
    <row r="22" spans="1:7" s="129" customFormat="1" ht="15" customHeight="1">
      <c r="A22" s="131" t="s">
        <v>109</v>
      </c>
      <c r="B22" s="130">
        <v>19.357358262967431</v>
      </c>
      <c r="C22" s="130">
        <v>19.089928057553958</v>
      </c>
      <c r="D22" s="130">
        <v>19.336672231496941</v>
      </c>
      <c r="E22" s="130">
        <v>21.820297699594047</v>
      </c>
      <c r="F22" s="130">
        <v>21.535</v>
      </c>
      <c r="G22" s="130">
        <v>21.792429792429793</v>
      </c>
    </row>
    <row r="23" spans="1:7" s="129" customFormat="1" ht="15" customHeight="1">
      <c r="A23" s="53" t="s">
        <v>108</v>
      </c>
      <c r="B23" s="132">
        <v>21.606262491672219</v>
      </c>
      <c r="C23" s="132">
        <v>20.08298755186722</v>
      </c>
      <c r="D23" s="132">
        <v>21.528878583473862</v>
      </c>
      <c r="E23" s="132">
        <v>23.625912269718352</v>
      </c>
      <c r="F23" s="132">
        <v>20.117467850466113</v>
      </c>
      <c r="G23" s="132">
        <v>23.436948422633698</v>
      </c>
    </row>
    <row r="24" spans="1:7" s="129" customFormat="1" ht="15" customHeight="1">
      <c r="A24" s="131" t="s">
        <v>107</v>
      </c>
      <c r="B24" s="130">
        <v>20.136891679748821</v>
      </c>
      <c r="C24" s="130">
        <v>18.826714801444044</v>
      </c>
      <c r="D24" s="130">
        <v>20.032062391681109</v>
      </c>
      <c r="E24" s="130">
        <v>21.037740564858787</v>
      </c>
      <c r="F24" s="130">
        <v>21.321656050955415</v>
      </c>
      <c r="G24" s="130">
        <v>21.058400926998843</v>
      </c>
    </row>
    <row r="25" spans="1:7" s="128" customFormat="1" ht="15" customHeight="1">
      <c r="A25" s="601" t="s">
        <v>106</v>
      </c>
      <c r="B25" s="602">
        <v>20.759801946441854</v>
      </c>
      <c r="C25" s="602">
        <v>20.879549534845765</v>
      </c>
      <c r="D25" s="602">
        <v>20.765229355762187</v>
      </c>
      <c r="E25" s="602">
        <v>24.077913751547921</v>
      </c>
      <c r="F25" s="602">
        <v>23.65385662752216</v>
      </c>
      <c r="G25" s="184">
        <v>24.035573018097839</v>
      </c>
    </row>
    <row r="26" spans="1:7" s="128" customFormat="1" ht="15" customHeight="1">
      <c r="A26" s="499" t="s">
        <v>105</v>
      </c>
      <c r="B26" s="466">
        <v>21.413399999999996</v>
      </c>
      <c r="C26" s="466">
        <v>20.039628962962961</v>
      </c>
      <c r="D26" s="466">
        <v>21.302747857142855</v>
      </c>
      <c r="E26" s="466">
        <v>22.773558928571429</v>
      </c>
      <c r="F26" s="466">
        <v>21.643569615384617</v>
      </c>
      <c r="G26" s="481">
        <v>22.862736296296298</v>
      </c>
    </row>
    <row r="27" spans="1:7" ht="12.75">
      <c r="A27" s="726"/>
      <c r="B27" s="378"/>
      <c r="C27" s="378"/>
      <c r="D27" s="378"/>
      <c r="E27" s="378"/>
      <c r="F27" s="378"/>
      <c r="G27" s="378"/>
    </row>
    <row r="28" spans="1:7" ht="12.75">
      <c r="A28" s="341" t="s">
        <v>226</v>
      </c>
      <c r="B28" s="378"/>
      <c r="C28" s="378"/>
      <c r="D28" s="378"/>
      <c r="E28" s="378"/>
      <c r="F28" s="378"/>
      <c r="G28" s="378"/>
    </row>
    <row r="29" spans="1:7" ht="25.5" customHeight="1">
      <c r="A29" s="126"/>
      <c r="B29" s="125"/>
      <c r="C29" s="125"/>
      <c r="D29" s="125"/>
      <c r="E29" s="125"/>
      <c r="F29" s="125"/>
      <c r="G29" s="125"/>
    </row>
    <row r="30" spans="1:7" s="123" customFormat="1" ht="12.75">
      <c r="A30" s="755" t="s">
        <v>103</v>
      </c>
      <c r="B30" s="124"/>
      <c r="C30" s="124"/>
      <c r="D30" s="124"/>
      <c r="E30" s="124"/>
      <c r="F30" s="124"/>
      <c r="G30" s="124"/>
    </row>
  </sheetData>
  <conditionalFormatting sqref="B26:G26">
    <cfRule type="expression" dxfId="11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19685039370078741" footer="0"/>
  <pageSetup paperSize="9" scale="70" orientation="portrait" r:id="rId1"/>
  <headerFooter alignWithMargins="0">
    <oddHeader>&amp;C-47-</oddHeader>
    <oddFooter>&amp;CStatistische Ämter des Bundes und der Länder, Internationale Bildungsindikatoren, 2018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opLeftCell="A4" zoomScaleNormal="100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A9" sqref="A9"/>
    </sheetView>
  </sheetViews>
  <sheetFormatPr baseColWidth="10" defaultColWidth="11.42578125" defaultRowHeight="12.75"/>
  <cols>
    <col min="1" max="1" width="24" style="114" customWidth="1"/>
    <col min="2" max="5" width="14.28515625" style="114" customWidth="1"/>
    <col min="6" max="6" width="15.7109375" style="114" customWidth="1"/>
    <col min="7" max="9" width="14.28515625" style="114" customWidth="1"/>
    <col min="10" max="16384" width="11.42578125" style="114"/>
  </cols>
  <sheetData>
    <row r="1" spans="1:9" ht="12.75" customHeight="1">
      <c r="A1" s="303" t="s">
        <v>4</v>
      </c>
    </row>
    <row r="2" spans="1:9" ht="12.75" customHeight="1">
      <c r="I2" s="104"/>
    </row>
    <row r="3" spans="1:9" s="121" customFormat="1" ht="15.75" customHeight="1">
      <c r="A3" s="683" t="s">
        <v>265</v>
      </c>
      <c r="B3" s="727"/>
      <c r="C3" s="727"/>
      <c r="D3" s="727"/>
      <c r="E3" s="727"/>
      <c r="F3" s="727"/>
      <c r="G3" s="727"/>
      <c r="H3" s="727"/>
      <c r="I3" s="727"/>
    </row>
    <row r="4" spans="1:9" s="121" customFormat="1" ht="15" customHeight="1">
      <c r="A4" s="757" t="s">
        <v>264</v>
      </c>
      <c r="B4" s="727"/>
      <c r="C4" s="727"/>
      <c r="D4" s="727"/>
      <c r="E4" s="727"/>
      <c r="F4" s="727"/>
      <c r="G4" s="727"/>
      <c r="H4" s="727"/>
      <c r="I4" s="727"/>
    </row>
    <row r="5" spans="1:9">
      <c r="A5" s="119"/>
      <c r="B5" s="120"/>
      <c r="C5" s="120"/>
      <c r="D5" s="120"/>
      <c r="E5" s="120"/>
      <c r="F5" s="120"/>
      <c r="G5" s="120"/>
      <c r="H5" s="120"/>
      <c r="I5" s="120"/>
    </row>
    <row r="6" spans="1:9" ht="12.75" customHeight="1">
      <c r="A6" s="119"/>
      <c r="B6" s="758" t="s">
        <v>137</v>
      </c>
      <c r="C6" s="776" t="s">
        <v>263</v>
      </c>
      <c r="D6" s="777"/>
      <c r="E6" s="778"/>
      <c r="F6" s="813" t="s">
        <v>134</v>
      </c>
      <c r="G6" s="118" t="s">
        <v>133</v>
      </c>
      <c r="H6" s="118"/>
      <c r="I6" s="118"/>
    </row>
    <row r="7" spans="1:9" ht="76.5">
      <c r="A7" s="119"/>
      <c r="B7" s="775"/>
      <c r="C7" s="779"/>
      <c r="D7" s="773"/>
      <c r="E7" s="774"/>
      <c r="F7" s="813"/>
      <c r="G7" s="735" t="s">
        <v>217</v>
      </c>
      <c r="H7" s="735" t="s">
        <v>246</v>
      </c>
      <c r="I7" s="735" t="s">
        <v>202</v>
      </c>
    </row>
    <row r="8" spans="1:9">
      <c r="A8" s="117" t="s">
        <v>125</v>
      </c>
      <c r="B8" s="723" t="s">
        <v>131</v>
      </c>
      <c r="C8" s="724" t="s">
        <v>130</v>
      </c>
      <c r="D8" s="724" t="s">
        <v>129</v>
      </c>
      <c r="E8" s="724" t="s">
        <v>202</v>
      </c>
      <c r="F8" s="728" t="s">
        <v>128</v>
      </c>
      <c r="G8" s="724" t="s">
        <v>221</v>
      </c>
      <c r="H8" s="724" t="s">
        <v>242</v>
      </c>
      <c r="I8" s="725" t="s">
        <v>202</v>
      </c>
    </row>
    <row r="9" spans="1:9" ht="15" customHeight="1">
      <c r="A9" s="675" t="s">
        <v>122</v>
      </c>
      <c r="B9" s="614">
        <v>15.320491930477964</v>
      </c>
      <c r="C9" s="614">
        <v>13.230462878405433</v>
      </c>
      <c r="D9" s="614">
        <v>12.61898897025962</v>
      </c>
      <c r="E9" s="614">
        <v>13.034895033799405</v>
      </c>
      <c r="F9" s="614">
        <v>13.341693037198961</v>
      </c>
      <c r="G9" s="614">
        <v>16.074799479146602</v>
      </c>
      <c r="H9" s="614">
        <v>9.6081803026800099</v>
      </c>
      <c r="I9" s="614">
        <v>9.6083891346586245</v>
      </c>
    </row>
    <row r="10" spans="1:9" ht="15" customHeight="1">
      <c r="A10" s="676" t="s">
        <v>121</v>
      </c>
      <c r="B10" s="615">
        <v>15.784263243281371</v>
      </c>
      <c r="C10" s="615">
        <v>13.164174676811539</v>
      </c>
      <c r="D10" s="615">
        <v>12.808343878733487</v>
      </c>
      <c r="E10" s="615">
        <v>13.063042924521651</v>
      </c>
      <c r="F10" s="615">
        <v>11.914670945710562</v>
      </c>
      <c r="G10" s="615">
        <v>11.573296627666897</v>
      </c>
      <c r="H10" s="615">
        <v>10.482636509398633</v>
      </c>
      <c r="I10" s="615">
        <v>10.483059047308636</v>
      </c>
    </row>
    <row r="11" spans="1:9" ht="15" customHeight="1">
      <c r="A11" s="675" t="s">
        <v>120</v>
      </c>
      <c r="B11" s="614">
        <v>15.780905287181438</v>
      </c>
      <c r="C11" s="614">
        <v>11.601603543834189</v>
      </c>
      <c r="D11" s="614">
        <v>12.454206384018944</v>
      </c>
      <c r="E11" s="614">
        <v>11.850962399695145</v>
      </c>
      <c r="F11" s="614">
        <v>11.80835879307398</v>
      </c>
      <c r="G11" s="614">
        <v>0</v>
      </c>
      <c r="H11" s="614">
        <v>11.280369535603967</v>
      </c>
      <c r="I11" s="614">
        <v>11.280369535603967</v>
      </c>
    </row>
    <row r="12" spans="1:9" ht="15" customHeight="1">
      <c r="A12" s="676" t="s">
        <v>119</v>
      </c>
      <c r="B12" s="615">
        <v>16.640684032610856</v>
      </c>
      <c r="C12" s="615">
        <v>12.234174882592537</v>
      </c>
      <c r="D12" s="615">
        <v>11.95509040211067</v>
      </c>
      <c r="E12" s="615">
        <v>12.156334116365551</v>
      </c>
      <c r="F12" s="615">
        <v>12.469859146103312</v>
      </c>
      <c r="G12" s="615">
        <v>0</v>
      </c>
      <c r="H12" s="615">
        <v>12.876146363135721</v>
      </c>
      <c r="I12" s="615">
        <v>12.876146363135721</v>
      </c>
    </row>
    <row r="13" spans="1:9" ht="15" customHeight="1">
      <c r="A13" s="675" t="s">
        <v>118</v>
      </c>
      <c r="B13" s="614">
        <v>15.093869772629143</v>
      </c>
      <c r="C13" s="614">
        <v>12.545790425626798</v>
      </c>
      <c r="D13" s="614">
        <v>13.715306941089986</v>
      </c>
      <c r="E13" s="614">
        <v>12.910086913657606</v>
      </c>
      <c r="F13" s="614">
        <v>13.399200713344689</v>
      </c>
      <c r="G13" s="614">
        <v>0</v>
      </c>
      <c r="H13" s="614">
        <v>12.817841815364812</v>
      </c>
      <c r="I13" s="614">
        <v>12.817841815364812</v>
      </c>
    </row>
    <row r="14" spans="1:9" ht="15" customHeight="1">
      <c r="A14" s="676" t="s">
        <v>117</v>
      </c>
      <c r="B14" s="615">
        <v>12.526294498381876</v>
      </c>
      <c r="C14" s="615">
        <v>11.933386551589853</v>
      </c>
      <c r="D14" s="615">
        <v>14.282097125318513</v>
      </c>
      <c r="E14" s="615">
        <v>12.633980772141157</v>
      </c>
      <c r="F14" s="615">
        <v>13.49014455140985</v>
      </c>
      <c r="G14" s="615">
        <v>0</v>
      </c>
      <c r="H14" s="615">
        <v>11.260022130124215</v>
      </c>
      <c r="I14" s="615">
        <v>11.260022130124215</v>
      </c>
    </row>
    <row r="15" spans="1:9" ht="15" customHeight="1">
      <c r="A15" s="675" t="s">
        <v>116</v>
      </c>
      <c r="B15" s="614">
        <v>15.296976923616469</v>
      </c>
      <c r="C15" s="614">
        <v>13.50293962566934</v>
      </c>
      <c r="D15" s="614">
        <v>12.64891158718863</v>
      </c>
      <c r="E15" s="614">
        <v>13.235808486576753</v>
      </c>
      <c r="F15" s="614">
        <v>12.627268404299649</v>
      </c>
      <c r="G15" s="614">
        <v>0</v>
      </c>
      <c r="H15" s="614">
        <v>15.090456074374682</v>
      </c>
      <c r="I15" s="614">
        <v>15.090456074374682</v>
      </c>
    </row>
    <row r="16" spans="1:9" ht="15" customHeight="1">
      <c r="A16" s="676" t="s">
        <v>115</v>
      </c>
      <c r="B16" s="615">
        <v>16.167469879518073</v>
      </c>
      <c r="C16" s="615">
        <v>12.797482554548017</v>
      </c>
      <c r="D16" s="615">
        <v>13.60723899310498</v>
      </c>
      <c r="E16" s="615">
        <v>12.989541840520411</v>
      </c>
      <c r="F16" s="615">
        <v>15.183149909844339</v>
      </c>
      <c r="G16" s="638">
        <v>0</v>
      </c>
      <c r="H16" s="638">
        <v>8.4592070707956566</v>
      </c>
      <c r="I16" s="615">
        <v>8.4592070707956566</v>
      </c>
    </row>
    <row r="17" spans="1:9" ht="15" customHeight="1">
      <c r="A17" s="675" t="s">
        <v>114</v>
      </c>
      <c r="B17" s="614">
        <v>14.5119935900646</v>
      </c>
      <c r="C17" s="614">
        <v>12.904564431577215</v>
      </c>
      <c r="D17" s="614">
        <v>13.157366248735102</v>
      </c>
      <c r="E17" s="614">
        <v>12.97607877695749</v>
      </c>
      <c r="F17" s="614">
        <v>13.188652787580644</v>
      </c>
      <c r="G17" s="614">
        <v>0</v>
      </c>
      <c r="H17" s="614">
        <v>11.060954348874079</v>
      </c>
      <c r="I17" s="614">
        <v>11.060954348874079</v>
      </c>
    </row>
    <row r="18" spans="1:9" ht="15" customHeight="1">
      <c r="A18" s="676" t="s">
        <v>113</v>
      </c>
      <c r="B18" s="615">
        <v>15.895027080256032</v>
      </c>
      <c r="C18" s="615">
        <v>14.085750877062075</v>
      </c>
      <c r="D18" s="615">
        <v>13.394155956270161</v>
      </c>
      <c r="E18" s="615">
        <v>13.859513247798446</v>
      </c>
      <c r="F18" s="615">
        <v>13.40375826419414</v>
      </c>
      <c r="G18" s="615">
        <v>10.650566123824252</v>
      </c>
      <c r="H18" s="615">
        <v>14.175143682894509</v>
      </c>
      <c r="I18" s="615">
        <v>14.174677302873581</v>
      </c>
    </row>
    <row r="19" spans="1:9" ht="15" customHeight="1">
      <c r="A19" s="675" t="s">
        <v>112</v>
      </c>
      <c r="B19" s="614">
        <v>14.389475864926455</v>
      </c>
      <c r="C19" s="614">
        <v>13.920044228764082</v>
      </c>
      <c r="D19" s="614">
        <v>13.081672320375</v>
      </c>
      <c r="E19" s="614">
        <v>13.673935015057507</v>
      </c>
      <c r="F19" s="614">
        <v>12.573207974993164</v>
      </c>
      <c r="G19" s="614">
        <v>24.1740614334471</v>
      </c>
      <c r="H19" s="614">
        <v>13.786682634652992</v>
      </c>
      <c r="I19" s="614">
        <v>13.787222382388311</v>
      </c>
    </row>
    <row r="20" spans="1:9" ht="15" customHeight="1">
      <c r="A20" s="676" t="s">
        <v>111</v>
      </c>
      <c r="B20" s="615">
        <v>12.313224131042748</v>
      </c>
      <c r="C20" s="615">
        <v>12.771294949199893</v>
      </c>
      <c r="D20" s="615">
        <v>13.731401494676588</v>
      </c>
      <c r="E20" s="615">
        <v>13.103611559764168</v>
      </c>
      <c r="F20" s="615">
        <v>14.127207070573649</v>
      </c>
      <c r="G20" s="615">
        <v>42.459459459459453</v>
      </c>
      <c r="H20" s="615">
        <v>10.820084851605902</v>
      </c>
      <c r="I20" s="615">
        <v>10.825639702551285</v>
      </c>
    </row>
    <row r="21" spans="1:9" ht="15" customHeight="1">
      <c r="A21" s="675" t="s">
        <v>110</v>
      </c>
      <c r="B21" s="614">
        <v>15.605005608414533</v>
      </c>
      <c r="C21" s="614">
        <v>12.931179192372573</v>
      </c>
      <c r="D21" s="614">
        <v>11.586898131428297</v>
      </c>
      <c r="E21" s="614">
        <v>12.560018698968459</v>
      </c>
      <c r="F21" s="614">
        <v>13.633223842933717</v>
      </c>
      <c r="G21" s="614">
        <v>0</v>
      </c>
      <c r="H21" s="614">
        <v>8.4710862693755669</v>
      </c>
      <c r="I21" s="614">
        <v>8.4710862693755669</v>
      </c>
    </row>
    <row r="22" spans="1:9" ht="15" customHeight="1">
      <c r="A22" s="676" t="s">
        <v>109</v>
      </c>
      <c r="B22" s="615">
        <v>14.374473208910295</v>
      </c>
      <c r="C22" s="615">
        <v>11.316068900424728</v>
      </c>
      <c r="D22" s="615">
        <v>11.868424559243641</v>
      </c>
      <c r="E22" s="615">
        <v>11.456474449612378</v>
      </c>
      <c r="F22" s="615">
        <v>12.394882253576336</v>
      </c>
      <c r="G22" s="615">
        <v>0</v>
      </c>
      <c r="H22" s="615">
        <v>10.21764670985903</v>
      </c>
      <c r="I22" s="615">
        <v>10.21764670985903</v>
      </c>
    </row>
    <row r="23" spans="1:9" ht="15" customHeight="1">
      <c r="A23" s="675" t="s">
        <v>108</v>
      </c>
      <c r="B23" s="614">
        <v>16.446866485013626</v>
      </c>
      <c r="C23" s="614">
        <v>14.199698105461433</v>
      </c>
      <c r="D23" s="614">
        <v>14.257225283937867</v>
      </c>
      <c r="E23" s="614">
        <v>14.217457282015848</v>
      </c>
      <c r="F23" s="614">
        <v>13.525907083651862</v>
      </c>
      <c r="G23" s="614">
        <v>0</v>
      </c>
      <c r="H23" s="614">
        <v>11.005254977328351</v>
      </c>
      <c r="I23" s="614">
        <v>11.005254977328351</v>
      </c>
    </row>
    <row r="24" spans="1:9" ht="15" customHeight="1">
      <c r="A24" s="676" t="s">
        <v>107</v>
      </c>
      <c r="B24" s="615">
        <v>13.934215725009878</v>
      </c>
      <c r="C24" s="615">
        <v>10.80491472816121</v>
      </c>
      <c r="D24" s="615">
        <v>9.8936497209466641</v>
      </c>
      <c r="E24" s="615">
        <v>10.55367249467144</v>
      </c>
      <c r="F24" s="615">
        <v>10.520755196945284</v>
      </c>
      <c r="G24" s="615">
        <v>0</v>
      </c>
      <c r="H24" s="615">
        <v>8.6949021506689732</v>
      </c>
      <c r="I24" s="615">
        <v>8.6949021506689732</v>
      </c>
    </row>
    <row r="25" spans="1:9" ht="15" customHeight="1">
      <c r="A25" s="575" t="s">
        <v>106</v>
      </c>
      <c r="B25" s="391">
        <v>15.321820537129026</v>
      </c>
      <c r="C25" s="391">
        <v>13.189057897879071</v>
      </c>
      <c r="D25" s="391">
        <v>12.903932891500913</v>
      </c>
      <c r="E25" s="391">
        <v>13.103006183151111</v>
      </c>
      <c r="F25" s="391">
        <v>12.892710977557705</v>
      </c>
      <c r="G25" s="391">
        <v>12.499820119536063</v>
      </c>
      <c r="H25" s="391">
        <v>11.567999015405087</v>
      </c>
      <c r="I25" s="393">
        <v>11.568090207622989</v>
      </c>
    </row>
    <row r="26" spans="1:9" ht="3.95" customHeight="1">
      <c r="A26" s="103"/>
      <c r="B26" s="102"/>
      <c r="C26" s="102"/>
      <c r="D26" s="102"/>
      <c r="E26" s="103"/>
      <c r="F26" s="102"/>
      <c r="G26" s="102"/>
      <c r="H26" s="102"/>
      <c r="I26" s="616"/>
    </row>
    <row r="27" spans="1:9" ht="15" customHeight="1">
      <c r="A27" s="575" t="s">
        <v>150</v>
      </c>
      <c r="B27" s="391"/>
      <c r="C27" s="391"/>
      <c r="D27" s="391"/>
      <c r="E27" s="391"/>
      <c r="F27" s="391"/>
      <c r="G27" s="391"/>
      <c r="H27" s="391"/>
      <c r="I27" s="393"/>
    </row>
    <row r="28" spans="1:9" ht="25.5" customHeight="1">
      <c r="A28" s="73" t="s">
        <v>149</v>
      </c>
      <c r="B28" s="391">
        <v>15.321820537129026</v>
      </c>
      <c r="C28" s="391">
        <v>13.189057897879071</v>
      </c>
      <c r="D28" s="391">
        <v>12.903932891500913</v>
      </c>
      <c r="E28" s="391">
        <v>13.103006183151111</v>
      </c>
      <c r="F28" s="391">
        <v>12.892710977557705</v>
      </c>
      <c r="G28" s="391">
        <v>12.499820119536063</v>
      </c>
      <c r="H28" s="391">
        <v>12.0879367995603</v>
      </c>
      <c r="I28" s="393">
        <v>12.089160088360066</v>
      </c>
    </row>
    <row r="29" spans="1:9" ht="15" customHeight="1">
      <c r="A29" s="575" t="s">
        <v>105</v>
      </c>
      <c r="B29" s="559">
        <v>15.000791212121207</v>
      </c>
      <c r="C29" s="559">
        <v>12.735401200000002</v>
      </c>
      <c r="D29" s="559">
        <v>12.935344218749998</v>
      </c>
      <c r="E29" s="559">
        <v>12.856597628199605</v>
      </c>
      <c r="F29" s="559" t="s">
        <v>104</v>
      </c>
      <c r="G29" s="559" t="s">
        <v>104</v>
      </c>
      <c r="H29" s="559" t="s">
        <v>104</v>
      </c>
      <c r="I29" s="560">
        <v>15.318955319999997</v>
      </c>
    </row>
    <row r="30" spans="1:9" ht="12.75" customHeight="1">
      <c r="A30" s="341"/>
      <c r="B30" s="378"/>
      <c r="C30" s="378"/>
      <c r="D30" s="378"/>
      <c r="E30" s="378"/>
      <c r="F30" s="378"/>
      <c r="G30" s="378"/>
      <c r="H30" s="378"/>
      <c r="I30" s="378"/>
    </row>
    <row r="31" spans="1:9" ht="12.75" customHeight="1">
      <c r="A31" s="341"/>
      <c r="B31" s="378"/>
      <c r="C31" s="378"/>
      <c r="D31" s="378"/>
      <c r="E31" s="378"/>
      <c r="F31" s="378"/>
      <c r="G31" s="378"/>
      <c r="H31" s="378"/>
      <c r="I31" s="378"/>
    </row>
    <row r="32" spans="1:9">
      <c r="A32" s="755" t="s">
        <v>103</v>
      </c>
      <c r="B32" s="396"/>
      <c r="C32" s="396"/>
      <c r="D32" s="396"/>
      <c r="E32" s="396"/>
      <c r="F32" s="396"/>
      <c r="G32" s="396"/>
      <c r="H32" s="396"/>
      <c r="I32" s="396"/>
    </row>
  </sheetData>
  <mergeCells count="1">
    <mergeCell ref="F6:F7"/>
  </mergeCells>
  <conditionalFormatting sqref="B26:D26 F26:H26">
    <cfRule type="expression" dxfId="10" priority="1" stopIfTrue="1">
      <formula>#REF!=1</formula>
    </cfRule>
  </conditionalFormatting>
  <conditionalFormatting sqref="B29:I29">
    <cfRule type="expression" dxfId="9" priority="2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69" orientation="portrait" r:id="rId1"/>
  <headerFooter alignWithMargins="0">
    <oddHeader>&amp;C-48-</oddHeader>
    <oddFooter>&amp;CStatistische Ämter des Bundes und der Länder, Internationale Bildungsindikatoren, 2018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8.7109375" defaultRowHeight="12.75"/>
  <cols>
    <col min="1" max="1" width="24" style="110" customWidth="1"/>
    <col min="2" max="2" width="9.7109375" style="111" customWidth="1"/>
    <col min="3" max="4" width="9.7109375" style="110" customWidth="1"/>
    <col min="5" max="5" width="9.7109375" style="111" customWidth="1"/>
    <col min="6" max="7" width="9.7109375" style="110" customWidth="1"/>
    <col min="8" max="8" width="9.7109375" style="111" customWidth="1"/>
    <col min="9" max="10" width="9.7109375" style="110" customWidth="1"/>
    <col min="11" max="16384" width="8.7109375" style="50"/>
  </cols>
  <sheetData>
    <row r="1" spans="1:10">
      <c r="A1" s="303" t="s">
        <v>4</v>
      </c>
      <c r="G1" s="113"/>
      <c r="J1" s="113"/>
    </row>
    <row r="2" spans="1:10">
      <c r="G2" s="113"/>
      <c r="J2" s="113"/>
    </row>
    <row r="3" spans="1:10" ht="15.75">
      <c r="A3" s="759" t="s">
        <v>262</v>
      </c>
      <c r="B3" s="338"/>
      <c r="C3" s="338"/>
      <c r="D3" s="338"/>
      <c r="E3" s="338"/>
      <c r="F3" s="338"/>
      <c r="G3" s="341"/>
      <c r="H3" s="338"/>
      <c r="I3" s="338"/>
      <c r="J3" s="341"/>
    </row>
    <row r="4" spans="1:10" ht="15" customHeight="1">
      <c r="A4" s="760" t="s">
        <v>261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>
      <c r="A5" s="112"/>
      <c r="B5" s="338"/>
      <c r="C5" s="338"/>
      <c r="D5" s="338"/>
      <c r="E5" s="338"/>
      <c r="F5" s="338"/>
      <c r="G5" s="338"/>
      <c r="H5" s="338"/>
      <c r="I5" s="338"/>
      <c r="J5" s="338"/>
    </row>
    <row r="6" spans="1:10" s="64" customFormat="1" ht="12.75" customHeight="1">
      <c r="A6" s="729"/>
      <c r="B6" s="320" t="s">
        <v>260</v>
      </c>
      <c r="C6" s="320"/>
      <c r="D6" s="320"/>
      <c r="E6" s="320" t="s">
        <v>259</v>
      </c>
      <c r="F6" s="320"/>
      <c r="G6" s="320"/>
      <c r="H6" s="320" t="s">
        <v>258</v>
      </c>
      <c r="I6" s="320"/>
      <c r="J6" s="320"/>
    </row>
    <row r="7" spans="1:10" ht="25.5" customHeight="1">
      <c r="A7" s="729" t="s">
        <v>125</v>
      </c>
      <c r="B7" s="324" t="s">
        <v>124</v>
      </c>
      <c r="C7" s="325" t="s">
        <v>257</v>
      </c>
      <c r="D7" s="325" t="s">
        <v>123</v>
      </c>
      <c r="E7" s="325" t="s">
        <v>124</v>
      </c>
      <c r="F7" s="325" t="s">
        <v>257</v>
      </c>
      <c r="G7" s="325" t="s">
        <v>123</v>
      </c>
      <c r="H7" s="325" t="s">
        <v>124</v>
      </c>
      <c r="I7" s="325" t="s">
        <v>257</v>
      </c>
      <c r="J7" s="326" t="s">
        <v>123</v>
      </c>
    </row>
    <row r="8" spans="1:10" ht="15" customHeight="1">
      <c r="A8" s="53" t="s">
        <v>122</v>
      </c>
      <c r="B8" s="614">
        <v>10.15423420515191</v>
      </c>
      <c r="C8" s="614">
        <v>53.12297618844547</v>
      </c>
      <c r="D8" s="614">
        <v>36.722789606402628</v>
      </c>
      <c r="E8" s="614">
        <v>9.3253605718729258</v>
      </c>
      <c r="F8" s="614">
        <v>52.404288193596493</v>
      </c>
      <c r="G8" s="614">
        <v>38.270351234530587</v>
      </c>
      <c r="H8" s="614">
        <v>6.0623115962220702</v>
      </c>
      <c r="I8" s="614">
        <v>54.232145554365694</v>
      </c>
      <c r="J8" s="614">
        <v>39.705542849412232</v>
      </c>
    </row>
    <row r="9" spans="1:10" ht="15" customHeight="1">
      <c r="A9" s="52" t="s">
        <v>121</v>
      </c>
      <c r="B9" s="730">
        <v>8.7596598536114136</v>
      </c>
      <c r="C9" s="731">
        <v>46.812843892978947</v>
      </c>
      <c r="D9" s="731">
        <v>44.427496253409643</v>
      </c>
      <c r="E9" s="731">
        <v>7.1599888190169576</v>
      </c>
      <c r="F9" s="731">
        <v>47.387104875841466</v>
      </c>
      <c r="G9" s="731">
        <v>45.452906305141568</v>
      </c>
      <c r="H9" s="731">
        <v>5.9837917085709735</v>
      </c>
      <c r="I9" s="731">
        <v>54.078641170126559</v>
      </c>
      <c r="J9" s="731">
        <v>39.937567121302457</v>
      </c>
    </row>
    <row r="10" spans="1:10" ht="15" customHeight="1">
      <c r="A10" s="53" t="s">
        <v>120</v>
      </c>
      <c r="B10" s="614">
        <v>3.6988320361172571</v>
      </c>
      <c r="C10" s="614">
        <v>43.481848575354753</v>
      </c>
      <c r="D10" s="614">
        <v>52.819319388527994</v>
      </c>
      <c r="E10" s="614">
        <v>4.2020163152698835</v>
      </c>
      <c r="F10" s="614">
        <v>42.572025207366984</v>
      </c>
      <c r="G10" s="614">
        <v>53.225958477363136</v>
      </c>
      <c r="H10" s="614">
        <v>3.4929256194810141</v>
      </c>
      <c r="I10" s="614">
        <v>52.148370514152155</v>
      </c>
      <c r="J10" s="614">
        <v>44.358703866366817</v>
      </c>
    </row>
    <row r="11" spans="1:10" ht="15" customHeight="1">
      <c r="A11" s="52" t="s">
        <v>119</v>
      </c>
      <c r="B11" s="731">
        <v>3.3042508468154166</v>
      </c>
      <c r="C11" s="731">
        <v>47.583481902812409</v>
      </c>
      <c r="D11" s="731">
        <v>49.112267250372206</v>
      </c>
      <c r="E11" s="731">
        <v>3.8261430138216075</v>
      </c>
      <c r="F11" s="731">
        <v>31.351675010073972</v>
      </c>
      <c r="G11" s="731">
        <v>64.822181976104417</v>
      </c>
      <c r="H11" s="731">
        <v>3.1348514016038789</v>
      </c>
      <c r="I11" s="731">
        <v>48.365984804007269</v>
      </c>
      <c r="J11" s="731">
        <v>48.499163794388842</v>
      </c>
    </row>
    <row r="12" spans="1:10" ht="15" customHeight="1">
      <c r="A12" s="53" t="s">
        <v>118</v>
      </c>
      <c r="B12" s="614">
        <v>6.803459366815316</v>
      </c>
      <c r="C12" s="614">
        <v>52.184461337643285</v>
      </c>
      <c r="D12" s="614">
        <v>41.012079295541405</v>
      </c>
      <c r="E12" s="614">
        <v>5.9316168931796041</v>
      </c>
      <c r="F12" s="614">
        <v>50.949146296491932</v>
      </c>
      <c r="G12" s="614">
        <v>43.119236810328474</v>
      </c>
      <c r="H12" s="614">
        <v>1.5320120062945808</v>
      </c>
      <c r="I12" s="614">
        <v>46.10096537464598</v>
      </c>
      <c r="J12" s="614">
        <v>52.367022619059433</v>
      </c>
    </row>
    <row r="13" spans="1:10" ht="15" customHeight="1">
      <c r="A13" s="52" t="s">
        <v>117</v>
      </c>
      <c r="B13" s="731">
        <v>7.6994226503389145</v>
      </c>
      <c r="C13" s="731">
        <v>61.054242057662343</v>
      </c>
      <c r="D13" s="731">
        <v>31.246335291998744</v>
      </c>
      <c r="E13" s="731">
        <v>6.5997674404853974</v>
      </c>
      <c r="F13" s="731">
        <v>60.835992660370906</v>
      </c>
      <c r="G13" s="731">
        <v>32.564239899143708</v>
      </c>
      <c r="H13" s="731">
        <v>3.3997369206952497</v>
      </c>
      <c r="I13" s="731">
        <v>57.888187288234995</v>
      </c>
      <c r="J13" s="731">
        <v>38.712075791069765</v>
      </c>
    </row>
    <row r="14" spans="1:10" ht="15" customHeight="1">
      <c r="A14" s="53" t="s">
        <v>116</v>
      </c>
      <c r="B14" s="614">
        <v>6.2915998979259218</v>
      </c>
      <c r="C14" s="614">
        <v>62.021226316155477</v>
      </c>
      <c r="D14" s="614">
        <v>31.687173785918603</v>
      </c>
      <c r="E14" s="614">
        <v>7.5467569183680512</v>
      </c>
      <c r="F14" s="614">
        <v>49.97537461654386</v>
      </c>
      <c r="G14" s="614">
        <v>42.477868465088079</v>
      </c>
      <c r="H14" s="614">
        <v>3.8332816731225532</v>
      </c>
      <c r="I14" s="614">
        <v>52.197726024079508</v>
      </c>
      <c r="J14" s="614">
        <v>43.968992302797929</v>
      </c>
    </row>
    <row r="15" spans="1:10" ht="15" customHeight="1">
      <c r="A15" s="52" t="s">
        <v>115</v>
      </c>
      <c r="B15" s="731">
        <v>3.3021406394122494</v>
      </c>
      <c r="C15" s="731">
        <v>38.923078871545755</v>
      </c>
      <c r="D15" s="731">
        <v>57.774780489042001</v>
      </c>
      <c r="E15" s="731">
        <v>4.5245786968080601</v>
      </c>
      <c r="F15" s="731">
        <v>37.675236987150583</v>
      </c>
      <c r="G15" s="731">
        <v>57.800184316041346</v>
      </c>
      <c r="H15" s="731">
        <v>3.8578593221865893</v>
      </c>
      <c r="I15" s="731">
        <v>40.325999792852194</v>
      </c>
      <c r="J15" s="731">
        <v>55.816140884961222</v>
      </c>
    </row>
    <row r="16" spans="1:10" ht="15" customHeight="1">
      <c r="A16" s="53" t="s">
        <v>114</v>
      </c>
      <c r="B16" s="614">
        <v>8.6923970517051856</v>
      </c>
      <c r="C16" s="614">
        <v>57.173351732563724</v>
      </c>
      <c r="D16" s="614">
        <v>34.134251215731105</v>
      </c>
      <c r="E16" s="614">
        <v>8.1352828643484028</v>
      </c>
      <c r="F16" s="614">
        <v>53.312078031824271</v>
      </c>
      <c r="G16" s="614">
        <v>38.552639103827332</v>
      </c>
      <c r="H16" s="614">
        <v>7.2662249427079466</v>
      </c>
      <c r="I16" s="614">
        <v>51.383802766132227</v>
      </c>
      <c r="J16" s="614">
        <v>41.349972291159823</v>
      </c>
    </row>
    <row r="17" spans="1:10" ht="15" customHeight="1">
      <c r="A17" s="52" t="s">
        <v>113</v>
      </c>
      <c r="B17" s="731">
        <v>9.9107461440916378</v>
      </c>
      <c r="C17" s="731">
        <v>56.557900856679098</v>
      </c>
      <c r="D17" s="731">
        <v>33.531352999229249</v>
      </c>
      <c r="E17" s="731">
        <v>7.2712524026207745</v>
      </c>
      <c r="F17" s="731">
        <v>42.256551472641739</v>
      </c>
      <c r="G17" s="731">
        <v>50.472196124737501</v>
      </c>
      <c r="H17" s="731">
        <v>4.7540357878667532</v>
      </c>
      <c r="I17" s="731">
        <v>54.589681534256748</v>
      </c>
      <c r="J17" s="731">
        <v>40.65628267787649</v>
      </c>
    </row>
    <row r="18" spans="1:10" ht="15" customHeight="1">
      <c r="A18" s="53" t="s">
        <v>112</v>
      </c>
      <c r="B18" s="614">
        <v>9.762627036596589</v>
      </c>
      <c r="C18" s="614">
        <v>58.636682703380714</v>
      </c>
      <c r="D18" s="614">
        <v>31.600690260022692</v>
      </c>
      <c r="E18" s="614">
        <v>6.9389904717819748</v>
      </c>
      <c r="F18" s="614">
        <v>58.572292675993651</v>
      </c>
      <c r="G18" s="614">
        <v>34.488716852224378</v>
      </c>
      <c r="H18" s="614">
        <v>6.3693415643553006</v>
      </c>
      <c r="I18" s="614">
        <v>50.992779920108866</v>
      </c>
      <c r="J18" s="614">
        <v>42.637878515535846</v>
      </c>
    </row>
    <row r="19" spans="1:10" ht="15" customHeight="1">
      <c r="A19" s="52" t="s">
        <v>111</v>
      </c>
      <c r="B19" s="731">
        <v>8.3815538725444334</v>
      </c>
      <c r="C19" s="731">
        <v>62.35307301437085</v>
      </c>
      <c r="D19" s="731">
        <v>29.265373113084724</v>
      </c>
      <c r="E19" s="731">
        <v>6.424092140812629</v>
      </c>
      <c r="F19" s="731">
        <v>55.400239807210603</v>
      </c>
      <c r="G19" s="731">
        <v>38.175668051976771</v>
      </c>
      <c r="H19" s="731">
        <v>3.8212568343474778</v>
      </c>
      <c r="I19" s="731">
        <v>55.491605859175628</v>
      </c>
      <c r="J19" s="731">
        <v>40.687137306476899</v>
      </c>
    </row>
    <row r="20" spans="1:10" ht="15" customHeight="1">
      <c r="A20" s="53" t="s">
        <v>110</v>
      </c>
      <c r="B20" s="614">
        <v>5.3187611306902145</v>
      </c>
      <c r="C20" s="614">
        <v>41.80603390595298</v>
      </c>
      <c r="D20" s="614">
        <v>52.875204963356801</v>
      </c>
      <c r="E20" s="614">
        <v>2.4473724682806788</v>
      </c>
      <c r="F20" s="614">
        <v>26.899336410244668</v>
      </c>
      <c r="G20" s="614">
        <v>70.653291121474652</v>
      </c>
      <c r="H20" s="614">
        <v>7.9594301322265189</v>
      </c>
      <c r="I20" s="614">
        <v>68.924170455658768</v>
      </c>
      <c r="J20" s="614">
        <v>23.116399412114689</v>
      </c>
    </row>
    <row r="21" spans="1:10" ht="15" customHeight="1">
      <c r="A21" s="52" t="s">
        <v>109</v>
      </c>
      <c r="B21" s="731">
        <v>3.8835791172880123</v>
      </c>
      <c r="C21" s="731">
        <v>42.18558051747938</v>
      </c>
      <c r="D21" s="731">
        <v>53.930840365232612</v>
      </c>
      <c r="E21" s="731">
        <v>2.5683477954123428</v>
      </c>
      <c r="F21" s="731">
        <v>25.604199215391649</v>
      </c>
      <c r="G21" s="731">
        <v>71.82745298919599</v>
      </c>
      <c r="H21" s="731">
        <v>8.2407415592737241</v>
      </c>
      <c r="I21" s="731">
        <v>63.242682665124384</v>
      </c>
      <c r="J21" s="731">
        <v>28.516575775601893</v>
      </c>
    </row>
    <row r="22" spans="1:10" ht="15" customHeight="1">
      <c r="A22" s="53" t="s">
        <v>108</v>
      </c>
      <c r="B22" s="614">
        <v>4.41190122591268</v>
      </c>
      <c r="C22" s="614">
        <v>54.267959146780967</v>
      </c>
      <c r="D22" s="614">
        <v>41.320139627306382</v>
      </c>
      <c r="E22" s="614">
        <v>5.1731265607707506</v>
      </c>
      <c r="F22" s="614">
        <v>53.496101641042891</v>
      </c>
      <c r="G22" s="614">
        <v>41.330771798186348</v>
      </c>
      <c r="H22" s="614">
        <v>3.8718550197876227</v>
      </c>
      <c r="I22" s="614">
        <v>53.305450453393497</v>
      </c>
      <c r="J22" s="614">
        <v>42.822694526818886</v>
      </c>
    </row>
    <row r="23" spans="1:10" ht="15" customHeight="1">
      <c r="A23" s="52" t="s">
        <v>107</v>
      </c>
      <c r="B23" s="731">
        <v>6.9516921666047615</v>
      </c>
      <c r="C23" s="731">
        <v>40.497962263193379</v>
      </c>
      <c r="D23" s="731">
        <v>52.55034557020187</v>
      </c>
      <c r="E23" s="731">
        <v>3.5412937846422978</v>
      </c>
      <c r="F23" s="731">
        <v>24.911301049435952</v>
      </c>
      <c r="G23" s="731">
        <v>71.547405165921745</v>
      </c>
      <c r="H23" s="731">
        <v>3.41178772157118</v>
      </c>
      <c r="I23" s="731">
        <v>32.010001190189804</v>
      </c>
      <c r="J23" s="731">
        <v>64.578211088239001</v>
      </c>
    </row>
    <row r="24" spans="1:10" ht="15" customHeight="1">
      <c r="A24" s="601" t="s">
        <v>106</v>
      </c>
      <c r="B24" s="391">
        <v>8.1901635706981288</v>
      </c>
      <c r="C24" s="391">
        <v>52.677892845665177</v>
      </c>
      <c r="D24" s="391">
        <v>39.131943583636705</v>
      </c>
      <c r="E24" s="391">
        <v>6.9249487958223739</v>
      </c>
      <c r="F24" s="391">
        <v>46.450231727277</v>
      </c>
      <c r="G24" s="391">
        <v>46.624819476900612</v>
      </c>
      <c r="H24" s="391">
        <v>5.3817311107239796</v>
      </c>
      <c r="I24" s="391">
        <v>53.55037898749034</v>
      </c>
      <c r="J24" s="393">
        <v>41.067889901785676</v>
      </c>
    </row>
    <row r="25" spans="1:10" ht="15" customHeight="1">
      <c r="A25" s="558" t="s">
        <v>105</v>
      </c>
      <c r="B25" s="559">
        <v>12.499983371875</v>
      </c>
      <c r="C25" s="559">
        <v>56.056485625000008</v>
      </c>
      <c r="D25" s="559">
        <v>31.443531875000001</v>
      </c>
      <c r="E25" s="559">
        <v>10.411403719999999</v>
      </c>
      <c r="F25" s="559">
        <v>54.195932333333339</v>
      </c>
      <c r="G25" s="559">
        <v>35.392663933333331</v>
      </c>
      <c r="H25" s="559">
        <v>8.4548353967741932</v>
      </c>
      <c r="I25" s="559">
        <v>53.269650967741939</v>
      </c>
      <c r="J25" s="560">
        <v>38.275511935483863</v>
      </c>
    </row>
    <row r="26" spans="1:10" ht="25.5" customHeight="1">
      <c r="A26" s="57"/>
      <c r="B26" s="349"/>
      <c r="C26" s="378"/>
      <c r="D26" s="349"/>
      <c r="E26" s="378"/>
      <c r="F26" s="378"/>
      <c r="G26" s="349"/>
      <c r="H26" s="378"/>
      <c r="I26" s="378"/>
      <c r="J26" s="378"/>
    </row>
    <row r="27" spans="1:10">
      <c r="A27" s="755" t="s">
        <v>103</v>
      </c>
      <c r="B27" s="396"/>
      <c r="C27" s="396"/>
      <c r="D27" s="396"/>
      <c r="E27" s="396"/>
      <c r="F27" s="396"/>
      <c r="G27" s="396"/>
      <c r="H27" s="396"/>
      <c r="I27" s="396"/>
      <c r="J27" s="396"/>
    </row>
  </sheetData>
  <conditionalFormatting sqref="B25:J25">
    <cfRule type="expression" dxfId="8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&amp;C-49-</oddHeader>
    <oddFooter>&amp;CStatistische Ämter des Bundes und der Länder, Internationale Bildungsindikatoren, 2018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8.7109375" defaultRowHeight="11.25"/>
  <cols>
    <col min="1" max="1" width="24" style="46" customWidth="1"/>
    <col min="2" max="2" width="10.42578125" style="46" customWidth="1"/>
    <col min="3" max="6" width="9.7109375" style="46" customWidth="1"/>
    <col min="7" max="7" width="10.42578125" style="46" customWidth="1"/>
    <col min="8" max="8" width="12.42578125" style="46" customWidth="1"/>
    <col min="9" max="9" width="9.7109375" style="46" customWidth="1"/>
    <col min="10" max="10" width="11.7109375" style="46" customWidth="1"/>
    <col min="11" max="11" width="10.42578125" style="105" customWidth="1"/>
    <col min="12" max="12" width="10.7109375" style="47" customWidth="1"/>
    <col min="13" max="16384" width="8.7109375" style="46"/>
  </cols>
  <sheetData>
    <row r="1" spans="1:12" ht="12.75">
      <c r="A1" s="303" t="s">
        <v>4</v>
      </c>
      <c r="L1" s="61"/>
    </row>
    <row r="2" spans="1:12" ht="12.75">
      <c r="L2" s="61"/>
    </row>
    <row r="3" spans="1:12" ht="15.75">
      <c r="A3" s="60" t="s">
        <v>256</v>
      </c>
      <c r="B3" s="59"/>
      <c r="C3" s="59"/>
      <c r="D3" s="59"/>
      <c r="E3" s="59"/>
      <c r="F3" s="59"/>
      <c r="G3" s="59"/>
      <c r="H3" s="59"/>
      <c r="I3" s="59"/>
      <c r="J3" s="59"/>
      <c r="K3" s="109"/>
      <c r="L3" s="58"/>
    </row>
    <row r="4" spans="1:12" ht="15" customHeight="1">
      <c r="A4" s="732" t="s">
        <v>255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3"/>
    </row>
    <row r="5" spans="1:12" ht="15" customHeight="1">
      <c r="A5" s="396" t="s">
        <v>254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3"/>
    </row>
    <row r="6" spans="1:12" ht="12.75">
      <c r="A6" s="643"/>
      <c r="B6" s="643"/>
      <c r="C6" s="643"/>
      <c r="D6" s="643"/>
      <c r="E6" s="643"/>
      <c r="F6" s="643"/>
      <c r="G6" s="643"/>
      <c r="H6" s="643"/>
      <c r="I6" s="57"/>
      <c r="J6" s="643"/>
      <c r="K6" s="107"/>
      <c r="L6" s="56"/>
    </row>
    <row r="7" spans="1:12" ht="12.75" customHeight="1">
      <c r="A7" s="734"/>
      <c r="B7" s="813" t="s">
        <v>253</v>
      </c>
      <c r="C7" s="813" t="s">
        <v>252</v>
      </c>
      <c r="D7" s="813" t="s">
        <v>251</v>
      </c>
      <c r="E7" s="320" t="s">
        <v>135</v>
      </c>
      <c r="F7" s="322"/>
      <c r="G7" s="320"/>
      <c r="H7" s="813" t="s">
        <v>250</v>
      </c>
      <c r="I7" s="55" t="s">
        <v>133</v>
      </c>
      <c r="J7" s="54"/>
      <c r="K7" s="670"/>
      <c r="L7" s="829" t="s">
        <v>249</v>
      </c>
    </row>
    <row r="8" spans="1:12" ht="78" customHeight="1">
      <c r="A8" s="734"/>
      <c r="B8" s="813"/>
      <c r="C8" s="813"/>
      <c r="D8" s="813"/>
      <c r="E8" s="321" t="s">
        <v>248</v>
      </c>
      <c r="F8" s="321" t="s">
        <v>247</v>
      </c>
      <c r="G8" s="735" t="s">
        <v>202</v>
      </c>
      <c r="H8" s="813"/>
      <c r="I8" s="735" t="s">
        <v>217</v>
      </c>
      <c r="J8" s="735" t="s">
        <v>246</v>
      </c>
      <c r="K8" s="735" t="s">
        <v>202</v>
      </c>
      <c r="L8" s="829"/>
    </row>
    <row r="9" spans="1:12" s="51" customFormat="1" ht="12.75">
      <c r="A9" s="490" t="s">
        <v>125</v>
      </c>
      <c r="B9" s="736" t="s">
        <v>245</v>
      </c>
      <c r="C9" s="474" t="s">
        <v>131</v>
      </c>
      <c r="D9" s="474" t="s">
        <v>130</v>
      </c>
      <c r="E9" s="474" t="s">
        <v>244</v>
      </c>
      <c r="F9" s="474" t="s">
        <v>243</v>
      </c>
      <c r="G9" s="474" t="s">
        <v>129</v>
      </c>
      <c r="H9" s="474" t="s">
        <v>128</v>
      </c>
      <c r="I9" s="548" t="s">
        <v>221</v>
      </c>
      <c r="J9" s="548" t="s">
        <v>242</v>
      </c>
      <c r="K9" s="548" t="s">
        <v>127</v>
      </c>
      <c r="L9" s="737" t="s">
        <v>241</v>
      </c>
    </row>
    <row r="10" spans="1:12" s="51" customFormat="1" ht="15" customHeight="1">
      <c r="A10" s="53" t="s">
        <v>122</v>
      </c>
      <c r="B10" s="738">
        <v>97.054341089561859</v>
      </c>
      <c r="C10" s="437">
        <v>79.633108940798209</v>
      </c>
      <c r="D10" s="738">
        <v>67.368674488152109</v>
      </c>
      <c r="E10" s="738">
        <v>55.905236313430336</v>
      </c>
      <c r="F10" s="738">
        <v>48.854255597049473</v>
      </c>
      <c r="G10" s="738">
        <v>53.900854053978328</v>
      </c>
      <c r="H10" s="738">
        <v>55.379382169992489</v>
      </c>
      <c r="I10" s="738">
        <v>61.22287187672503</v>
      </c>
      <c r="J10" s="738">
        <v>34.988317038272406</v>
      </c>
      <c r="K10" s="738">
        <v>34.989451895768816</v>
      </c>
      <c r="L10" s="738">
        <v>62.696934809940352</v>
      </c>
    </row>
    <row r="11" spans="1:12" s="51" customFormat="1" ht="15" customHeight="1">
      <c r="A11" s="52" t="s">
        <v>121</v>
      </c>
      <c r="B11" s="739">
        <v>97.806057971391226</v>
      </c>
      <c r="C11" s="568">
        <v>87.464453818483022</v>
      </c>
      <c r="D11" s="739">
        <v>63.502267144941847</v>
      </c>
      <c r="E11" s="739">
        <v>56.615461770760348</v>
      </c>
      <c r="F11" s="739">
        <v>48.249728512072686</v>
      </c>
      <c r="G11" s="739">
        <v>53.410551338247892</v>
      </c>
      <c r="H11" s="739">
        <v>60.041694242236552</v>
      </c>
      <c r="I11" s="739">
        <v>26.503454440488415</v>
      </c>
      <c r="J11" s="739">
        <v>38.107166512919541</v>
      </c>
      <c r="K11" s="739">
        <v>38.102886726910015</v>
      </c>
      <c r="L11" s="739">
        <v>65.92732893264342</v>
      </c>
    </row>
    <row r="12" spans="1:12" s="51" customFormat="1" ht="15" customHeight="1">
      <c r="A12" s="53" t="s">
        <v>120</v>
      </c>
      <c r="B12" s="738">
        <v>91.990223047400733</v>
      </c>
      <c r="C12" s="437">
        <v>87.272092078095952</v>
      </c>
      <c r="D12" s="738">
        <v>68.233072980314347</v>
      </c>
      <c r="E12" s="738">
        <v>62.004697148297559</v>
      </c>
      <c r="F12" s="738">
        <v>54.813376025860592</v>
      </c>
      <c r="G12" s="738">
        <v>60.577056793621942</v>
      </c>
      <c r="H12" s="738">
        <v>61.312480144672406</v>
      </c>
      <c r="I12" s="566">
        <v>0</v>
      </c>
      <c r="J12" s="738">
        <v>40.265448047135727</v>
      </c>
      <c r="K12" s="738">
        <v>40.265448047135727</v>
      </c>
      <c r="L12" s="738">
        <v>64.329344114140127</v>
      </c>
    </row>
    <row r="13" spans="1:12" s="51" customFormat="1" ht="15" customHeight="1">
      <c r="A13" s="52" t="s">
        <v>119</v>
      </c>
      <c r="B13" s="739">
        <v>95.388299837245029</v>
      </c>
      <c r="C13" s="568">
        <v>91.03402385144966</v>
      </c>
      <c r="D13" s="739">
        <v>74.521234674176881</v>
      </c>
      <c r="E13" s="739">
        <v>65.515186798503365</v>
      </c>
      <c r="F13" s="739">
        <v>62.681795732657164</v>
      </c>
      <c r="G13" s="739">
        <v>65.013564236171021</v>
      </c>
      <c r="H13" s="739">
        <v>62.2192585285135</v>
      </c>
      <c r="I13" s="567">
        <v>0</v>
      </c>
      <c r="J13" s="739">
        <v>42.595253386351715</v>
      </c>
      <c r="K13" s="739">
        <v>42.595253386351715</v>
      </c>
      <c r="L13" s="739">
        <v>72.883856110979067</v>
      </c>
    </row>
    <row r="14" spans="1:12" s="51" customFormat="1" ht="15" customHeight="1">
      <c r="A14" s="53" t="s">
        <v>118</v>
      </c>
      <c r="B14" s="738">
        <v>91.957988114675871</v>
      </c>
      <c r="C14" s="437">
        <v>87.04034720052546</v>
      </c>
      <c r="D14" s="738">
        <v>64.17809004856619</v>
      </c>
      <c r="E14" s="738">
        <v>48.759639827877869</v>
      </c>
      <c r="F14" s="738">
        <v>43.944812836385736</v>
      </c>
      <c r="G14" s="738">
        <v>47.158463555716892</v>
      </c>
      <c r="H14" s="738">
        <v>55.554215606612168</v>
      </c>
      <c r="I14" s="566">
        <v>0</v>
      </c>
      <c r="J14" s="738">
        <v>37.102064027739019</v>
      </c>
      <c r="K14" s="738">
        <v>37.102064027739019</v>
      </c>
      <c r="L14" s="738">
        <v>60.578963964226951</v>
      </c>
    </row>
    <row r="15" spans="1:12" s="51" customFormat="1" ht="15" customHeight="1">
      <c r="A15" s="52" t="s">
        <v>117</v>
      </c>
      <c r="B15" s="739">
        <v>90.294451993560756</v>
      </c>
      <c r="C15" s="568">
        <v>83.635440493205621</v>
      </c>
      <c r="D15" s="739">
        <v>63.156116779195258</v>
      </c>
      <c r="E15" s="739">
        <v>61.092074187377719</v>
      </c>
      <c r="F15" s="739">
        <v>54.465655512569597</v>
      </c>
      <c r="G15" s="739">
        <v>59.25152949971514</v>
      </c>
      <c r="H15" s="739">
        <v>61.096641984104735</v>
      </c>
      <c r="I15" s="567">
        <v>0</v>
      </c>
      <c r="J15" s="739">
        <v>41.022318248511205</v>
      </c>
      <c r="K15" s="739">
        <v>41.022318248511205</v>
      </c>
      <c r="L15" s="739">
        <v>61.754399228560978</v>
      </c>
    </row>
    <row r="16" spans="1:12" s="51" customFormat="1" ht="15" customHeight="1">
      <c r="A16" s="53" t="s">
        <v>116</v>
      </c>
      <c r="B16" s="738">
        <v>94.993100578541473</v>
      </c>
      <c r="C16" s="437">
        <v>86.02184478323403</v>
      </c>
      <c r="D16" s="738">
        <v>63.958082908349589</v>
      </c>
      <c r="E16" s="738">
        <v>50.740274925102426</v>
      </c>
      <c r="F16" s="738">
        <v>45.595890967490021</v>
      </c>
      <c r="G16" s="738">
        <v>48.986186655264099</v>
      </c>
      <c r="H16" s="738">
        <v>57.520393231920174</v>
      </c>
      <c r="I16" s="566">
        <v>0</v>
      </c>
      <c r="J16" s="738">
        <v>38.764307723952015</v>
      </c>
      <c r="K16" s="738">
        <v>38.764307723952015</v>
      </c>
      <c r="L16" s="738">
        <v>65.597608981003447</v>
      </c>
    </row>
    <row r="17" spans="1:12" s="51" customFormat="1" ht="15" customHeight="1">
      <c r="A17" s="52" t="s">
        <v>115</v>
      </c>
      <c r="B17" s="739">
        <v>96.029559280937306</v>
      </c>
      <c r="C17" s="568">
        <v>90.386487669709766</v>
      </c>
      <c r="D17" s="739">
        <v>76.260907094916448</v>
      </c>
      <c r="E17" s="739">
        <v>64.689872821562261</v>
      </c>
      <c r="F17" s="739">
        <v>63.519412300800063</v>
      </c>
      <c r="G17" s="739">
        <v>64.371008591440074</v>
      </c>
      <c r="H17" s="739">
        <v>67.757875045031994</v>
      </c>
      <c r="I17" s="567">
        <v>0</v>
      </c>
      <c r="J17" s="739">
        <v>42.428908787689842</v>
      </c>
      <c r="K17" s="739">
        <v>42.428908787689842</v>
      </c>
      <c r="L17" s="739">
        <v>72.424523686673638</v>
      </c>
    </row>
    <row r="18" spans="1:12" s="51" customFormat="1" ht="15" customHeight="1">
      <c r="A18" s="53" t="s">
        <v>114</v>
      </c>
      <c r="B18" s="738">
        <v>96.098582695843021</v>
      </c>
      <c r="C18" s="437">
        <v>88.445145220814453</v>
      </c>
      <c r="D18" s="738">
        <v>64.5857233080757</v>
      </c>
      <c r="E18" s="738">
        <v>54.100648054819644</v>
      </c>
      <c r="F18" s="738">
        <v>43.982980665512649</v>
      </c>
      <c r="G18" s="738">
        <v>51.462151064054872</v>
      </c>
      <c r="H18" s="738">
        <v>59.522250461047463</v>
      </c>
      <c r="I18" s="566">
        <v>0</v>
      </c>
      <c r="J18" s="738">
        <v>41.627921611803373</v>
      </c>
      <c r="K18" s="738">
        <v>41.627921611803373</v>
      </c>
      <c r="L18" s="738">
        <v>67.879932000612726</v>
      </c>
    </row>
    <row r="19" spans="1:12" s="51" customFormat="1" ht="15" customHeight="1">
      <c r="A19" s="52" t="s">
        <v>113</v>
      </c>
      <c r="B19" s="739">
        <v>96.767839953476354</v>
      </c>
      <c r="C19" s="568">
        <v>89.443667661337386</v>
      </c>
      <c r="D19" s="739">
        <v>66.706614534346912</v>
      </c>
      <c r="E19" s="739">
        <v>53.008884137469551</v>
      </c>
      <c r="F19" s="739">
        <v>48.265553573709965</v>
      </c>
      <c r="G19" s="739">
        <v>51.848595605569734</v>
      </c>
      <c r="H19" s="739">
        <v>57.870727447550948</v>
      </c>
      <c r="I19" s="739">
        <v>32.728268467664293</v>
      </c>
      <c r="J19" s="739">
        <v>40.410383454494117</v>
      </c>
      <c r="K19" s="739">
        <v>40.409896537201263</v>
      </c>
      <c r="L19" s="739">
        <v>67.272994145484375</v>
      </c>
    </row>
    <row r="20" spans="1:12" s="51" customFormat="1" ht="15" customHeight="1">
      <c r="A20" s="53" t="s">
        <v>112</v>
      </c>
      <c r="B20" s="738">
        <v>96.986694347408289</v>
      </c>
      <c r="C20" s="437">
        <v>86.683059179676277</v>
      </c>
      <c r="D20" s="738">
        <v>63.93777233242777</v>
      </c>
      <c r="E20" s="738">
        <v>52.890625</v>
      </c>
      <c r="F20" s="738">
        <v>43.299841273671262</v>
      </c>
      <c r="G20" s="738">
        <v>50.13745325369424</v>
      </c>
      <c r="H20" s="738">
        <v>54.45144062523638</v>
      </c>
      <c r="I20" s="738">
        <v>63.398848602476846</v>
      </c>
      <c r="J20" s="738">
        <v>39.822243876913149</v>
      </c>
      <c r="K20" s="738">
        <v>39.823438668485302</v>
      </c>
      <c r="L20" s="738">
        <v>67.012687168287016</v>
      </c>
    </row>
    <row r="21" spans="1:12" s="51" customFormat="1" ht="15" customHeight="1">
      <c r="A21" s="52" t="s">
        <v>111</v>
      </c>
      <c r="B21" s="739">
        <v>97.100860899588241</v>
      </c>
      <c r="C21" s="568">
        <v>85.370269784399824</v>
      </c>
      <c r="D21" s="739">
        <v>65.423496928414139</v>
      </c>
      <c r="E21" s="739">
        <v>52.995656188332049</v>
      </c>
      <c r="F21" s="739">
        <v>43.387151716957128</v>
      </c>
      <c r="G21" s="739">
        <v>49.897819911122568</v>
      </c>
      <c r="H21" s="739">
        <v>55.137527202601746</v>
      </c>
      <c r="I21" s="739">
        <v>40.978941912138801</v>
      </c>
      <c r="J21" s="739">
        <v>38.923538976821632</v>
      </c>
      <c r="K21" s="739">
        <v>38.923697061352172</v>
      </c>
      <c r="L21" s="739">
        <v>64.128956284698774</v>
      </c>
    </row>
    <row r="22" spans="1:12" s="51" customFormat="1" ht="15" customHeight="1">
      <c r="A22" s="53" t="s">
        <v>110</v>
      </c>
      <c r="B22" s="738">
        <v>95.138830579434924</v>
      </c>
      <c r="C22" s="437">
        <v>90.793713235235671</v>
      </c>
      <c r="D22" s="738">
        <v>74.392373660442928</v>
      </c>
      <c r="E22" s="738">
        <v>62.912174546239072</v>
      </c>
      <c r="F22" s="738">
        <v>54.993780381315204</v>
      </c>
      <c r="G22" s="738">
        <v>60.827012460128195</v>
      </c>
      <c r="H22" s="738">
        <v>64.648183704457168</v>
      </c>
      <c r="I22" s="566">
        <v>0</v>
      </c>
      <c r="J22" s="738">
        <v>39.715177275847601</v>
      </c>
      <c r="K22" s="738">
        <v>39.715177275847601</v>
      </c>
      <c r="L22" s="738">
        <v>68.287935218930343</v>
      </c>
    </row>
    <row r="23" spans="1:12" s="51" customFormat="1" ht="15" customHeight="1">
      <c r="A23" s="52" t="s">
        <v>109</v>
      </c>
      <c r="B23" s="739">
        <v>96.88526261337951</v>
      </c>
      <c r="C23" s="568">
        <v>92.460483753760158</v>
      </c>
      <c r="D23" s="739">
        <v>75.25909904614943</v>
      </c>
      <c r="E23" s="739">
        <v>69.483905823768382</v>
      </c>
      <c r="F23" s="739">
        <v>62.045132282828639</v>
      </c>
      <c r="G23" s="739">
        <v>66.955113375188319</v>
      </c>
      <c r="H23" s="739">
        <v>64.460458896119746</v>
      </c>
      <c r="I23" s="567">
        <v>0</v>
      </c>
      <c r="J23" s="739">
        <v>41.847336994725694</v>
      </c>
      <c r="K23" s="739">
        <v>41.847336994725694</v>
      </c>
      <c r="L23" s="739">
        <v>72.506592611024089</v>
      </c>
    </row>
    <row r="24" spans="1:12" s="51" customFormat="1" ht="15" customHeight="1">
      <c r="A24" s="53" t="s">
        <v>108</v>
      </c>
      <c r="B24" s="738">
        <v>94.054599069072822</v>
      </c>
      <c r="C24" s="437">
        <v>88.709387858474571</v>
      </c>
      <c r="D24" s="738">
        <v>65.204952977446709</v>
      </c>
      <c r="E24" s="738">
        <v>53.378764444864693</v>
      </c>
      <c r="F24" s="738">
        <v>39.995305656194745</v>
      </c>
      <c r="G24" s="738">
        <v>49.380165675387502</v>
      </c>
      <c r="H24" s="738">
        <v>56.644598497970499</v>
      </c>
      <c r="I24" s="738">
        <v>0</v>
      </c>
      <c r="J24" s="738">
        <v>42.074476687692965</v>
      </c>
      <c r="K24" s="738">
        <v>42.074476687692965</v>
      </c>
      <c r="L24" s="738">
        <v>67.413936128937664</v>
      </c>
    </row>
    <row r="25" spans="1:12" s="51" customFormat="1" ht="15" customHeight="1">
      <c r="A25" s="52" t="s">
        <v>107</v>
      </c>
      <c r="B25" s="739">
        <v>96.015745435941994</v>
      </c>
      <c r="C25" s="568">
        <v>90.896701805488405</v>
      </c>
      <c r="D25" s="739">
        <v>75.282515508301728</v>
      </c>
      <c r="E25" s="739">
        <v>68.345815877110653</v>
      </c>
      <c r="F25" s="739">
        <v>57.417784936654179</v>
      </c>
      <c r="G25" s="739">
        <v>65.084134521286671</v>
      </c>
      <c r="H25" s="739">
        <v>62.064118208915275</v>
      </c>
      <c r="I25" s="567">
        <v>0</v>
      </c>
      <c r="J25" s="739">
        <v>40.699787654245135</v>
      </c>
      <c r="K25" s="739">
        <v>40.699787654245135</v>
      </c>
      <c r="L25" s="739">
        <v>70.611459225969924</v>
      </c>
    </row>
    <row r="26" spans="1:12" s="51" customFormat="1" ht="15" customHeight="1">
      <c r="A26" s="601" t="s">
        <v>106</v>
      </c>
      <c r="B26" s="460">
        <v>96.178000767080135</v>
      </c>
      <c r="C26" s="460">
        <v>87.077038706348645</v>
      </c>
      <c r="D26" s="460">
        <v>66.67575591732006</v>
      </c>
      <c r="E26" s="460">
        <v>55.998038638391279</v>
      </c>
      <c r="F26" s="460">
        <v>48.530601452824087</v>
      </c>
      <c r="G26" s="460">
        <v>53.845520011654258</v>
      </c>
      <c r="H26" s="460">
        <v>58.735583107450914</v>
      </c>
      <c r="I26" s="460">
        <v>38.64888847349463</v>
      </c>
      <c r="J26" s="460">
        <v>39.058235565528385</v>
      </c>
      <c r="K26" s="460">
        <v>39.058198215026955</v>
      </c>
      <c r="L26" s="461">
        <v>66.319878397215717</v>
      </c>
    </row>
    <row r="27" spans="1:12" s="51" customFormat="1" ht="15" customHeight="1">
      <c r="A27" s="558" t="s">
        <v>105</v>
      </c>
      <c r="B27" s="559">
        <v>96.714320097148274</v>
      </c>
      <c r="C27" s="559">
        <v>82.650249090909114</v>
      </c>
      <c r="D27" s="559">
        <v>68.598546129032272</v>
      </c>
      <c r="E27" s="559">
        <v>61.706660000000007</v>
      </c>
      <c r="F27" s="559">
        <v>55.757483599999986</v>
      </c>
      <c r="G27" s="559">
        <v>59.348140937500006</v>
      </c>
      <c r="H27" s="559" t="s">
        <v>240</v>
      </c>
      <c r="I27" s="559" t="s">
        <v>240</v>
      </c>
      <c r="J27" s="559">
        <v>41.4683396</v>
      </c>
      <c r="K27" s="559">
        <v>43.031084482758622</v>
      </c>
      <c r="L27" s="560">
        <v>69.657888000000014</v>
      </c>
    </row>
    <row r="28" spans="1:12" ht="12.75">
      <c r="A28" s="341"/>
      <c r="B28" s="740"/>
      <c r="C28" s="740"/>
      <c r="D28" s="740"/>
      <c r="E28" s="740"/>
      <c r="F28" s="740"/>
      <c r="G28" s="740"/>
      <c r="H28" s="740"/>
      <c r="I28" s="740"/>
      <c r="J28" s="740"/>
      <c r="K28" s="740"/>
      <c r="L28" s="740"/>
    </row>
    <row r="29" spans="1:12" ht="12.75">
      <c r="A29" s="341" t="s">
        <v>226</v>
      </c>
      <c r="B29" s="740"/>
      <c r="C29" s="740"/>
      <c r="D29" s="740"/>
      <c r="E29" s="740"/>
      <c r="F29" s="740"/>
      <c r="G29" s="740"/>
      <c r="H29" s="740"/>
      <c r="I29" s="740"/>
      <c r="J29" s="740"/>
      <c r="K29" s="740"/>
      <c r="L29" s="741"/>
    </row>
    <row r="30" spans="1:12" ht="12.75">
      <c r="A30" s="341"/>
      <c r="B30" s="740"/>
      <c r="C30" s="740"/>
      <c r="D30" s="740"/>
      <c r="E30" s="740"/>
      <c r="F30" s="740"/>
      <c r="G30" s="740"/>
      <c r="H30" s="740"/>
      <c r="I30" s="740"/>
      <c r="J30" s="740"/>
      <c r="K30" s="740"/>
      <c r="L30" s="741"/>
    </row>
    <row r="31" spans="1:12" ht="12.75">
      <c r="A31" s="582" t="s">
        <v>239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8"/>
    </row>
    <row r="32" spans="1:12" ht="12.75">
      <c r="A32" s="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8"/>
    </row>
    <row r="33" spans="1:12" ht="12.75">
      <c r="A33" s="50"/>
      <c r="B33" s="49"/>
      <c r="C33" s="49"/>
      <c r="D33" s="49"/>
      <c r="E33" s="49"/>
      <c r="F33" s="106"/>
      <c r="G33" s="49"/>
      <c r="H33" s="49"/>
      <c r="I33" s="49"/>
      <c r="J33" s="49"/>
      <c r="K33" s="49"/>
      <c r="L33" s="48"/>
    </row>
    <row r="34" spans="1:12" ht="12.75">
      <c r="A34" s="755" t="s">
        <v>103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8"/>
    </row>
  </sheetData>
  <mergeCells count="5">
    <mergeCell ref="B7:B8"/>
    <mergeCell ref="C7:C8"/>
    <mergeCell ref="D7:D8"/>
    <mergeCell ref="H7:H8"/>
    <mergeCell ref="L7:L8"/>
  </mergeCells>
  <conditionalFormatting sqref="B33:L34">
    <cfRule type="expression" dxfId="7" priority="2" stopIfTrue="1">
      <formula>B33=1</formula>
    </cfRule>
  </conditionalFormatting>
  <conditionalFormatting sqref="B27:L27">
    <cfRule type="expression" dxfId="6" priority="1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&amp;C-50-</oddHeader>
    <oddFooter>&amp;CStatistische Ämter des Bundes und der Länder, Internationale Bildungsindikatoren,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ColWidth="11.42578125" defaultRowHeight="12.75"/>
  <cols>
    <col min="1" max="1" width="23" style="50" customWidth="1"/>
    <col min="2" max="2" width="10.7109375" style="50" customWidth="1"/>
    <col min="3" max="3" width="10.140625" style="50" customWidth="1"/>
    <col min="4" max="6" width="9.28515625" style="50" customWidth="1"/>
    <col min="7" max="7" width="10.85546875" style="50" customWidth="1"/>
    <col min="8" max="8" width="9.42578125" style="50" customWidth="1"/>
    <col min="9" max="10" width="9.7109375" style="50" customWidth="1"/>
    <col min="11" max="12" width="9.28515625" style="50" customWidth="1"/>
    <col min="13" max="13" width="10.7109375" style="50" customWidth="1"/>
    <col min="14" max="16384" width="11.42578125" style="50"/>
  </cols>
  <sheetData>
    <row r="1" spans="1:13">
      <c r="A1" s="303" t="s">
        <v>4</v>
      </c>
      <c r="B1" s="44"/>
      <c r="M1" s="104"/>
    </row>
    <row r="2" spans="1:13">
      <c r="M2" s="104"/>
    </row>
    <row r="3" spans="1:13" ht="15.75">
      <c r="A3" s="340" t="s">
        <v>533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15" customHeight="1">
      <c r="A4" s="342" t="s">
        <v>532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1:13" s="276" customFormat="1" ht="12.75" customHeight="1">
      <c r="A6" s="319"/>
      <c r="B6" s="343"/>
      <c r="C6" s="814" t="s">
        <v>501</v>
      </c>
      <c r="D6" s="320" t="s">
        <v>135</v>
      </c>
      <c r="E6" s="320"/>
      <c r="F6" s="320"/>
      <c r="G6" s="813" t="s">
        <v>527</v>
      </c>
      <c r="H6" s="320" t="s">
        <v>133</v>
      </c>
      <c r="I6" s="320"/>
      <c r="J6" s="320"/>
      <c r="K6" s="320"/>
      <c r="L6" s="320"/>
      <c r="M6" s="813" t="s">
        <v>526</v>
      </c>
    </row>
    <row r="7" spans="1:13" s="276" customFormat="1" ht="76.5">
      <c r="A7" s="319"/>
      <c r="B7" s="343"/>
      <c r="C7" s="814"/>
      <c r="D7" s="321" t="s">
        <v>248</v>
      </c>
      <c r="E7" s="321" t="s">
        <v>525</v>
      </c>
      <c r="F7" s="321" t="s">
        <v>524</v>
      </c>
      <c r="G7" s="813"/>
      <c r="H7" s="321" t="s">
        <v>531</v>
      </c>
      <c r="I7" s="322" t="s">
        <v>672</v>
      </c>
      <c r="J7" s="322" t="s">
        <v>673</v>
      </c>
      <c r="K7" s="322" t="s">
        <v>214</v>
      </c>
      <c r="L7" s="322" t="s">
        <v>524</v>
      </c>
      <c r="M7" s="813"/>
    </row>
    <row r="8" spans="1:13" s="275" customFormat="1" ht="25.5">
      <c r="A8" s="323" t="s">
        <v>125</v>
      </c>
      <c r="B8" s="344" t="s">
        <v>166</v>
      </c>
      <c r="C8" s="324" t="s">
        <v>493</v>
      </c>
      <c r="D8" s="325" t="s">
        <v>522</v>
      </c>
      <c r="E8" s="325" t="s">
        <v>521</v>
      </c>
      <c r="F8" s="325" t="s">
        <v>129</v>
      </c>
      <c r="G8" s="325" t="s">
        <v>128</v>
      </c>
      <c r="H8" s="325" t="s">
        <v>221</v>
      </c>
      <c r="I8" s="325" t="s">
        <v>220</v>
      </c>
      <c r="J8" s="325" t="s">
        <v>219</v>
      </c>
      <c r="K8" s="325" t="s">
        <v>218</v>
      </c>
      <c r="L8" s="326" t="s">
        <v>530</v>
      </c>
      <c r="M8" s="813"/>
    </row>
    <row r="9" spans="1:13" s="274" customFormat="1" ht="12.75" customHeight="1">
      <c r="A9" s="327" t="s">
        <v>122</v>
      </c>
      <c r="B9" s="345" t="s">
        <v>165</v>
      </c>
      <c r="C9" s="328">
        <v>12.523077585393274</v>
      </c>
      <c r="D9" s="328">
        <v>3.5483929721611887</v>
      </c>
      <c r="E9" s="328">
        <v>40.105308299982951</v>
      </c>
      <c r="F9" s="328">
        <v>43.65370127214414</v>
      </c>
      <c r="G9" s="328">
        <v>7.4279110045517696</v>
      </c>
      <c r="H9" s="328">
        <v>0.71801715730510107</v>
      </c>
      <c r="I9" s="328">
        <v>22.724372082703447</v>
      </c>
      <c r="J9" s="328">
        <v>10.925934818136209</v>
      </c>
      <c r="K9" s="328">
        <v>2.0269198481308601</v>
      </c>
      <c r="L9" s="328">
        <v>36.395243906275617</v>
      </c>
      <c r="M9" s="328">
        <v>100</v>
      </c>
    </row>
    <row r="10" spans="1:13" s="274" customFormat="1">
      <c r="A10" s="327"/>
      <c r="B10" s="345" t="s">
        <v>164</v>
      </c>
      <c r="C10" s="328">
        <v>15.805123094601328</v>
      </c>
      <c r="D10" s="328">
        <v>3.1252097336763636</v>
      </c>
      <c r="E10" s="328">
        <v>40.807546683750431</v>
      </c>
      <c r="F10" s="328">
        <v>43.932756417426795</v>
      </c>
      <c r="G10" s="328">
        <v>14.238603199137675</v>
      </c>
      <c r="H10" s="328">
        <v>0.59874515705874565</v>
      </c>
      <c r="I10" s="328">
        <v>13.147276258656282</v>
      </c>
      <c r="J10" s="328">
        <v>11.141324059291497</v>
      </c>
      <c r="K10" s="328">
        <v>1.1362057101794132</v>
      </c>
      <c r="L10" s="328">
        <v>26.023551185185941</v>
      </c>
      <c r="M10" s="328">
        <v>100</v>
      </c>
    </row>
    <row r="11" spans="1:13">
      <c r="A11" s="329" t="s">
        <v>121</v>
      </c>
      <c r="B11" s="346" t="s">
        <v>165</v>
      </c>
      <c r="C11" s="347">
        <v>9.5867320915482122</v>
      </c>
      <c r="D11" s="347">
        <v>2.9700942577844676</v>
      </c>
      <c r="E11" s="347">
        <v>46.151237594775338</v>
      </c>
      <c r="F11" s="347">
        <v>49.121331852559805</v>
      </c>
      <c r="G11" s="347">
        <v>5.6799986235688316</v>
      </c>
      <c r="H11" s="347">
        <v>0.86945493880708946</v>
      </c>
      <c r="I11" s="347">
        <v>20.220856151287549</v>
      </c>
      <c r="J11" s="347">
        <v>12.398758769892346</v>
      </c>
      <c r="K11" s="347">
        <v>2.1229230735930016</v>
      </c>
      <c r="L11" s="347">
        <v>35.611992933579984</v>
      </c>
      <c r="M11" s="347">
        <v>100</v>
      </c>
    </row>
    <row r="12" spans="1:13">
      <c r="A12" s="329"/>
      <c r="B12" s="346" t="s">
        <v>164</v>
      </c>
      <c r="C12" s="347">
        <v>13.323992967009598</v>
      </c>
      <c r="D12" s="347">
        <v>2.5595130188661641</v>
      </c>
      <c r="E12" s="347">
        <v>46.565732639461395</v>
      </c>
      <c r="F12" s="347">
        <v>49.125245658327557</v>
      </c>
      <c r="G12" s="347">
        <v>11.208778963926369</v>
      </c>
      <c r="H12" s="347">
        <v>0.62561034552096539</v>
      </c>
      <c r="I12" s="347">
        <v>11.926925679889205</v>
      </c>
      <c r="J12" s="347">
        <v>12.416276785560253</v>
      </c>
      <c r="K12" s="347">
        <v>1.3731978810528667</v>
      </c>
      <c r="L12" s="347">
        <v>26.342010692023287</v>
      </c>
      <c r="M12" s="347">
        <v>100</v>
      </c>
    </row>
    <row r="13" spans="1:13">
      <c r="A13" s="327" t="s">
        <v>120</v>
      </c>
      <c r="B13" s="345" t="s">
        <v>165</v>
      </c>
      <c r="C13" s="328">
        <v>13.868758579662863</v>
      </c>
      <c r="D13" s="328">
        <v>6.3813053636723325</v>
      </c>
      <c r="E13" s="328">
        <v>31.50083389772707</v>
      </c>
      <c r="F13" s="328">
        <v>37.882139261399402</v>
      </c>
      <c r="G13" s="328">
        <v>9.2330344201944072</v>
      </c>
      <c r="H13" s="328" t="s">
        <v>174</v>
      </c>
      <c r="I13" s="328">
        <v>14.34332829130955</v>
      </c>
      <c r="J13" s="328">
        <v>21.754911662402186</v>
      </c>
      <c r="K13" s="328">
        <v>2.6519959421128414</v>
      </c>
      <c r="L13" s="328">
        <v>39.015971943484637</v>
      </c>
      <c r="M13" s="328">
        <v>100</v>
      </c>
    </row>
    <row r="14" spans="1:13">
      <c r="A14" s="327"/>
      <c r="B14" s="345" t="s">
        <v>164</v>
      </c>
      <c r="C14" s="328">
        <v>13.440374706170754</v>
      </c>
      <c r="D14" s="328">
        <v>4.2899554484129823</v>
      </c>
      <c r="E14" s="328">
        <v>27.667426956907633</v>
      </c>
      <c r="F14" s="328">
        <v>31.957382405320615</v>
      </c>
      <c r="G14" s="328">
        <v>12.541591493534304</v>
      </c>
      <c r="H14" s="328" t="s">
        <v>174</v>
      </c>
      <c r="I14" s="328">
        <v>15.286775406903852</v>
      </c>
      <c r="J14" s="328">
        <v>24.496977894738887</v>
      </c>
      <c r="K14" s="328">
        <v>2.0051120959787299</v>
      </c>
      <c r="L14" s="328">
        <v>42.061038968589102</v>
      </c>
      <c r="M14" s="328">
        <v>100</v>
      </c>
    </row>
    <row r="15" spans="1:13">
      <c r="A15" s="329" t="s">
        <v>119</v>
      </c>
      <c r="B15" s="346" t="s">
        <v>165</v>
      </c>
      <c r="C15" s="347">
        <v>8.0647017454126981</v>
      </c>
      <c r="D15" s="347">
        <v>1.9650633307049137</v>
      </c>
      <c r="E15" s="347">
        <v>55.380659093976647</v>
      </c>
      <c r="F15" s="347">
        <v>57.345722424681561</v>
      </c>
      <c r="G15" s="347">
        <v>8.8891730423601789</v>
      </c>
      <c r="H15" s="347" t="s">
        <v>174</v>
      </c>
      <c r="I15" s="347">
        <v>15.741534002514756</v>
      </c>
      <c r="J15" s="347">
        <v>8.7384296258409151</v>
      </c>
      <c r="K15" s="347">
        <v>0.72828534691586921</v>
      </c>
      <c r="L15" s="347">
        <v>25.699834480602973</v>
      </c>
      <c r="M15" s="347">
        <v>100</v>
      </c>
    </row>
    <row r="16" spans="1:13">
      <c r="A16" s="329"/>
      <c r="B16" s="346" t="s">
        <v>164</v>
      </c>
      <c r="C16" s="347">
        <v>7.4067108307014777</v>
      </c>
      <c r="D16" s="347">
        <v>1.8798890642654702</v>
      </c>
      <c r="E16" s="347">
        <v>48.258346583026025</v>
      </c>
      <c r="F16" s="347">
        <v>50.138235647291495</v>
      </c>
      <c r="G16" s="347">
        <v>14.413543765941226</v>
      </c>
      <c r="H16" s="347" t="s">
        <v>174</v>
      </c>
      <c r="I16" s="347">
        <v>16.841745863419415</v>
      </c>
      <c r="J16" s="347">
        <v>10.034273181416383</v>
      </c>
      <c r="K16" s="347" t="s">
        <v>174</v>
      </c>
      <c r="L16" s="347">
        <v>28.04223312418349</v>
      </c>
      <c r="M16" s="347">
        <v>100</v>
      </c>
    </row>
    <row r="17" spans="1:13">
      <c r="A17" s="327" t="s">
        <v>118</v>
      </c>
      <c r="B17" s="345" t="s">
        <v>165</v>
      </c>
      <c r="C17" s="328">
        <v>15.627525971736244</v>
      </c>
      <c r="D17" s="328">
        <v>6.3726367754360291</v>
      </c>
      <c r="E17" s="328">
        <v>36.205820923861445</v>
      </c>
      <c r="F17" s="328">
        <v>42.578457699297473</v>
      </c>
      <c r="G17" s="328">
        <v>12.358477771448721</v>
      </c>
      <c r="H17" s="328" t="s">
        <v>174</v>
      </c>
      <c r="I17" s="328">
        <v>16.139094583231618</v>
      </c>
      <c r="J17" s="328">
        <v>11.332628095586841</v>
      </c>
      <c r="K17" s="328" t="s">
        <v>174</v>
      </c>
      <c r="L17" s="328">
        <v>29.434996066943341</v>
      </c>
      <c r="M17" s="328">
        <v>100</v>
      </c>
    </row>
    <row r="18" spans="1:13">
      <c r="A18" s="327"/>
      <c r="B18" s="345" t="s">
        <v>164</v>
      </c>
      <c r="C18" s="328">
        <v>20.523817854502564</v>
      </c>
      <c r="D18" s="328">
        <v>4.687385368991924</v>
      </c>
      <c r="E18" s="328">
        <v>30.455025141225413</v>
      </c>
      <c r="F18" s="328">
        <v>35.142410510217339</v>
      </c>
      <c r="G18" s="328">
        <v>17.027184126321259</v>
      </c>
      <c r="H18" s="328" t="s">
        <v>174</v>
      </c>
      <c r="I18" s="328">
        <v>11.704919327987179</v>
      </c>
      <c r="J18" s="328">
        <v>13.243867064712555</v>
      </c>
      <c r="K18" s="328" t="s">
        <v>174</v>
      </c>
      <c r="L18" s="328">
        <v>27.308280520770435</v>
      </c>
      <c r="M18" s="328">
        <v>100</v>
      </c>
    </row>
    <row r="19" spans="1:13">
      <c r="A19" s="329" t="s">
        <v>117</v>
      </c>
      <c r="B19" s="346" t="s">
        <v>165</v>
      </c>
      <c r="C19" s="347">
        <v>15.350906453537466</v>
      </c>
      <c r="D19" s="347">
        <v>6.7381206075935864</v>
      </c>
      <c r="E19" s="347">
        <v>28.774157639618238</v>
      </c>
      <c r="F19" s="347">
        <v>35.512278247211825</v>
      </c>
      <c r="G19" s="347">
        <v>13.289632443621851</v>
      </c>
      <c r="H19" s="347" t="s">
        <v>174</v>
      </c>
      <c r="I19" s="347">
        <v>14.63153821667585</v>
      </c>
      <c r="J19" s="347">
        <v>18.65573064291392</v>
      </c>
      <c r="K19" s="347">
        <v>2.3138344004406943</v>
      </c>
      <c r="L19" s="347">
        <v>35.847373467244346</v>
      </c>
      <c r="M19" s="347">
        <v>100</v>
      </c>
    </row>
    <row r="20" spans="1:13">
      <c r="A20" s="329"/>
      <c r="B20" s="346" t="s">
        <v>164</v>
      </c>
      <c r="C20" s="347">
        <v>15.818362987145873</v>
      </c>
      <c r="D20" s="347">
        <v>5.0008893274962842</v>
      </c>
      <c r="E20" s="347">
        <v>26.493544247389877</v>
      </c>
      <c r="F20" s="347">
        <v>31.494433574886163</v>
      </c>
      <c r="G20" s="347">
        <v>17.144512849347926</v>
      </c>
      <c r="H20" s="347" t="s">
        <v>174</v>
      </c>
      <c r="I20" s="347">
        <v>13.001011729560291</v>
      </c>
      <c r="J20" s="347">
        <v>20.263852949220361</v>
      </c>
      <c r="K20" s="347">
        <v>2.1034029686325586</v>
      </c>
      <c r="L20" s="347">
        <v>35.543264348295075</v>
      </c>
      <c r="M20" s="347">
        <v>100</v>
      </c>
    </row>
    <row r="21" spans="1:13">
      <c r="A21" s="327" t="s">
        <v>116</v>
      </c>
      <c r="B21" s="345" t="s">
        <v>165</v>
      </c>
      <c r="C21" s="328">
        <v>13.883521878597158</v>
      </c>
      <c r="D21" s="328">
        <v>4.8922190659979536</v>
      </c>
      <c r="E21" s="328">
        <v>36.735313082962065</v>
      </c>
      <c r="F21" s="328">
        <v>41.627532148960022</v>
      </c>
      <c r="G21" s="328">
        <v>9.1107378724891905</v>
      </c>
      <c r="H21" s="328">
        <v>0.4517252607782396</v>
      </c>
      <c r="I21" s="328">
        <v>19.807044856254095</v>
      </c>
      <c r="J21" s="328">
        <v>13.11645999860864</v>
      </c>
      <c r="K21" s="328">
        <v>2.0030364449391511</v>
      </c>
      <c r="L21" s="328">
        <v>35.378266560580123</v>
      </c>
      <c r="M21" s="328">
        <v>100</v>
      </c>
    </row>
    <row r="22" spans="1:13">
      <c r="A22" s="327"/>
      <c r="B22" s="345" t="s">
        <v>164</v>
      </c>
      <c r="C22" s="328">
        <v>15.956443988114245</v>
      </c>
      <c r="D22" s="328">
        <v>4.1794200960528025</v>
      </c>
      <c r="E22" s="328">
        <v>36.379513831921123</v>
      </c>
      <c r="F22" s="328">
        <v>40.558933927973925</v>
      </c>
      <c r="G22" s="328">
        <v>15.393852361891017</v>
      </c>
      <c r="H22" s="328">
        <v>0.49584745398915508</v>
      </c>
      <c r="I22" s="328">
        <v>12.238999413709783</v>
      </c>
      <c r="J22" s="328">
        <v>14.129123804852977</v>
      </c>
      <c r="K22" s="328">
        <v>1.2266226331546235</v>
      </c>
      <c r="L22" s="328">
        <v>28.090593305706534</v>
      </c>
      <c r="M22" s="328">
        <v>100</v>
      </c>
    </row>
    <row r="23" spans="1:13">
      <c r="A23" s="329" t="s">
        <v>115</v>
      </c>
      <c r="B23" s="346" t="s">
        <v>165</v>
      </c>
      <c r="C23" s="347">
        <v>7.9880379017903875</v>
      </c>
      <c r="D23" s="347">
        <v>1.5146756011586922</v>
      </c>
      <c r="E23" s="347">
        <v>58.991641363906041</v>
      </c>
      <c r="F23" s="347">
        <v>60.506316965064734</v>
      </c>
      <c r="G23" s="347">
        <v>6.1426813946183652</v>
      </c>
      <c r="H23" s="347" t="s">
        <v>174</v>
      </c>
      <c r="I23" s="347">
        <v>16.530337137472518</v>
      </c>
      <c r="J23" s="347">
        <v>7.2280825742505144</v>
      </c>
      <c r="K23" s="347">
        <v>1.1235734478065127</v>
      </c>
      <c r="L23" s="347">
        <v>25.361873102292954</v>
      </c>
      <c r="M23" s="347">
        <v>100</v>
      </c>
    </row>
    <row r="24" spans="1:13">
      <c r="A24" s="329"/>
      <c r="B24" s="346" t="s">
        <v>164</v>
      </c>
      <c r="C24" s="347">
        <v>6.9243969144622417</v>
      </c>
      <c r="D24" s="347" t="s">
        <v>174</v>
      </c>
      <c r="E24" s="347">
        <v>52.051197139555519</v>
      </c>
      <c r="F24" s="347">
        <v>52.051197139555519</v>
      </c>
      <c r="G24" s="347">
        <v>12.107794664919028</v>
      </c>
      <c r="H24" s="347" t="s">
        <v>174</v>
      </c>
      <c r="I24" s="347">
        <v>17.125151393748794</v>
      </c>
      <c r="J24" s="347">
        <v>9.3064024213736722</v>
      </c>
      <c r="K24" s="347" t="s">
        <v>174</v>
      </c>
      <c r="L24" s="347">
        <v>27.778176605584253</v>
      </c>
      <c r="M24" s="347">
        <v>100</v>
      </c>
    </row>
    <row r="25" spans="1:13">
      <c r="A25" s="327" t="s">
        <v>114</v>
      </c>
      <c r="B25" s="345" t="s">
        <v>165</v>
      </c>
      <c r="C25" s="328">
        <v>13.337253093287355</v>
      </c>
      <c r="D25" s="328">
        <v>2.7989121509628774</v>
      </c>
      <c r="E25" s="328">
        <v>47.934562521944564</v>
      </c>
      <c r="F25" s="328">
        <v>50.733474672907441</v>
      </c>
      <c r="G25" s="328">
        <v>8.9828037879499298</v>
      </c>
      <c r="H25" s="328">
        <v>0.69445440318416496</v>
      </c>
      <c r="I25" s="328">
        <v>16.402252489594979</v>
      </c>
      <c r="J25" s="328">
        <v>8.7197696994537157</v>
      </c>
      <c r="K25" s="328">
        <v>1.1301768934314105</v>
      </c>
      <c r="L25" s="328">
        <v>26.946653485664267</v>
      </c>
      <c r="M25" s="328">
        <v>100</v>
      </c>
    </row>
    <row r="26" spans="1:13">
      <c r="A26" s="327"/>
      <c r="B26" s="345" t="s">
        <v>164</v>
      </c>
      <c r="C26" s="328">
        <v>16.040072189149239</v>
      </c>
      <c r="D26" s="328">
        <v>2.2110773528368024</v>
      </c>
      <c r="E26" s="328">
        <v>46.266431855834249</v>
      </c>
      <c r="F26" s="328">
        <v>48.477509208671052</v>
      </c>
      <c r="G26" s="328">
        <v>14.826482259193963</v>
      </c>
      <c r="H26" s="328">
        <v>0.45853583553626631</v>
      </c>
      <c r="I26" s="328">
        <v>9.3339203604143854</v>
      </c>
      <c r="J26" s="328">
        <v>9.9497769233834763</v>
      </c>
      <c r="K26" s="328">
        <v>0.91379810949446716</v>
      </c>
      <c r="L26" s="328">
        <v>20.656031228828596</v>
      </c>
      <c r="M26" s="328">
        <v>100</v>
      </c>
    </row>
    <row r="27" spans="1:13">
      <c r="A27" s="329" t="s">
        <v>113</v>
      </c>
      <c r="B27" s="346" t="s">
        <v>165</v>
      </c>
      <c r="C27" s="347">
        <v>16.2384689719349</v>
      </c>
      <c r="D27" s="347">
        <v>4.4870002709874672</v>
      </c>
      <c r="E27" s="347">
        <v>38.034533006784912</v>
      </c>
      <c r="F27" s="347">
        <v>42.521533277772377</v>
      </c>
      <c r="G27" s="347">
        <v>12.346945766715576</v>
      </c>
      <c r="H27" s="347">
        <v>0.47965804449307431</v>
      </c>
      <c r="I27" s="347">
        <v>16.65568741339905</v>
      </c>
      <c r="J27" s="347">
        <v>10.268666179230088</v>
      </c>
      <c r="K27" s="347">
        <v>1.4891017021080779</v>
      </c>
      <c r="L27" s="347">
        <v>28.893113339230286</v>
      </c>
      <c r="M27" s="347">
        <v>100</v>
      </c>
    </row>
    <row r="28" spans="1:13">
      <c r="A28" s="329"/>
      <c r="B28" s="346" t="s">
        <v>164</v>
      </c>
      <c r="C28" s="347">
        <v>18.90959902412505</v>
      </c>
      <c r="D28" s="347">
        <v>3.6820163834422304</v>
      </c>
      <c r="E28" s="347">
        <v>35.807262654831625</v>
      </c>
      <c r="F28" s="347">
        <v>39.489279038273857</v>
      </c>
      <c r="G28" s="347">
        <v>19.081516723376907</v>
      </c>
      <c r="H28" s="347">
        <v>0.42764987198074395</v>
      </c>
      <c r="I28" s="347">
        <v>10.419850469587743</v>
      </c>
      <c r="J28" s="347">
        <v>10.801876186171878</v>
      </c>
      <c r="K28" s="347">
        <v>0.87024910911382325</v>
      </c>
      <c r="L28" s="347">
        <v>22.519625636854187</v>
      </c>
      <c r="M28" s="347">
        <v>100</v>
      </c>
    </row>
    <row r="29" spans="1:13">
      <c r="A29" s="327" t="s">
        <v>112</v>
      </c>
      <c r="B29" s="345" t="s">
        <v>165</v>
      </c>
      <c r="C29" s="328">
        <v>14.457632647470684</v>
      </c>
      <c r="D29" s="328">
        <v>3.7923993418313748</v>
      </c>
      <c r="E29" s="328">
        <v>42.566407087748019</v>
      </c>
      <c r="F29" s="328">
        <v>46.358806429579396</v>
      </c>
      <c r="G29" s="328">
        <v>8.7796666985057836</v>
      </c>
      <c r="H29" s="328">
        <v>0.64465201947112216</v>
      </c>
      <c r="I29" s="328">
        <v>19.591690350764953</v>
      </c>
      <c r="J29" s="328">
        <v>8.5193368572628358</v>
      </c>
      <c r="K29" s="328">
        <v>1.6485754397853207</v>
      </c>
      <c r="L29" s="328">
        <v>30.404254667284231</v>
      </c>
      <c r="M29" s="328">
        <v>100</v>
      </c>
    </row>
    <row r="30" spans="1:13">
      <c r="A30" s="327"/>
      <c r="B30" s="345" t="s">
        <v>164</v>
      </c>
      <c r="C30" s="328">
        <v>18.216642590837168</v>
      </c>
      <c r="D30" s="328">
        <v>3.1051476358864587</v>
      </c>
      <c r="E30" s="328">
        <v>43.244872029565244</v>
      </c>
      <c r="F30" s="328">
        <v>46.350019665451704</v>
      </c>
      <c r="G30" s="328">
        <v>13.583480295579895</v>
      </c>
      <c r="H30" s="328">
        <v>0.49498938790601904</v>
      </c>
      <c r="I30" s="328">
        <v>10.29889674097247</v>
      </c>
      <c r="J30" s="328">
        <v>10.232287952962412</v>
      </c>
      <c r="K30" s="328">
        <v>0.82368336629033456</v>
      </c>
      <c r="L30" s="328">
        <v>21.849857448131235</v>
      </c>
      <c r="M30" s="328">
        <v>100</v>
      </c>
    </row>
    <row r="31" spans="1:13">
      <c r="A31" s="329" t="s">
        <v>111</v>
      </c>
      <c r="B31" s="346" t="s">
        <v>165</v>
      </c>
      <c r="C31" s="347">
        <v>13.007088002979808</v>
      </c>
      <c r="D31" s="347">
        <v>3.534872171280623</v>
      </c>
      <c r="E31" s="347">
        <v>47.193830041301041</v>
      </c>
      <c r="F31" s="347">
        <v>50.728702212581666</v>
      </c>
      <c r="G31" s="347">
        <v>9.1559762345577571</v>
      </c>
      <c r="H31" s="347" t="s">
        <v>174</v>
      </c>
      <c r="I31" s="347">
        <v>16.70701825498552</v>
      </c>
      <c r="J31" s="347">
        <v>8.6553244012079915</v>
      </c>
      <c r="K31" s="347" t="s">
        <v>174</v>
      </c>
      <c r="L31" s="347">
        <v>27.106407686155936</v>
      </c>
      <c r="M31" s="347">
        <v>100</v>
      </c>
    </row>
    <row r="32" spans="1:13">
      <c r="A32" s="329"/>
      <c r="B32" s="346" t="s">
        <v>164</v>
      </c>
      <c r="C32" s="347">
        <v>17.528358568103794</v>
      </c>
      <c r="D32" s="347">
        <v>2.907481698994995</v>
      </c>
      <c r="E32" s="347">
        <v>44.689794675319298</v>
      </c>
      <c r="F32" s="347">
        <v>47.597276374314291</v>
      </c>
      <c r="G32" s="347">
        <v>16.139474901210288</v>
      </c>
      <c r="H32" s="347" t="s">
        <v>174</v>
      </c>
      <c r="I32" s="347">
        <v>7.862946433606921</v>
      </c>
      <c r="J32" s="347">
        <v>9.6687959875022997</v>
      </c>
      <c r="K32" s="347" t="s">
        <v>174</v>
      </c>
      <c r="L32" s="347">
        <v>18.736018107373408</v>
      </c>
      <c r="M32" s="347">
        <v>100</v>
      </c>
    </row>
    <row r="33" spans="1:13">
      <c r="A33" s="327" t="s">
        <v>110</v>
      </c>
      <c r="B33" s="345" t="s">
        <v>165</v>
      </c>
      <c r="C33" s="328">
        <v>5.3243054856993304</v>
      </c>
      <c r="D33" s="328">
        <v>2.1809979000105937</v>
      </c>
      <c r="E33" s="328">
        <v>57.28404337426192</v>
      </c>
      <c r="F33" s="328">
        <v>59.465041274272515</v>
      </c>
      <c r="G33" s="328">
        <v>6.4561988856436034</v>
      </c>
      <c r="H33" s="328">
        <v>0.5859317623620296</v>
      </c>
      <c r="I33" s="328">
        <v>16.565702784288629</v>
      </c>
      <c r="J33" s="328">
        <v>10.150008145359504</v>
      </c>
      <c r="K33" s="328">
        <v>1.4524555810846058</v>
      </c>
      <c r="L33" s="328">
        <v>28.754098273094762</v>
      </c>
      <c r="M33" s="328">
        <v>100</v>
      </c>
    </row>
    <row r="34" spans="1:13">
      <c r="A34" s="327"/>
      <c r="B34" s="345" t="s">
        <v>164</v>
      </c>
      <c r="C34" s="328">
        <v>4.5242085342635985</v>
      </c>
      <c r="D34" s="328">
        <v>1.3403901182210975</v>
      </c>
      <c r="E34" s="328">
        <v>48.47825013015342</v>
      </c>
      <c r="F34" s="328">
        <v>49.818640248374514</v>
      </c>
      <c r="G34" s="328">
        <v>16.195359318414145</v>
      </c>
      <c r="H34" s="328">
        <v>0.62397634818032244</v>
      </c>
      <c r="I34" s="328">
        <v>16.428590429069246</v>
      </c>
      <c r="J34" s="328">
        <v>11.530072087888705</v>
      </c>
      <c r="K34" s="328">
        <v>0.87867802136416007</v>
      </c>
      <c r="L34" s="328">
        <v>29.461316886502431</v>
      </c>
      <c r="M34" s="328">
        <v>100</v>
      </c>
    </row>
    <row r="35" spans="1:13">
      <c r="A35" s="329" t="s">
        <v>109</v>
      </c>
      <c r="B35" s="346" t="s">
        <v>165</v>
      </c>
      <c r="C35" s="347">
        <v>8.4847195426419919</v>
      </c>
      <c r="D35" s="347">
        <v>1.608392848220517</v>
      </c>
      <c r="E35" s="347">
        <v>63.570441933294966</v>
      </c>
      <c r="F35" s="347">
        <v>65.178834781515476</v>
      </c>
      <c r="G35" s="347">
        <v>6.1420008284536767</v>
      </c>
      <c r="H35" s="347" t="s">
        <v>174</v>
      </c>
      <c r="I35" s="347">
        <v>13.665617399461341</v>
      </c>
      <c r="J35" s="347">
        <v>5.7040808596576902</v>
      </c>
      <c r="K35" s="347" t="s">
        <v>174</v>
      </c>
      <c r="L35" s="347">
        <v>20.194283669630721</v>
      </c>
      <c r="M35" s="347">
        <v>100</v>
      </c>
    </row>
    <row r="36" spans="1:13">
      <c r="A36" s="329"/>
      <c r="B36" s="346" t="s">
        <v>164</v>
      </c>
      <c r="C36" s="347">
        <v>7.1069489479783119</v>
      </c>
      <c r="D36" s="347">
        <v>1.3099122828131395</v>
      </c>
      <c r="E36" s="347">
        <v>55.650726735689659</v>
      </c>
      <c r="F36" s="347">
        <v>56.960639018502796</v>
      </c>
      <c r="G36" s="347">
        <v>11.661640665564041</v>
      </c>
      <c r="H36" s="347" t="s">
        <v>174</v>
      </c>
      <c r="I36" s="347">
        <v>15.690235574459892</v>
      </c>
      <c r="J36" s="347">
        <v>7.8598175510021644</v>
      </c>
      <c r="K36" s="347" t="s">
        <v>174</v>
      </c>
      <c r="L36" s="347">
        <v>24.270255586769871</v>
      </c>
      <c r="M36" s="347">
        <v>100</v>
      </c>
    </row>
    <row r="37" spans="1:13">
      <c r="A37" s="327" t="s">
        <v>108</v>
      </c>
      <c r="B37" s="345" t="s">
        <v>165</v>
      </c>
      <c r="C37" s="328">
        <v>11.644307007702531</v>
      </c>
      <c r="D37" s="328">
        <v>2.9398652898450197</v>
      </c>
      <c r="E37" s="328">
        <v>46.60537682344242</v>
      </c>
      <c r="F37" s="328">
        <v>49.545242113287436</v>
      </c>
      <c r="G37" s="328">
        <v>11.295881521866495</v>
      </c>
      <c r="H37" s="328" t="s">
        <v>174</v>
      </c>
      <c r="I37" s="328">
        <v>16.30219143064555</v>
      </c>
      <c r="J37" s="328">
        <v>9.509577997071986</v>
      </c>
      <c r="K37" s="328">
        <v>1.0899912859957739</v>
      </c>
      <c r="L37" s="328">
        <v>27.514973406798539</v>
      </c>
      <c r="M37" s="328">
        <v>100</v>
      </c>
    </row>
    <row r="38" spans="1:13">
      <c r="A38" s="327"/>
      <c r="B38" s="345" t="s">
        <v>164</v>
      </c>
      <c r="C38" s="328">
        <v>13.401027083623079</v>
      </c>
      <c r="D38" s="328">
        <v>2.2768244904599837</v>
      </c>
      <c r="E38" s="328">
        <v>46.904578840607854</v>
      </c>
      <c r="F38" s="328">
        <v>49.181403331067841</v>
      </c>
      <c r="G38" s="328">
        <v>16.434256414024386</v>
      </c>
      <c r="H38" s="328" t="s">
        <v>174</v>
      </c>
      <c r="I38" s="328">
        <v>9.2486072441672196</v>
      </c>
      <c r="J38" s="328">
        <v>10.53154332828626</v>
      </c>
      <c r="K38" s="328">
        <v>0.75811052301491288</v>
      </c>
      <c r="L38" s="328">
        <v>20.982919552113863</v>
      </c>
      <c r="M38" s="328">
        <v>100</v>
      </c>
    </row>
    <row r="39" spans="1:13">
      <c r="A39" s="329" t="s">
        <v>107</v>
      </c>
      <c r="B39" s="346" t="s">
        <v>165</v>
      </c>
      <c r="C39" s="347">
        <v>4.4461241204196797</v>
      </c>
      <c r="D39" s="347">
        <v>1.7314296278481558</v>
      </c>
      <c r="E39" s="347">
        <v>62.254899554831347</v>
      </c>
      <c r="F39" s="347">
        <v>63.986329182679505</v>
      </c>
      <c r="G39" s="347">
        <v>6.0559953798003701</v>
      </c>
      <c r="H39" s="347" t="s">
        <v>174</v>
      </c>
      <c r="I39" s="347">
        <v>16.185259534478895</v>
      </c>
      <c r="J39" s="347">
        <v>7.8599019352812132</v>
      </c>
      <c r="K39" s="347">
        <v>0.95986937792545834</v>
      </c>
      <c r="L39" s="347">
        <v>25.51204213150881</v>
      </c>
      <c r="M39" s="347">
        <v>100</v>
      </c>
    </row>
    <row r="40" spans="1:13">
      <c r="A40" s="329"/>
      <c r="B40" s="346" t="s">
        <v>164</v>
      </c>
      <c r="C40" s="347">
        <v>4.159631349373857</v>
      </c>
      <c r="D40" s="347" t="s">
        <v>174</v>
      </c>
      <c r="E40" s="347">
        <v>54.514738989728443</v>
      </c>
      <c r="F40" s="347">
        <v>54.514738989728443</v>
      </c>
      <c r="G40" s="347">
        <v>12.345398902490501</v>
      </c>
      <c r="H40" s="347" t="s">
        <v>174</v>
      </c>
      <c r="I40" s="347">
        <v>17.95852680455889</v>
      </c>
      <c r="J40" s="347">
        <v>9.029302096524555</v>
      </c>
      <c r="K40" s="347" t="s">
        <v>174</v>
      </c>
      <c r="L40" s="347">
        <v>28.126846770789367</v>
      </c>
      <c r="M40" s="347">
        <v>100</v>
      </c>
    </row>
    <row r="41" spans="1:13">
      <c r="A41" s="334" t="s">
        <v>106</v>
      </c>
      <c r="B41" s="348" t="s">
        <v>165</v>
      </c>
      <c r="C41" s="335">
        <v>12.348105691798143</v>
      </c>
      <c r="D41" s="335">
        <v>3.6473114103332214</v>
      </c>
      <c r="E41" s="335">
        <v>43.769672729101991</v>
      </c>
      <c r="F41" s="335">
        <v>47.416984139435215</v>
      </c>
      <c r="G41" s="335">
        <v>8.8509047737963442</v>
      </c>
      <c r="H41" s="335">
        <v>0.59257584065189839</v>
      </c>
      <c r="I41" s="335">
        <v>18.082719805292243</v>
      </c>
      <c r="J41" s="335">
        <v>11.055062505654329</v>
      </c>
      <c r="K41" s="335">
        <v>1.6536428537910985</v>
      </c>
      <c r="L41" s="335">
        <v>31.384001005389578</v>
      </c>
      <c r="M41" s="336">
        <v>100</v>
      </c>
    </row>
    <row r="42" spans="1:13">
      <c r="A42" s="334"/>
      <c r="B42" s="348" t="s">
        <v>164</v>
      </c>
      <c r="C42" s="335">
        <v>14.628910616946442</v>
      </c>
      <c r="D42" s="335">
        <v>2.9634747845488949</v>
      </c>
      <c r="E42" s="335">
        <v>41.69438873618639</v>
      </c>
      <c r="F42" s="335">
        <v>44.657863520735283</v>
      </c>
      <c r="G42" s="335">
        <v>14.980641169333067</v>
      </c>
      <c r="H42" s="335">
        <v>0.4911153842785525</v>
      </c>
      <c r="I42" s="335">
        <v>12.21089320499056</v>
      </c>
      <c r="J42" s="335">
        <v>11.955608288006637</v>
      </c>
      <c r="K42" s="335">
        <v>1.0749812202452813</v>
      </c>
      <c r="L42" s="335">
        <v>25.732598097521031</v>
      </c>
      <c r="M42" s="336">
        <v>100</v>
      </c>
    </row>
    <row r="43" spans="1:13">
      <c r="A43" s="334" t="s">
        <v>105</v>
      </c>
      <c r="B43" s="348" t="s">
        <v>165</v>
      </c>
      <c r="C43" s="335">
        <v>21.850542999999998</v>
      </c>
      <c r="D43" s="335">
        <v>16.463011000000002</v>
      </c>
      <c r="E43" s="335" t="s">
        <v>104</v>
      </c>
      <c r="F43" s="335">
        <v>41.189363999999998</v>
      </c>
      <c r="G43" s="335">
        <v>5.336411</v>
      </c>
      <c r="H43" s="335">
        <v>6.8417009000000002</v>
      </c>
      <c r="I43" s="335">
        <v>15.330266999999999</v>
      </c>
      <c r="J43" s="335">
        <v>11.435867</v>
      </c>
      <c r="K43" s="335">
        <v>1.2329555000000001</v>
      </c>
      <c r="L43" s="335">
        <v>33.460985000000001</v>
      </c>
      <c r="M43" s="336">
        <v>100</v>
      </c>
    </row>
    <row r="44" spans="1:13">
      <c r="A44" s="334"/>
      <c r="B44" s="348" t="s">
        <v>164</v>
      </c>
      <c r="C44" s="335">
        <v>21.209966999999999</v>
      </c>
      <c r="D44" s="335">
        <v>16.554296999999998</v>
      </c>
      <c r="E44" s="335" t="s">
        <v>104</v>
      </c>
      <c r="F44" s="335">
        <v>36.287125000000003</v>
      </c>
      <c r="G44" s="335">
        <v>5.0963747000000001</v>
      </c>
      <c r="H44" s="335">
        <v>8.0613600000000005</v>
      </c>
      <c r="I44" s="335">
        <v>18.092426</v>
      </c>
      <c r="J44" s="335">
        <v>13.506657000000001</v>
      </c>
      <c r="K44" s="335">
        <v>0.95635501000000001</v>
      </c>
      <c r="L44" s="335">
        <v>39.275517000000001</v>
      </c>
      <c r="M44" s="336">
        <v>100</v>
      </c>
    </row>
    <row r="45" spans="1:13">
      <c r="A45" s="337"/>
      <c r="B45" s="349"/>
      <c r="C45" s="337"/>
      <c r="D45" s="337"/>
      <c r="E45" s="349"/>
      <c r="F45" s="350"/>
      <c r="G45" s="349"/>
      <c r="H45" s="351"/>
      <c r="I45" s="349"/>
      <c r="J45" s="349"/>
      <c r="K45" s="351"/>
      <c r="L45" s="351"/>
      <c r="M45" s="351"/>
    </row>
    <row r="46" spans="1:13">
      <c r="A46" s="337"/>
      <c r="B46" s="349"/>
      <c r="C46" s="337"/>
      <c r="D46" s="337"/>
      <c r="E46" s="349"/>
      <c r="F46" s="350"/>
      <c r="G46" s="349"/>
      <c r="H46" s="351"/>
      <c r="I46" s="349"/>
      <c r="J46" s="349"/>
      <c r="K46" s="351"/>
      <c r="L46" s="351"/>
      <c r="M46" s="351"/>
    </row>
    <row r="47" spans="1:13">
      <c r="A47" s="755" t="s">
        <v>103</v>
      </c>
      <c r="B47" s="353"/>
      <c r="C47" s="338"/>
      <c r="D47" s="338"/>
      <c r="E47" s="338"/>
      <c r="F47" s="354"/>
      <c r="G47" s="338"/>
      <c r="H47" s="338"/>
      <c r="I47" s="355"/>
      <c r="J47" s="355"/>
      <c r="K47" s="338"/>
      <c r="L47" s="338"/>
      <c r="M47" s="338"/>
    </row>
  </sheetData>
  <mergeCells count="3">
    <mergeCell ref="M6:M8"/>
    <mergeCell ref="C6:C7"/>
    <mergeCell ref="G6:G7"/>
  </mergeCells>
  <conditionalFormatting sqref="C43:L44">
    <cfRule type="expression" dxfId="187" priority="1" stopIfTrue="1">
      <formula>#REF!=1</formula>
    </cfRule>
  </conditionalFormatting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300" verticalDpi="300" r:id="rId1"/>
  <headerFooter alignWithMargins="0">
    <oddHeader>&amp;C-6-</oddHeader>
    <oddFooter>&amp;CStatistische Ämter des Bundes und der Länder, Internationale Bildungsindikatoren, 2018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opLeftCell="A2" zoomScaleNormal="100" workbookViewId="0">
      <pane xSplit="1" ySplit="7" topLeftCell="B9" activePane="bottomRight" state="frozen"/>
      <selection activeCell="A2" sqref="A2"/>
      <selection pane="topRight" activeCell="B2" sqref="B2"/>
      <selection pane="bottomLeft" activeCell="A9" sqref="A9"/>
      <selection pane="bottomRight" activeCell="A9" sqref="A9"/>
    </sheetView>
  </sheetViews>
  <sheetFormatPr baseColWidth="10" defaultColWidth="8.7109375" defaultRowHeight="11.25"/>
  <cols>
    <col min="1" max="1" width="24" style="46" customWidth="1"/>
    <col min="2" max="2" width="9.85546875" style="46" customWidth="1"/>
    <col min="3" max="3" width="8.7109375" style="46" customWidth="1"/>
    <col min="4" max="4" width="9.85546875" style="46" customWidth="1"/>
    <col min="5" max="5" width="8.7109375" style="46" customWidth="1"/>
    <col min="6" max="6" width="9.85546875" style="46" customWidth="1"/>
    <col min="7" max="7" width="8.7109375" style="46" customWidth="1"/>
    <col min="8" max="8" width="9.85546875" style="46" customWidth="1"/>
    <col min="9" max="9" width="8.7109375" style="46" customWidth="1"/>
    <col min="10" max="10" width="9.85546875" style="46" customWidth="1"/>
    <col min="11" max="11" width="8.7109375" style="46" customWidth="1"/>
    <col min="12" max="12" width="9.85546875" style="47" customWidth="1"/>
    <col min="13" max="13" width="8.7109375" style="47" customWidth="1"/>
    <col min="14" max="16384" width="8.7109375" style="46"/>
  </cols>
  <sheetData>
    <row r="1" spans="1:13" ht="12.75">
      <c r="A1" s="805" t="s">
        <v>4</v>
      </c>
      <c r="B1" s="806"/>
      <c r="L1" s="61"/>
      <c r="M1" s="61"/>
    </row>
    <row r="2" spans="1:13" ht="12.75">
      <c r="L2" s="61"/>
      <c r="M2" s="61"/>
    </row>
    <row r="3" spans="1:13" ht="15.75">
      <c r="A3" s="60" t="s">
        <v>139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8"/>
      <c r="M3" s="58"/>
    </row>
    <row r="4" spans="1:13" ht="15" customHeight="1">
      <c r="A4" s="732" t="s">
        <v>138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3"/>
      <c r="M4" s="733"/>
    </row>
    <row r="5" spans="1:13" ht="12.75">
      <c r="A5" s="643"/>
      <c r="B5" s="643"/>
      <c r="C5" s="643"/>
      <c r="D5" s="643"/>
      <c r="E5" s="643"/>
      <c r="F5" s="643"/>
      <c r="G5" s="643"/>
      <c r="H5" s="643"/>
      <c r="I5" s="643"/>
      <c r="J5" s="57"/>
      <c r="K5" s="643"/>
      <c r="L5" s="56"/>
      <c r="M5" s="56"/>
    </row>
    <row r="6" spans="1:13" ht="41.25" customHeight="1">
      <c r="A6" s="734"/>
      <c r="B6" s="320" t="s">
        <v>137</v>
      </c>
      <c r="C6" s="322"/>
      <c r="D6" s="320" t="s">
        <v>136</v>
      </c>
      <c r="E6" s="322"/>
      <c r="F6" s="320" t="s">
        <v>135</v>
      </c>
      <c r="G6" s="322"/>
      <c r="H6" s="320" t="s">
        <v>134</v>
      </c>
      <c r="I6" s="322"/>
      <c r="J6" s="55" t="s">
        <v>133</v>
      </c>
      <c r="K6" s="54"/>
      <c r="L6" s="55" t="s">
        <v>132</v>
      </c>
      <c r="M6" s="54"/>
    </row>
    <row r="7" spans="1:13" s="51" customFormat="1" ht="12.75" customHeight="1">
      <c r="A7" s="742"/>
      <c r="B7" s="478" t="s">
        <v>131</v>
      </c>
      <c r="C7" s="478"/>
      <c r="D7" s="478" t="s">
        <v>130</v>
      </c>
      <c r="E7" s="478"/>
      <c r="F7" s="478" t="s">
        <v>129</v>
      </c>
      <c r="G7" s="478"/>
      <c r="H7" s="478" t="s">
        <v>128</v>
      </c>
      <c r="I7" s="478"/>
      <c r="J7" s="478" t="s">
        <v>127</v>
      </c>
      <c r="K7" s="478"/>
      <c r="L7" s="478" t="s">
        <v>126</v>
      </c>
      <c r="M7" s="478"/>
    </row>
    <row r="8" spans="1:13" s="51" customFormat="1" ht="25.5">
      <c r="A8" s="490" t="s">
        <v>125</v>
      </c>
      <c r="B8" s="476" t="s">
        <v>124</v>
      </c>
      <c r="C8" s="412" t="s">
        <v>123</v>
      </c>
      <c r="D8" s="412" t="s">
        <v>124</v>
      </c>
      <c r="E8" s="412" t="s">
        <v>123</v>
      </c>
      <c r="F8" s="412" t="s">
        <v>124</v>
      </c>
      <c r="G8" s="412" t="s">
        <v>123</v>
      </c>
      <c r="H8" s="412" t="s">
        <v>124</v>
      </c>
      <c r="I8" s="412" t="s">
        <v>123</v>
      </c>
      <c r="J8" s="412" t="s">
        <v>124</v>
      </c>
      <c r="K8" s="412" t="s">
        <v>123</v>
      </c>
      <c r="L8" s="412" t="s">
        <v>124</v>
      </c>
      <c r="M8" s="390" t="s">
        <v>123</v>
      </c>
    </row>
    <row r="9" spans="1:13" s="51" customFormat="1" ht="15" customHeight="1">
      <c r="A9" s="53" t="s">
        <v>122</v>
      </c>
      <c r="B9" s="738">
        <v>91.169072315908068</v>
      </c>
      <c r="C9" s="738">
        <v>74.397107413115748</v>
      </c>
      <c r="D9" s="738">
        <v>83.819834005641738</v>
      </c>
      <c r="E9" s="738">
        <v>64.459786737613854</v>
      </c>
      <c r="F9" s="738">
        <v>77.480401349357336</v>
      </c>
      <c r="G9" s="738">
        <v>50.271823002908043</v>
      </c>
      <c r="H9" s="738">
        <v>76.530320157182047</v>
      </c>
      <c r="I9" s="738">
        <v>55.315128357306435</v>
      </c>
      <c r="J9" s="738">
        <v>44.170803482880302</v>
      </c>
      <c r="K9" s="738">
        <v>24.897844096528232</v>
      </c>
      <c r="L9" s="738">
        <v>61.578076313095963</v>
      </c>
      <c r="M9" s="738">
        <v>51.786162809546767</v>
      </c>
    </row>
    <row r="10" spans="1:13" s="51" customFormat="1" ht="15" customHeight="1">
      <c r="A10" s="52" t="s">
        <v>121</v>
      </c>
      <c r="B10" s="739">
        <v>96.67368169719262</v>
      </c>
      <c r="C10" s="739">
        <v>80.982914647416308</v>
      </c>
      <c r="D10" s="739">
        <v>80.381176613767096</v>
      </c>
      <c r="E10" s="739">
        <v>66.155474947653232</v>
      </c>
      <c r="F10" s="739">
        <v>74.393158769158887</v>
      </c>
      <c r="G10" s="739">
        <v>49.76550627580275</v>
      </c>
      <c r="H10" s="739">
        <v>79.263165869118367</v>
      </c>
      <c r="I10" s="739">
        <v>57.799424327604562</v>
      </c>
      <c r="J10" s="739">
        <v>42.836670737060686</v>
      </c>
      <c r="K10" s="739">
        <v>28.112216550312112</v>
      </c>
      <c r="L10" s="739">
        <v>58.807514430067421</v>
      </c>
      <c r="M10" s="739">
        <v>59.642173246121367</v>
      </c>
    </row>
    <row r="11" spans="1:13" s="51" customFormat="1" ht="15" customHeight="1">
      <c r="A11" s="53" t="s">
        <v>120</v>
      </c>
      <c r="B11" s="738">
        <v>89.708535762475421</v>
      </c>
      <c r="C11" s="738">
        <v>85.627856016387653</v>
      </c>
      <c r="D11" s="738">
        <v>71.935944202621315</v>
      </c>
      <c r="E11" s="738">
        <v>68.753743257583992</v>
      </c>
      <c r="F11" s="738">
        <v>72.056015661239996</v>
      </c>
      <c r="G11" s="738">
        <v>56.538855693918123</v>
      </c>
      <c r="H11" s="738">
        <v>69.567799878735812</v>
      </c>
      <c r="I11" s="738">
        <v>58.179854558359402</v>
      </c>
      <c r="J11" s="738">
        <v>44.070177790995203</v>
      </c>
      <c r="K11" s="738">
        <v>33.835586228661207</v>
      </c>
      <c r="L11" s="738">
        <v>51.407509923488838</v>
      </c>
      <c r="M11" s="738">
        <v>59.987271340517708</v>
      </c>
    </row>
    <row r="12" spans="1:13" s="51" customFormat="1" ht="15" customHeight="1">
      <c r="A12" s="52" t="s">
        <v>119</v>
      </c>
      <c r="B12" s="739">
        <v>91.343381606943922</v>
      </c>
      <c r="C12" s="739">
        <v>92.465491576216166</v>
      </c>
      <c r="D12" s="739">
        <v>77.199274545701641</v>
      </c>
      <c r="E12" s="739">
        <v>73.792453901133158</v>
      </c>
      <c r="F12" s="739">
        <v>75.7593882685712</v>
      </c>
      <c r="G12" s="739">
        <v>64.478549902082008</v>
      </c>
      <c r="H12" s="739">
        <v>85.17119663030509</v>
      </c>
      <c r="I12" s="739">
        <v>60.254089243507146</v>
      </c>
      <c r="J12" s="739">
        <v>52.718743749716026</v>
      </c>
      <c r="K12" s="739">
        <v>29.896710375244208</v>
      </c>
      <c r="L12" s="739">
        <v>60.922820636142283</v>
      </c>
      <c r="M12" s="739">
        <v>69.626664910418143</v>
      </c>
    </row>
    <row r="13" spans="1:13" s="51" customFormat="1" ht="15" customHeight="1">
      <c r="A13" s="53" t="s">
        <v>118</v>
      </c>
      <c r="B13" s="738">
        <v>91.025596887937766</v>
      </c>
      <c r="C13" s="738">
        <v>85.469958195161254</v>
      </c>
      <c r="D13" s="738">
        <v>78.405292924965423</v>
      </c>
      <c r="E13" s="738">
        <v>64.018653166013223</v>
      </c>
      <c r="F13" s="738">
        <v>81.527289863969287</v>
      </c>
      <c r="G13" s="738">
        <v>43.473662627772853</v>
      </c>
      <c r="H13" s="738">
        <v>79.517797494030319</v>
      </c>
      <c r="I13" s="738">
        <v>47.609404227284593</v>
      </c>
      <c r="J13" s="738">
        <v>42.610305077659511</v>
      </c>
      <c r="K13" s="738">
        <v>29.298063840348647</v>
      </c>
      <c r="L13" s="738">
        <v>57.146558875887024</v>
      </c>
      <c r="M13" s="738">
        <v>51.896749580109301</v>
      </c>
    </row>
    <row r="14" spans="1:13" s="51" customFormat="1" ht="15" customHeight="1">
      <c r="A14" s="52" t="s">
        <v>117</v>
      </c>
      <c r="B14" s="739">
        <v>88.282336114362906</v>
      </c>
      <c r="C14" s="739">
        <v>83.153665096375022</v>
      </c>
      <c r="D14" s="739">
        <v>72.766193727441646</v>
      </c>
      <c r="E14" s="739">
        <v>62.24523751927574</v>
      </c>
      <c r="F14" s="739">
        <v>82.953717734718381</v>
      </c>
      <c r="G14" s="739">
        <v>54.690063127439082</v>
      </c>
      <c r="H14" s="739">
        <v>90.252741758281132</v>
      </c>
      <c r="I14" s="739">
        <v>57.121205770490391</v>
      </c>
      <c r="J14" s="739">
        <v>47.670274592849402</v>
      </c>
      <c r="K14" s="739">
        <v>31.348270701727831</v>
      </c>
      <c r="L14" s="739">
        <v>55.627062773543926</v>
      </c>
      <c r="M14" s="739">
        <v>53.88541335711848</v>
      </c>
    </row>
    <row r="15" spans="1:13" s="51" customFormat="1" ht="15" customHeight="1">
      <c r="A15" s="53" t="s">
        <v>116</v>
      </c>
      <c r="B15" s="738">
        <v>92.613464740977363</v>
      </c>
      <c r="C15" s="738">
        <v>83.416809436653708</v>
      </c>
      <c r="D15" s="738">
        <v>76.680404076342469</v>
      </c>
      <c r="E15" s="738">
        <v>63.052938070496566</v>
      </c>
      <c r="F15" s="738">
        <v>69.593502626514407</v>
      </c>
      <c r="G15" s="738">
        <v>45.23572714939715</v>
      </c>
      <c r="H15" s="738">
        <v>71.413607118152228</v>
      </c>
      <c r="I15" s="738">
        <v>54.757469971558123</v>
      </c>
      <c r="J15" s="738">
        <v>46.329403493275358</v>
      </c>
      <c r="K15" s="738">
        <v>28.275248637768296</v>
      </c>
      <c r="L15" s="738">
        <v>60.324615514138749</v>
      </c>
      <c r="M15" s="738">
        <v>55.601422466098668</v>
      </c>
    </row>
    <row r="16" spans="1:13" s="51" customFormat="1" ht="15" customHeight="1">
      <c r="A16" s="52" t="s">
        <v>115</v>
      </c>
      <c r="B16" s="739">
        <v>89.80124562979357</v>
      </c>
      <c r="C16" s="739">
        <v>89.825358703329101</v>
      </c>
      <c r="D16" s="739">
        <v>77.792057602625505</v>
      </c>
      <c r="E16" s="739">
        <v>75.857676907614618</v>
      </c>
      <c r="F16" s="739">
        <v>64.017250035792316</v>
      </c>
      <c r="G16" s="739">
        <v>63.866265334090357</v>
      </c>
      <c r="H16" s="739">
        <v>77.34261978704815</v>
      </c>
      <c r="I16" s="739">
        <v>65.087949413058681</v>
      </c>
      <c r="J16" s="739">
        <v>47.749120940603149</v>
      </c>
      <c r="K16" s="739">
        <v>33.471828122773651</v>
      </c>
      <c r="L16" s="739">
        <v>56.211492140305474</v>
      </c>
      <c r="M16" s="739">
        <v>69.537509969468445</v>
      </c>
    </row>
    <row r="17" spans="1:13" s="51" customFormat="1" ht="15" customHeight="1">
      <c r="A17" s="53" t="s">
        <v>114</v>
      </c>
      <c r="B17" s="738">
        <v>89.967797754963314</v>
      </c>
      <c r="C17" s="738">
        <v>87.294410249313444</v>
      </c>
      <c r="D17" s="738">
        <v>69.308174482610525</v>
      </c>
      <c r="E17" s="738">
        <v>62.490598694548929</v>
      </c>
      <c r="F17" s="738">
        <v>68.804405528694872</v>
      </c>
      <c r="G17" s="738">
        <v>47.665403211234519</v>
      </c>
      <c r="H17" s="738">
        <v>77.058609114789874</v>
      </c>
      <c r="I17" s="738">
        <v>57.180133623709295</v>
      </c>
      <c r="J17" s="738">
        <v>50.412703373942058</v>
      </c>
      <c r="K17" s="738">
        <v>31.103351078520792</v>
      </c>
      <c r="L17" s="738">
        <v>63.136136500823255</v>
      </c>
      <c r="M17" s="738">
        <v>59.039892977368943</v>
      </c>
    </row>
    <row r="18" spans="1:13" s="51" customFormat="1" ht="15" customHeight="1">
      <c r="A18" s="52" t="s">
        <v>113</v>
      </c>
      <c r="B18" s="739">
        <v>93.25237468911925</v>
      </c>
      <c r="C18" s="739">
        <v>87.827378658825339</v>
      </c>
      <c r="D18" s="739">
        <v>80.707674208166949</v>
      </c>
      <c r="E18" s="739">
        <v>67.050429339776827</v>
      </c>
      <c r="F18" s="739">
        <v>72.934374876858215</v>
      </c>
      <c r="G18" s="739">
        <v>46.169207577078929</v>
      </c>
      <c r="H18" s="739">
        <v>80.86687801681127</v>
      </c>
      <c r="I18" s="739">
        <v>53.51744004753607</v>
      </c>
      <c r="J18" s="739">
        <v>45.711969966487068</v>
      </c>
      <c r="K18" s="739">
        <v>30.579404810223725</v>
      </c>
      <c r="L18" s="739">
        <v>61.075254522373065</v>
      </c>
      <c r="M18" s="739">
        <v>59.958991691342312</v>
      </c>
    </row>
    <row r="19" spans="1:13" s="51" customFormat="1" ht="15" customHeight="1">
      <c r="A19" s="53" t="s">
        <v>112</v>
      </c>
      <c r="B19" s="738">
        <v>93.381947231300671</v>
      </c>
      <c r="C19" s="738">
        <v>81.710899885059177</v>
      </c>
      <c r="D19" s="738">
        <v>75.631520418591563</v>
      </c>
      <c r="E19" s="738">
        <v>60.1364845481733</v>
      </c>
      <c r="F19" s="738">
        <v>67.747351011240085</v>
      </c>
      <c r="G19" s="738">
        <v>46.408547945082582</v>
      </c>
      <c r="H19" s="738">
        <v>69.788550928906176</v>
      </c>
      <c r="I19" s="738">
        <v>51.102219479587738</v>
      </c>
      <c r="J19" s="738">
        <v>47.985927656047309</v>
      </c>
      <c r="K19" s="738">
        <v>29.209581528109634</v>
      </c>
      <c r="L19" s="738">
        <v>62.814846773581301</v>
      </c>
      <c r="M19" s="738">
        <v>55.536755964330908</v>
      </c>
    </row>
    <row r="20" spans="1:13" s="51" customFormat="1" ht="15" customHeight="1">
      <c r="A20" s="52" t="s">
        <v>111</v>
      </c>
      <c r="B20" s="739">
        <v>96.060833694583962</v>
      </c>
      <c r="C20" s="739">
        <v>75.361879447775451</v>
      </c>
      <c r="D20" s="739">
        <v>84.777778021396927</v>
      </c>
      <c r="E20" s="739">
        <v>56.569224894948867</v>
      </c>
      <c r="F20" s="739">
        <v>71.514019800073598</v>
      </c>
      <c r="G20" s="739">
        <v>45.984178666892561</v>
      </c>
      <c r="H20" s="739">
        <v>79.873324509099362</v>
      </c>
      <c r="I20" s="739">
        <v>52.72223218518026</v>
      </c>
      <c r="J20" s="739">
        <v>43.902020509843886</v>
      </c>
      <c r="K20" s="739">
        <v>25.205309421472421</v>
      </c>
      <c r="L20" s="739">
        <v>57.454885353395738</v>
      </c>
      <c r="M20" s="739">
        <v>50.740271516340862</v>
      </c>
    </row>
    <row r="21" spans="1:13" s="51" customFormat="1" ht="15" customHeight="1">
      <c r="A21" s="53" t="s">
        <v>110</v>
      </c>
      <c r="B21" s="738">
        <v>91.705082880244547</v>
      </c>
      <c r="C21" s="738">
        <v>91.147146638973879</v>
      </c>
      <c r="D21" s="738">
        <v>76.83291137096758</v>
      </c>
      <c r="E21" s="738">
        <v>73.816938032101703</v>
      </c>
      <c r="F21" s="738">
        <v>66.038427971456613</v>
      </c>
      <c r="G21" s="738">
        <v>47.077248333791324</v>
      </c>
      <c r="H21" s="738">
        <v>78.715602844620548</v>
      </c>
      <c r="I21" s="738">
        <v>59.619668452320262</v>
      </c>
      <c r="J21" s="738">
        <v>43.549767389220783</v>
      </c>
      <c r="K21" s="738">
        <v>28.977980431644184</v>
      </c>
      <c r="L21" s="738">
        <v>51.251825445341346</v>
      </c>
      <c r="M21" s="738">
        <v>67.356918381016953</v>
      </c>
    </row>
    <row r="22" spans="1:13" s="51" customFormat="1" ht="15" customHeight="1">
      <c r="A22" s="52" t="s">
        <v>109</v>
      </c>
      <c r="B22" s="739">
        <v>97.395805466593714</v>
      </c>
      <c r="C22" s="739">
        <v>92.774309414980678</v>
      </c>
      <c r="D22" s="739">
        <v>83.029387969353991</v>
      </c>
      <c r="E22" s="739">
        <v>72.889100191783569</v>
      </c>
      <c r="F22" s="739">
        <v>73.247028573292695</v>
      </c>
      <c r="G22" s="739">
        <v>58.3248129606175</v>
      </c>
      <c r="H22" s="739">
        <v>66.782312118509878</v>
      </c>
      <c r="I22" s="739">
        <v>62.837334807453949</v>
      </c>
      <c r="J22" s="739">
        <v>47.987523811412764</v>
      </c>
      <c r="K22" s="739">
        <v>29.706261113698879</v>
      </c>
      <c r="L22" s="739">
        <v>57.121034831008842</v>
      </c>
      <c r="M22" s="739">
        <v>68.523852389461908</v>
      </c>
    </row>
    <row r="23" spans="1:13" s="51" customFormat="1" ht="15" customHeight="1">
      <c r="A23" s="53" t="s">
        <v>108</v>
      </c>
      <c r="B23" s="738">
        <v>92.113150383348128</v>
      </c>
      <c r="C23" s="738">
        <v>87.449258602280793</v>
      </c>
      <c r="D23" s="738">
        <v>72.775092717335625</v>
      </c>
      <c r="E23" s="738">
        <v>64.738110450396505</v>
      </c>
      <c r="F23" s="738">
        <v>70.977793421475241</v>
      </c>
      <c r="G23" s="738">
        <v>46.271897043081253</v>
      </c>
      <c r="H23" s="738">
        <v>79.916767070592442</v>
      </c>
      <c r="I23" s="738">
        <v>54.815186122490303</v>
      </c>
      <c r="J23" s="738">
        <v>51.209358948183869</v>
      </c>
      <c r="K23" s="738">
        <v>28.735203575349864</v>
      </c>
      <c r="L23" s="738">
        <v>61.355953363659346</v>
      </c>
      <c r="M23" s="738">
        <v>60.792289727172111</v>
      </c>
    </row>
    <row r="24" spans="1:13" s="51" customFormat="1" ht="15" customHeight="1">
      <c r="A24" s="52" t="s">
        <v>107</v>
      </c>
      <c r="B24" s="739">
        <v>93.778407191215621</v>
      </c>
      <c r="C24" s="739">
        <v>91.166024188649217</v>
      </c>
      <c r="D24" s="739">
        <v>75.659985828794703</v>
      </c>
      <c r="E24" s="739">
        <v>74.524687450192602</v>
      </c>
      <c r="F24" s="739">
        <v>74.185948612372997</v>
      </c>
      <c r="G24" s="739">
        <v>63.877437442593973</v>
      </c>
      <c r="H24" s="739">
        <v>74.3672627030396</v>
      </c>
      <c r="I24" s="739">
        <v>58.159198550370519</v>
      </c>
      <c r="J24" s="739">
        <v>46.209298040917659</v>
      </c>
      <c r="K24" s="739">
        <v>29.855776026515251</v>
      </c>
      <c r="L24" s="739">
        <v>54.458981573625074</v>
      </c>
      <c r="M24" s="739">
        <v>69.038375237756952</v>
      </c>
    </row>
    <row r="25" spans="1:13" s="51" customFormat="1" ht="15" customHeight="1">
      <c r="A25" s="601" t="s">
        <v>106</v>
      </c>
      <c r="B25" s="460">
        <v>92.950223529274993</v>
      </c>
      <c r="C25" s="460">
        <v>84.403698371205351</v>
      </c>
      <c r="D25" s="460">
        <v>78.603377701105543</v>
      </c>
      <c r="E25" s="460">
        <v>66.785192228506588</v>
      </c>
      <c r="F25" s="460">
        <v>72.710231940042902</v>
      </c>
      <c r="G25" s="460">
        <v>49.642554526746892</v>
      </c>
      <c r="H25" s="460">
        <v>77.694304416762279</v>
      </c>
      <c r="I25" s="460">
        <v>56.007685673357919</v>
      </c>
      <c r="J25" s="460">
        <v>45.575736622819015</v>
      </c>
      <c r="K25" s="460">
        <v>28.836993070613321</v>
      </c>
      <c r="L25" s="460">
        <v>59.621725939623403</v>
      </c>
      <c r="M25" s="461">
        <v>59.190731283602929</v>
      </c>
    </row>
    <row r="26" spans="1:13" s="51" customFormat="1" ht="15" customHeight="1">
      <c r="A26" s="558" t="s">
        <v>105</v>
      </c>
      <c r="B26" s="559">
        <v>84.078945625000003</v>
      </c>
      <c r="C26" s="559">
        <v>82.023571562499995</v>
      </c>
      <c r="D26" s="559">
        <v>69.865842666666666</v>
      </c>
      <c r="E26" s="559">
        <v>66.453518000000003</v>
      </c>
      <c r="F26" s="559">
        <v>62.224907741935489</v>
      </c>
      <c r="G26" s="559">
        <v>56.394775806451619</v>
      </c>
      <c r="H26" s="559" t="s">
        <v>104</v>
      </c>
      <c r="I26" s="559" t="s">
        <v>104</v>
      </c>
      <c r="J26" s="559">
        <v>52.03084040000001</v>
      </c>
      <c r="K26" s="559">
        <v>37.511036800000007</v>
      </c>
      <c r="L26" s="559" t="s">
        <v>104</v>
      </c>
      <c r="M26" s="560" t="s">
        <v>104</v>
      </c>
    </row>
    <row r="27" spans="1:13" ht="12.75">
      <c r="A27" s="341"/>
      <c r="B27" s="740"/>
      <c r="C27" s="740"/>
      <c r="D27" s="740"/>
      <c r="E27" s="740"/>
      <c r="F27" s="740"/>
      <c r="G27" s="740"/>
      <c r="H27" s="740"/>
      <c r="I27" s="740"/>
      <c r="J27" s="740"/>
      <c r="K27" s="740"/>
      <c r="L27" s="741"/>
      <c r="M27" s="741"/>
    </row>
    <row r="28" spans="1:13" ht="12.75">
      <c r="A28" s="341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8"/>
      <c r="M28" s="48"/>
    </row>
    <row r="29" spans="1:13" ht="12.75">
      <c r="A29" s="755" t="s">
        <v>103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8"/>
      <c r="M29" s="48"/>
    </row>
  </sheetData>
  <mergeCells count="1">
    <mergeCell ref="A1:B1"/>
  </mergeCells>
  <conditionalFormatting sqref="F28:H29 J28:K29 M28:M29">
    <cfRule type="expression" dxfId="5" priority="5" stopIfTrue="1">
      <formula>F28=1</formula>
    </cfRule>
  </conditionalFormatting>
  <conditionalFormatting sqref="B28:D29">
    <cfRule type="expression" dxfId="4" priority="4" stopIfTrue="1">
      <formula>B28=1</formula>
    </cfRule>
  </conditionalFormatting>
  <conditionalFormatting sqref="E28:E29">
    <cfRule type="expression" dxfId="3" priority="3" stopIfTrue="1">
      <formula>E28=1</formula>
    </cfRule>
  </conditionalFormatting>
  <conditionalFormatting sqref="I28:I29">
    <cfRule type="expression" dxfId="2" priority="2" stopIfTrue="1">
      <formula>I28=1</formula>
    </cfRule>
  </conditionalFormatting>
  <conditionalFormatting sqref="L28:L29">
    <cfRule type="expression" dxfId="1" priority="1" stopIfTrue="1">
      <formula>L28=1</formula>
    </cfRule>
  </conditionalFormatting>
  <conditionalFormatting sqref="B26:M26">
    <cfRule type="expression" dxfId="0" priority="6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&amp;C-51-</oddHeader>
    <oddFooter>&amp;CStatistische Ämter des Bundes und der Länder, Internationale Bildungsindikatoren, 2018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workbookViewId="0">
      <selection sqref="A1:B1"/>
    </sheetView>
  </sheetViews>
  <sheetFormatPr baseColWidth="10" defaultRowHeight="12.75"/>
  <cols>
    <col min="1" max="1" width="11.42578125" customWidth="1"/>
    <col min="3" max="3" width="7.85546875" customWidth="1"/>
    <col min="5" max="5" width="11.5703125" customWidth="1"/>
    <col min="6" max="6" width="7.7109375" customWidth="1"/>
    <col min="7" max="8" width="11.42578125" customWidth="1"/>
  </cols>
  <sheetData>
    <row r="1" spans="1:18">
      <c r="A1" s="805" t="s">
        <v>4</v>
      </c>
      <c r="B1" s="806"/>
    </row>
    <row r="3" spans="1:18" ht="15.75">
      <c r="A3" s="277" t="s">
        <v>534</v>
      </c>
      <c r="B3" s="18"/>
      <c r="C3" s="18"/>
      <c r="D3" s="18"/>
      <c r="E3" s="18"/>
      <c r="F3" s="18"/>
      <c r="G3" s="18"/>
      <c r="H3" s="18"/>
      <c r="K3" s="277"/>
      <c r="L3" s="18"/>
      <c r="M3" s="18"/>
      <c r="N3" s="18"/>
      <c r="O3" s="18"/>
      <c r="P3" s="18"/>
      <c r="Q3" s="18"/>
      <c r="R3" s="18"/>
    </row>
    <row r="4" spans="1:18">
      <c r="A4" s="278"/>
      <c r="B4" s="279"/>
      <c r="C4" s="279"/>
      <c r="D4" s="279"/>
      <c r="E4" s="279"/>
      <c r="F4" s="279"/>
      <c r="G4" s="279"/>
      <c r="H4" s="279"/>
      <c r="K4" s="278"/>
      <c r="L4" s="279"/>
      <c r="M4" s="279"/>
      <c r="N4" s="279"/>
      <c r="O4" s="279"/>
      <c r="P4" s="279"/>
      <c r="Q4" s="279"/>
      <c r="R4" s="279"/>
    </row>
    <row r="5" spans="1:18">
      <c r="A5" s="280" t="s">
        <v>9</v>
      </c>
      <c r="B5" s="281"/>
      <c r="C5" s="282"/>
      <c r="D5" s="18"/>
      <c r="E5" s="18"/>
      <c r="F5" s="282"/>
      <c r="G5" s="18"/>
      <c r="H5" s="18"/>
      <c r="K5" s="280"/>
      <c r="L5" s="281"/>
      <c r="M5" s="282"/>
      <c r="N5" s="18"/>
      <c r="O5" s="18"/>
      <c r="P5" s="282"/>
      <c r="Q5" s="18"/>
      <c r="R5" s="18"/>
    </row>
    <row r="6" spans="1:18" ht="7.5" customHeight="1">
      <c r="A6" s="283"/>
      <c r="B6" s="18"/>
      <c r="C6" s="18"/>
      <c r="D6" s="18"/>
      <c r="E6" s="18"/>
      <c r="F6" s="18"/>
      <c r="G6" s="18"/>
      <c r="H6" s="18"/>
      <c r="K6" s="283"/>
      <c r="L6" s="18"/>
      <c r="M6" s="18"/>
      <c r="N6" s="18"/>
      <c r="O6" s="18"/>
      <c r="P6" s="18"/>
      <c r="Q6" s="18"/>
      <c r="R6" s="18"/>
    </row>
    <row r="7" spans="1:18">
      <c r="A7" s="284" t="s">
        <v>9</v>
      </c>
      <c r="B7" s="285"/>
      <c r="C7" s="286"/>
      <c r="D7" s="284" t="s">
        <v>9</v>
      </c>
      <c r="E7" s="285"/>
      <c r="F7" s="286"/>
      <c r="G7" s="284" t="s">
        <v>9</v>
      </c>
      <c r="H7" s="285"/>
      <c r="K7" s="284"/>
      <c r="L7" s="285"/>
      <c r="M7" s="286"/>
      <c r="N7" s="284"/>
      <c r="O7" s="285"/>
      <c r="P7" s="286"/>
      <c r="Q7" s="284"/>
      <c r="R7" s="285"/>
    </row>
    <row r="8" spans="1:18">
      <c r="A8" s="287" t="s">
        <v>535</v>
      </c>
      <c r="B8" s="286"/>
      <c r="C8" s="286"/>
      <c r="D8" s="284" t="s">
        <v>536</v>
      </c>
      <c r="E8" s="285"/>
      <c r="F8" s="286"/>
      <c r="G8" s="284" t="s">
        <v>537</v>
      </c>
      <c r="H8" s="285"/>
      <c r="K8" s="287"/>
      <c r="L8" s="286"/>
      <c r="M8" s="286"/>
      <c r="N8" s="284"/>
      <c r="O8" s="285"/>
      <c r="P8" s="286"/>
      <c r="Q8" s="284"/>
      <c r="R8" s="285"/>
    </row>
    <row r="9" spans="1:18">
      <c r="A9" s="287" t="s">
        <v>538</v>
      </c>
      <c r="B9" s="286"/>
      <c r="C9" s="286"/>
      <c r="D9" s="287" t="s">
        <v>539</v>
      </c>
      <c r="E9" s="286"/>
      <c r="F9" s="286"/>
      <c r="G9" s="287" t="s">
        <v>540</v>
      </c>
      <c r="H9" s="286"/>
      <c r="K9" s="287"/>
      <c r="L9" s="286"/>
      <c r="M9" s="286"/>
      <c r="N9" s="287"/>
      <c r="O9" s="286"/>
      <c r="P9" s="286"/>
      <c r="Q9" s="287"/>
      <c r="R9" s="286"/>
    </row>
    <row r="10" spans="1:18">
      <c r="A10" s="288" t="s">
        <v>541</v>
      </c>
      <c r="B10" s="289"/>
      <c r="C10" s="286"/>
      <c r="D10" s="287" t="s">
        <v>542</v>
      </c>
      <c r="E10" s="286"/>
      <c r="F10" s="286"/>
      <c r="G10" s="287" t="s">
        <v>543</v>
      </c>
      <c r="H10" s="286"/>
      <c r="K10" s="288"/>
      <c r="L10" s="289"/>
      <c r="M10" s="286"/>
      <c r="N10" s="287"/>
      <c r="O10" s="286"/>
      <c r="P10" s="286"/>
      <c r="Q10" s="287"/>
      <c r="R10" s="286"/>
    </row>
    <row r="11" spans="1:18">
      <c r="A11" s="288" t="s">
        <v>544</v>
      </c>
      <c r="B11" s="289"/>
      <c r="C11" s="286"/>
      <c r="D11" s="287" t="s">
        <v>545</v>
      </c>
      <c r="E11" s="286"/>
      <c r="F11" s="286"/>
      <c r="G11" s="287" t="s">
        <v>546</v>
      </c>
      <c r="H11" s="286"/>
      <c r="K11" s="288"/>
      <c r="L11" s="289"/>
      <c r="M11" s="286"/>
      <c r="N11" s="287"/>
      <c r="O11" s="286"/>
      <c r="P11" s="286"/>
      <c r="Q11" s="287"/>
      <c r="R11" s="286"/>
    </row>
    <row r="12" spans="1:18">
      <c r="A12" s="289" t="s">
        <v>547</v>
      </c>
      <c r="B12" s="18"/>
      <c r="C12" s="289"/>
      <c r="D12" s="288" t="s">
        <v>548</v>
      </c>
      <c r="E12" s="289"/>
      <c r="F12" s="289"/>
      <c r="G12" s="288" t="s">
        <v>549</v>
      </c>
      <c r="H12" s="289"/>
      <c r="K12" s="289"/>
      <c r="L12" s="18"/>
      <c r="M12" s="289"/>
      <c r="N12" s="288"/>
      <c r="O12" s="289"/>
      <c r="P12" s="289"/>
      <c r="Q12" s="288"/>
      <c r="R12" s="289"/>
    </row>
    <row r="13" spans="1:18">
      <c r="A13" s="830" t="s">
        <v>550</v>
      </c>
      <c r="B13" s="831"/>
      <c r="C13" s="289"/>
      <c r="D13" s="289" t="s">
        <v>551</v>
      </c>
      <c r="E13" s="288"/>
      <c r="F13" s="289"/>
      <c r="G13" s="288" t="s">
        <v>552</v>
      </c>
      <c r="H13" s="289"/>
      <c r="K13" s="830"/>
      <c r="L13" s="831"/>
      <c r="M13" s="289"/>
      <c r="N13" s="289"/>
      <c r="O13" s="288"/>
      <c r="P13" s="289"/>
      <c r="Q13" s="288"/>
      <c r="R13" s="289"/>
    </row>
    <row r="14" spans="1:18">
      <c r="A14" s="289"/>
      <c r="B14" s="289"/>
      <c r="C14" s="289"/>
      <c r="D14" s="289"/>
      <c r="E14" s="289"/>
      <c r="F14" s="289"/>
      <c r="G14" s="289" t="s">
        <v>553</v>
      </c>
      <c r="H14" s="289"/>
      <c r="K14" s="289"/>
      <c r="L14" s="289"/>
      <c r="M14" s="289"/>
      <c r="N14" s="289"/>
      <c r="O14" s="289"/>
      <c r="P14" s="289"/>
      <c r="Q14" s="289"/>
      <c r="R14" s="289"/>
    </row>
    <row r="15" spans="1:18">
      <c r="A15" s="290"/>
      <c r="B15" s="291"/>
      <c r="C15" s="291"/>
      <c r="D15" s="291"/>
      <c r="E15" s="291"/>
      <c r="F15" s="291"/>
      <c r="G15" s="291"/>
      <c r="H15" s="291"/>
      <c r="K15" s="290"/>
      <c r="L15" s="291"/>
      <c r="M15" s="291"/>
      <c r="N15" s="291"/>
      <c r="O15" s="291"/>
      <c r="P15" s="291"/>
      <c r="Q15" s="291"/>
      <c r="R15" s="291"/>
    </row>
    <row r="16" spans="1:18" ht="14.25">
      <c r="A16" s="292" t="s">
        <v>554</v>
      </c>
      <c r="B16" s="293"/>
      <c r="C16" s="293"/>
      <c r="D16" s="294"/>
      <c r="E16" s="295"/>
      <c r="F16" s="296"/>
      <c r="G16" s="295"/>
      <c r="H16" s="295"/>
      <c r="K16" s="292"/>
      <c r="L16" s="293"/>
      <c r="M16" s="293"/>
      <c r="N16" s="294"/>
      <c r="O16" s="295"/>
      <c r="P16" s="296"/>
      <c r="Q16" s="295"/>
      <c r="R16" s="295"/>
    </row>
    <row r="17" spans="1:18" ht="7.5" customHeight="1">
      <c r="A17" s="297"/>
      <c r="B17" s="295"/>
      <c r="C17" s="295"/>
      <c r="D17" s="295"/>
      <c r="E17" s="295"/>
      <c r="F17" s="295"/>
      <c r="G17" s="295"/>
      <c r="H17" s="295"/>
      <c r="K17" s="297"/>
      <c r="L17" s="295"/>
      <c r="M17" s="295"/>
      <c r="N17" s="295"/>
      <c r="O17" s="295"/>
      <c r="P17" s="295"/>
      <c r="Q17" s="295"/>
      <c r="R17" s="295"/>
    </row>
    <row r="18" spans="1:18">
      <c r="A18" s="298" t="s">
        <v>555</v>
      </c>
      <c r="B18" s="299"/>
      <c r="C18" s="289"/>
      <c r="D18" s="298" t="s">
        <v>556</v>
      </c>
      <c r="E18" s="299"/>
      <c r="F18" s="299"/>
      <c r="G18" s="298" t="s">
        <v>557</v>
      </c>
      <c r="H18" s="299"/>
      <c r="K18" s="298"/>
      <c r="L18" s="299"/>
      <c r="M18" s="289"/>
      <c r="N18" s="298"/>
      <c r="O18" s="299"/>
      <c r="P18" s="299"/>
      <c r="Q18" s="298"/>
      <c r="R18" s="299"/>
    </row>
    <row r="19" spans="1:18">
      <c r="A19" s="298" t="s">
        <v>122</v>
      </c>
      <c r="B19" s="299"/>
      <c r="C19" s="289"/>
      <c r="D19" s="288" t="s">
        <v>558</v>
      </c>
      <c r="E19" s="288"/>
      <c r="F19" s="289"/>
      <c r="G19" s="288" t="s">
        <v>559</v>
      </c>
      <c r="H19" s="289"/>
      <c r="K19" s="298"/>
      <c r="L19" s="299"/>
      <c r="M19" s="289"/>
      <c r="N19" s="288"/>
      <c r="O19" s="288"/>
      <c r="P19" s="289"/>
      <c r="Q19" s="288"/>
      <c r="R19" s="289"/>
    </row>
    <row r="20" spans="1:18">
      <c r="A20" s="288" t="s">
        <v>560</v>
      </c>
      <c r="B20" s="289"/>
      <c r="C20" s="289"/>
      <c r="D20" s="288" t="s">
        <v>561</v>
      </c>
      <c r="E20" s="289"/>
      <c r="F20" s="289"/>
      <c r="G20" s="288" t="s">
        <v>562</v>
      </c>
      <c r="H20" s="289"/>
      <c r="K20" s="288"/>
      <c r="L20" s="289"/>
      <c r="M20" s="289"/>
      <c r="N20" s="288"/>
      <c r="O20" s="289"/>
      <c r="P20" s="289"/>
      <c r="Q20" s="288"/>
      <c r="R20" s="289"/>
    </row>
    <row r="21" spans="1:18">
      <c r="A21" s="288" t="s">
        <v>563</v>
      </c>
      <c r="B21" s="289"/>
      <c r="C21" s="289"/>
      <c r="D21" s="288" t="s">
        <v>564</v>
      </c>
      <c r="E21" s="289"/>
      <c r="F21" s="289"/>
      <c r="G21" s="288" t="s">
        <v>565</v>
      </c>
      <c r="H21" s="289"/>
      <c r="K21" s="288"/>
      <c r="L21" s="289"/>
      <c r="M21" s="289"/>
      <c r="N21" s="288"/>
      <c r="O21" s="289"/>
      <c r="P21" s="289"/>
      <c r="Q21" s="288"/>
      <c r="R21" s="289"/>
    </row>
    <row r="22" spans="1:18">
      <c r="A22" s="288" t="s">
        <v>566</v>
      </c>
      <c r="B22" s="289"/>
      <c r="C22" s="289"/>
      <c r="D22" s="288" t="s">
        <v>567</v>
      </c>
      <c r="E22" s="289"/>
      <c r="F22" s="289"/>
      <c r="G22" s="288" t="s">
        <v>568</v>
      </c>
      <c r="H22" s="289"/>
      <c r="K22" s="288"/>
      <c r="L22" s="289"/>
      <c r="M22" s="289"/>
      <c r="N22" s="288"/>
      <c r="O22" s="289"/>
      <c r="P22" s="289"/>
      <c r="Q22" s="288"/>
      <c r="R22" s="289"/>
    </row>
    <row r="23" spans="1:18">
      <c r="A23" s="287" t="s">
        <v>569</v>
      </c>
      <c r="B23" s="286"/>
      <c r="C23" s="286"/>
      <c r="D23" s="832" t="s">
        <v>570</v>
      </c>
      <c r="E23" s="832"/>
      <c r="F23" s="286"/>
      <c r="G23" s="834" t="s">
        <v>571</v>
      </c>
      <c r="H23" s="834"/>
      <c r="K23" s="288"/>
      <c r="L23" s="289"/>
      <c r="M23" s="289"/>
      <c r="N23" s="832"/>
      <c r="O23" s="832"/>
      <c r="P23" s="289"/>
      <c r="Q23" s="832"/>
      <c r="R23" s="832"/>
    </row>
    <row r="24" spans="1:18">
      <c r="A24" s="832" t="s">
        <v>572</v>
      </c>
      <c r="B24" s="832"/>
      <c r="C24" s="286"/>
      <c r="D24" s="286" t="s">
        <v>573</v>
      </c>
      <c r="E24" s="287"/>
      <c r="F24" s="286"/>
      <c r="G24" s="286" t="s">
        <v>574</v>
      </c>
      <c r="H24" s="287"/>
      <c r="K24" s="833"/>
      <c r="L24" s="833"/>
      <c r="M24" s="289"/>
      <c r="N24" s="289"/>
      <c r="O24" s="288"/>
      <c r="P24" s="289"/>
      <c r="Q24" s="289"/>
      <c r="R24" s="288"/>
    </row>
    <row r="25" spans="1:18">
      <c r="A25" s="286" t="s">
        <v>575</v>
      </c>
      <c r="B25" s="287"/>
      <c r="C25" s="287"/>
      <c r="D25" s="286"/>
      <c r="E25" s="286"/>
      <c r="F25" s="286"/>
      <c r="G25" s="287"/>
      <c r="H25" s="286"/>
      <c r="K25" s="289"/>
      <c r="L25" s="288"/>
      <c r="M25" s="288"/>
      <c r="N25" s="289"/>
      <c r="O25" s="289"/>
      <c r="P25" s="289"/>
      <c r="Q25" s="288"/>
      <c r="R25" s="289"/>
    </row>
    <row r="26" spans="1:18">
      <c r="A26" s="287"/>
      <c r="B26" s="286"/>
      <c r="C26" s="286"/>
      <c r="D26" s="284" t="s">
        <v>576</v>
      </c>
      <c r="E26" s="284"/>
      <c r="F26" s="795"/>
      <c r="G26" s="284" t="s">
        <v>555</v>
      </c>
      <c r="H26" s="285"/>
      <c r="K26" s="288"/>
      <c r="L26" s="289"/>
      <c r="M26" s="289"/>
      <c r="N26" s="298"/>
      <c r="O26" s="298"/>
      <c r="P26" s="300"/>
      <c r="Q26" s="298"/>
      <c r="R26" s="299"/>
    </row>
    <row r="27" spans="1:18">
      <c r="A27" s="284" t="s">
        <v>577</v>
      </c>
      <c r="B27" s="285"/>
      <c r="C27" s="286"/>
      <c r="D27" s="284" t="s">
        <v>115</v>
      </c>
      <c r="E27" s="285"/>
      <c r="F27" s="286"/>
      <c r="G27" s="284" t="s">
        <v>578</v>
      </c>
      <c r="H27" s="285"/>
      <c r="K27" s="298"/>
      <c r="L27" s="299"/>
      <c r="M27" s="289"/>
      <c r="N27" s="298"/>
      <c r="O27" s="299"/>
      <c r="P27" s="289"/>
      <c r="Q27" s="298"/>
      <c r="R27" s="299"/>
    </row>
    <row r="28" spans="1:18">
      <c r="A28" s="284" t="s">
        <v>579</v>
      </c>
      <c r="B28" s="285"/>
      <c r="C28" s="286"/>
      <c r="D28" s="287" t="s">
        <v>580</v>
      </c>
      <c r="E28" s="286"/>
      <c r="F28" s="286"/>
      <c r="G28" s="287" t="s">
        <v>581</v>
      </c>
      <c r="H28" s="286"/>
      <c r="K28" s="298"/>
      <c r="L28" s="299"/>
      <c r="M28" s="289"/>
      <c r="N28" s="288"/>
      <c r="O28" s="289"/>
      <c r="P28" s="289"/>
      <c r="Q28" s="288"/>
      <c r="R28" s="289"/>
    </row>
    <row r="29" spans="1:18">
      <c r="A29" s="287" t="s">
        <v>582</v>
      </c>
      <c r="B29" s="286"/>
      <c r="C29" s="286"/>
      <c r="D29" s="287" t="s">
        <v>583</v>
      </c>
      <c r="E29" s="286"/>
      <c r="F29" s="286"/>
      <c r="G29" s="287" t="s">
        <v>584</v>
      </c>
      <c r="H29" s="286"/>
      <c r="K29" s="288"/>
      <c r="L29" s="289"/>
      <c r="M29" s="289"/>
      <c r="N29" s="288"/>
      <c r="O29" s="289"/>
      <c r="P29" s="289"/>
      <c r="Q29" s="288"/>
      <c r="R29" s="289"/>
    </row>
    <row r="30" spans="1:18">
      <c r="A30" s="287" t="s">
        <v>585</v>
      </c>
      <c r="B30" s="286"/>
      <c r="C30" s="286"/>
      <c r="D30" s="287" t="s">
        <v>586</v>
      </c>
      <c r="E30" s="286"/>
      <c r="F30" s="286"/>
      <c r="G30" s="287" t="s">
        <v>587</v>
      </c>
      <c r="H30" s="286"/>
      <c r="K30" s="288"/>
      <c r="L30" s="289"/>
      <c r="M30" s="289"/>
      <c r="N30" s="288"/>
      <c r="O30" s="289"/>
      <c r="P30" s="289"/>
      <c r="Q30" s="288"/>
      <c r="R30" s="289"/>
    </row>
    <row r="31" spans="1:18">
      <c r="A31" s="287" t="s">
        <v>588</v>
      </c>
      <c r="B31" s="286"/>
      <c r="C31" s="286"/>
      <c r="D31" s="287" t="s">
        <v>589</v>
      </c>
      <c r="E31" s="286"/>
      <c r="F31" s="286"/>
      <c r="G31" s="287" t="s">
        <v>590</v>
      </c>
      <c r="H31" s="286"/>
      <c r="K31" s="288"/>
      <c r="L31" s="289"/>
      <c r="M31" s="289"/>
      <c r="N31" s="288"/>
      <c r="O31" s="289"/>
      <c r="P31" s="289"/>
      <c r="Q31" s="288"/>
      <c r="R31" s="289"/>
    </row>
    <row r="32" spans="1:18">
      <c r="A32" s="287" t="s">
        <v>591</v>
      </c>
      <c r="B32" s="286"/>
      <c r="C32" s="286"/>
      <c r="D32" s="832" t="s">
        <v>592</v>
      </c>
      <c r="E32" s="832"/>
      <c r="F32" s="286"/>
      <c r="G32" s="832" t="s">
        <v>593</v>
      </c>
      <c r="H32" s="832"/>
      <c r="K32" s="288"/>
      <c r="L32" s="289"/>
      <c r="M32" s="289"/>
      <c r="N32" s="833"/>
      <c r="O32" s="833"/>
      <c r="P32" s="289"/>
      <c r="Q32" s="832"/>
      <c r="R32" s="832"/>
    </row>
    <row r="33" spans="1:18">
      <c r="A33" s="832" t="s">
        <v>594</v>
      </c>
      <c r="B33" s="832"/>
      <c r="C33" s="286"/>
      <c r="D33" s="286" t="s">
        <v>595</v>
      </c>
      <c r="E33" s="287"/>
      <c r="F33" s="286"/>
      <c r="G33" s="286" t="s">
        <v>596</v>
      </c>
      <c r="H33" s="287"/>
      <c r="K33" s="833"/>
      <c r="L33" s="833"/>
      <c r="M33" s="289"/>
      <c r="N33" s="289"/>
      <c r="O33" s="288"/>
      <c r="P33" s="289"/>
      <c r="Q33" s="289"/>
      <c r="R33" s="288"/>
    </row>
    <row r="34" spans="1:18">
      <c r="A34" s="794" t="s">
        <v>597</v>
      </c>
      <c r="B34" s="287"/>
      <c r="C34" s="286"/>
      <c r="D34" s="286"/>
      <c r="E34" s="286"/>
      <c r="F34" s="286"/>
      <c r="G34" s="286"/>
      <c r="H34" s="286"/>
      <c r="K34" s="301"/>
      <c r="L34" s="288"/>
      <c r="M34" s="289"/>
      <c r="N34" s="289"/>
      <c r="O34" s="289"/>
      <c r="P34" s="289"/>
      <c r="Q34" s="289"/>
      <c r="R34" s="289"/>
    </row>
    <row r="35" spans="1:18">
      <c r="A35" s="287"/>
      <c r="B35" s="286"/>
      <c r="C35" s="286"/>
      <c r="D35" s="284" t="s">
        <v>598</v>
      </c>
      <c r="E35" s="285"/>
      <c r="F35" s="286"/>
      <c r="G35" s="284" t="s">
        <v>555</v>
      </c>
      <c r="H35" s="285"/>
      <c r="K35" s="288"/>
      <c r="L35" s="289"/>
      <c r="M35" s="289"/>
      <c r="N35" s="298"/>
      <c r="O35" s="299"/>
      <c r="P35" s="289"/>
      <c r="Q35" s="298"/>
      <c r="R35" s="299"/>
    </row>
    <row r="36" spans="1:18">
      <c r="A36" s="284" t="s">
        <v>599</v>
      </c>
      <c r="B36" s="285"/>
      <c r="C36" s="285"/>
      <c r="D36" s="284" t="s">
        <v>600</v>
      </c>
      <c r="E36" s="285"/>
      <c r="F36" s="286"/>
      <c r="G36" s="284" t="s">
        <v>109</v>
      </c>
      <c r="H36" s="285"/>
      <c r="K36" s="298"/>
      <c r="L36" s="299"/>
      <c r="M36" s="299"/>
      <c r="N36" s="298"/>
      <c r="O36" s="299"/>
      <c r="P36" s="289"/>
      <c r="Q36" s="298"/>
      <c r="R36" s="299"/>
    </row>
    <row r="37" spans="1:18">
      <c r="A37" s="287" t="s">
        <v>601</v>
      </c>
      <c r="B37" s="286"/>
      <c r="C37" s="286"/>
      <c r="D37" s="287" t="s">
        <v>602</v>
      </c>
      <c r="E37" s="286"/>
      <c r="F37" s="286"/>
      <c r="G37" s="287" t="s">
        <v>603</v>
      </c>
      <c r="H37" s="286"/>
      <c r="K37" s="288"/>
      <c r="L37" s="289"/>
      <c r="M37" s="289"/>
      <c r="N37" s="288"/>
      <c r="O37" s="289"/>
      <c r="P37" s="289"/>
      <c r="Q37" s="288"/>
      <c r="R37" s="289"/>
    </row>
    <row r="38" spans="1:18">
      <c r="A38" s="287" t="s">
        <v>604</v>
      </c>
      <c r="B38" s="286"/>
      <c r="C38" s="286"/>
      <c r="D38" s="287" t="s">
        <v>605</v>
      </c>
      <c r="E38" s="286"/>
      <c r="F38" s="286"/>
      <c r="G38" s="287" t="s">
        <v>606</v>
      </c>
      <c r="H38" s="286"/>
      <c r="K38" s="288"/>
      <c r="L38" s="289"/>
      <c r="M38" s="289"/>
      <c r="N38" s="288"/>
      <c r="O38" s="289"/>
      <c r="P38" s="289"/>
      <c r="Q38" s="288"/>
      <c r="R38" s="289"/>
    </row>
    <row r="39" spans="1:18">
      <c r="A39" s="287" t="s">
        <v>607</v>
      </c>
      <c r="B39" s="286"/>
      <c r="C39" s="286"/>
      <c r="D39" s="287" t="s">
        <v>608</v>
      </c>
      <c r="E39" s="286"/>
      <c r="F39" s="286"/>
      <c r="G39" s="287" t="s">
        <v>609</v>
      </c>
      <c r="H39" s="286"/>
      <c r="K39" s="288"/>
      <c r="L39" s="289"/>
      <c r="M39" s="289"/>
      <c r="N39" s="288"/>
      <c r="O39" s="289"/>
      <c r="P39" s="289"/>
      <c r="Q39" s="288"/>
      <c r="R39" s="289"/>
    </row>
    <row r="40" spans="1:18">
      <c r="A40" s="796" t="s">
        <v>610</v>
      </c>
      <c r="B40" s="286"/>
      <c r="C40" s="286"/>
      <c r="D40" s="287" t="s">
        <v>611</v>
      </c>
      <c r="E40" s="286"/>
      <c r="F40" s="286"/>
      <c r="G40" s="287" t="s">
        <v>612</v>
      </c>
      <c r="H40" s="286"/>
      <c r="K40" s="302"/>
      <c r="L40" s="289"/>
      <c r="M40" s="289"/>
      <c r="N40" s="288"/>
      <c r="O40" s="289"/>
      <c r="P40" s="289"/>
      <c r="Q40" s="288"/>
      <c r="R40" s="289"/>
    </row>
    <row r="41" spans="1:18">
      <c r="A41" s="832" t="s">
        <v>613</v>
      </c>
      <c r="B41" s="832"/>
      <c r="C41" s="832"/>
      <c r="D41" s="832" t="s">
        <v>614</v>
      </c>
      <c r="E41" s="832"/>
      <c r="F41" s="832"/>
      <c r="G41" s="832" t="s">
        <v>615</v>
      </c>
      <c r="H41" s="832"/>
      <c r="K41" s="833"/>
      <c r="L41" s="833"/>
      <c r="M41" s="833"/>
      <c r="N41" s="835"/>
      <c r="O41" s="835"/>
      <c r="P41" s="835"/>
      <c r="Q41" s="833"/>
      <c r="R41" s="833"/>
    </row>
    <row r="42" spans="1:18">
      <c r="A42" s="286" t="s">
        <v>616</v>
      </c>
      <c r="B42" s="286"/>
      <c r="C42" s="795"/>
      <c r="D42" s="287" t="s">
        <v>617</v>
      </c>
      <c r="E42" s="287"/>
      <c r="F42" s="286"/>
      <c r="G42" s="286" t="s">
        <v>618</v>
      </c>
      <c r="H42" s="287"/>
      <c r="K42" s="289"/>
      <c r="L42" s="289"/>
      <c r="M42" s="300"/>
      <c r="N42" s="288"/>
      <c r="O42" s="288"/>
      <c r="P42" s="289"/>
      <c r="Q42" s="289"/>
      <c r="R42" s="288"/>
    </row>
    <row r="43" spans="1:18">
      <c r="A43" s="286"/>
      <c r="B43" s="286"/>
      <c r="C43" s="286"/>
      <c r="D43" s="286"/>
      <c r="E43" s="286"/>
      <c r="F43" s="286"/>
      <c r="G43" s="287"/>
      <c r="H43" s="286"/>
      <c r="K43" s="18"/>
      <c r="L43" s="18"/>
      <c r="M43" s="18"/>
      <c r="N43" s="289"/>
      <c r="O43" s="289"/>
      <c r="P43" s="18"/>
      <c r="Q43" s="288"/>
      <c r="R43" s="289"/>
    </row>
    <row r="44" spans="1:18">
      <c r="A44" s="284" t="s">
        <v>619</v>
      </c>
      <c r="B44" s="285"/>
      <c r="C44" s="286"/>
      <c r="D44" s="284" t="s">
        <v>620</v>
      </c>
      <c r="E44" s="285"/>
      <c r="F44" s="286"/>
      <c r="G44" s="284" t="s">
        <v>621</v>
      </c>
      <c r="H44" s="285"/>
      <c r="K44" s="298"/>
      <c r="L44" s="299"/>
      <c r="M44" s="289"/>
      <c r="N44" s="298"/>
      <c r="O44" s="299"/>
      <c r="P44" s="289"/>
      <c r="Q44" s="298"/>
      <c r="R44" s="299"/>
    </row>
    <row r="45" spans="1:18">
      <c r="A45" s="287" t="s">
        <v>622</v>
      </c>
      <c r="B45" s="286"/>
      <c r="C45" s="286"/>
      <c r="D45" s="284" t="s">
        <v>113</v>
      </c>
      <c r="E45" s="285"/>
      <c r="F45" s="286"/>
      <c r="G45" s="287" t="s">
        <v>623</v>
      </c>
      <c r="H45" s="286"/>
      <c r="K45" s="288"/>
      <c r="L45" s="289"/>
      <c r="M45" s="289"/>
      <c r="N45" s="298"/>
      <c r="O45" s="299"/>
      <c r="P45" s="289"/>
      <c r="Q45" s="288"/>
      <c r="R45" s="289"/>
    </row>
    <row r="46" spans="1:18">
      <c r="A46" s="287" t="s">
        <v>624</v>
      </c>
      <c r="B46" s="286"/>
      <c r="C46" s="286"/>
      <c r="D46" s="287" t="s">
        <v>625</v>
      </c>
      <c r="E46" s="285"/>
      <c r="F46" s="286"/>
      <c r="G46" s="287" t="s">
        <v>626</v>
      </c>
      <c r="H46" s="286"/>
      <c r="K46" s="288"/>
      <c r="L46" s="289"/>
      <c r="M46" s="289"/>
      <c r="N46" s="288"/>
      <c r="O46" s="299"/>
      <c r="P46" s="289"/>
      <c r="Q46" s="288"/>
      <c r="R46" s="289"/>
    </row>
    <row r="47" spans="1:18">
      <c r="A47" s="287" t="s">
        <v>627</v>
      </c>
      <c r="B47" s="286"/>
      <c r="C47" s="286"/>
      <c r="D47" s="287" t="s">
        <v>628</v>
      </c>
      <c r="E47" s="286"/>
      <c r="F47" s="286"/>
      <c r="G47" s="287" t="s">
        <v>629</v>
      </c>
      <c r="H47" s="286"/>
      <c r="K47" s="288"/>
      <c r="L47" s="289"/>
      <c r="M47" s="289"/>
      <c r="N47" s="288"/>
      <c r="O47" s="289"/>
      <c r="P47" s="289"/>
      <c r="Q47" s="288"/>
      <c r="R47" s="289"/>
    </row>
    <row r="48" spans="1:18">
      <c r="A48" s="287" t="s">
        <v>630</v>
      </c>
      <c r="B48" s="286"/>
      <c r="C48" s="286"/>
      <c r="D48" s="287" t="s">
        <v>631</v>
      </c>
      <c r="E48" s="286"/>
      <c r="F48" s="286"/>
      <c r="G48" s="287" t="s">
        <v>632</v>
      </c>
      <c r="H48" s="286"/>
      <c r="K48" s="288"/>
      <c r="L48" s="289"/>
      <c r="M48" s="289"/>
      <c r="N48" s="288"/>
      <c r="O48" s="289"/>
      <c r="P48" s="289"/>
      <c r="Q48" s="288"/>
      <c r="R48" s="289"/>
    </row>
    <row r="49" spans="1:18">
      <c r="A49" s="832" t="s">
        <v>633</v>
      </c>
      <c r="B49" s="832"/>
      <c r="C49" s="286"/>
      <c r="D49" s="287" t="s">
        <v>634</v>
      </c>
      <c r="E49" s="286"/>
      <c r="F49" s="286"/>
      <c r="G49" s="832" t="s">
        <v>635</v>
      </c>
      <c r="H49" s="832"/>
      <c r="K49" s="833"/>
      <c r="L49" s="833"/>
      <c r="M49" s="289"/>
      <c r="N49" s="288"/>
      <c r="O49" s="289"/>
      <c r="P49" s="289"/>
      <c r="Q49" s="835"/>
      <c r="R49" s="835"/>
    </row>
    <row r="50" spans="1:18">
      <c r="A50" s="794" t="s">
        <v>636</v>
      </c>
      <c r="B50" s="287"/>
      <c r="C50" s="286"/>
      <c r="D50" s="287" t="s">
        <v>637</v>
      </c>
      <c r="E50" s="286"/>
      <c r="F50" s="286"/>
      <c r="G50" s="286" t="s">
        <v>638</v>
      </c>
      <c r="H50" s="287"/>
      <c r="K50" s="301"/>
      <c r="L50" s="288"/>
      <c r="M50" s="289"/>
      <c r="N50" s="288"/>
      <c r="O50" s="289"/>
      <c r="P50" s="289"/>
      <c r="Q50" s="289"/>
      <c r="R50" s="288"/>
    </row>
    <row r="51" spans="1:18">
      <c r="A51" s="286"/>
      <c r="B51" s="286"/>
      <c r="C51" s="286"/>
      <c r="D51" s="794" t="s">
        <v>639</v>
      </c>
      <c r="E51" s="286"/>
      <c r="F51" s="286"/>
      <c r="G51" s="286"/>
      <c r="H51" s="286"/>
      <c r="K51" s="18"/>
      <c r="L51" s="18"/>
      <c r="M51" s="18"/>
      <c r="N51" s="289"/>
      <c r="O51" s="289"/>
      <c r="P51" s="289"/>
      <c r="Q51" s="18"/>
      <c r="R51" s="18"/>
    </row>
    <row r="52" spans="1:18">
      <c r="A52" s="284" t="s">
        <v>640</v>
      </c>
      <c r="B52" s="285"/>
      <c r="C52" s="286"/>
      <c r="D52" s="286" t="s">
        <v>641</v>
      </c>
      <c r="E52" s="287"/>
      <c r="F52" s="286"/>
      <c r="G52" s="286"/>
      <c r="H52" s="286"/>
      <c r="K52" s="298"/>
      <c r="L52" s="299"/>
      <c r="M52" s="18"/>
      <c r="N52" s="289"/>
      <c r="O52" s="288"/>
      <c r="P52" s="289"/>
      <c r="Q52" s="18"/>
      <c r="R52" s="18"/>
    </row>
    <row r="53" spans="1:18">
      <c r="A53" s="284" t="s">
        <v>642</v>
      </c>
      <c r="B53" s="285"/>
      <c r="C53" s="286"/>
      <c r="D53" s="286"/>
      <c r="E53" s="286"/>
      <c r="F53" s="286"/>
      <c r="G53" s="286"/>
      <c r="H53" s="286"/>
      <c r="K53" s="298"/>
      <c r="L53" s="299"/>
      <c r="M53" s="289"/>
      <c r="N53" s="18"/>
      <c r="O53" s="18"/>
      <c r="P53" s="295"/>
      <c r="Q53" s="18"/>
      <c r="R53" s="18"/>
    </row>
    <row r="54" spans="1:18">
      <c r="A54" s="284" t="s">
        <v>643</v>
      </c>
      <c r="B54" s="286"/>
      <c r="C54" s="286"/>
      <c r="D54" s="284" t="s">
        <v>555</v>
      </c>
      <c r="E54" s="285"/>
      <c r="F54" s="286"/>
      <c r="G54" s="286"/>
      <c r="H54" s="286"/>
      <c r="K54" s="298"/>
      <c r="L54" s="289"/>
      <c r="M54" s="289"/>
      <c r="N54" s="298"/>
      <c r="O54" s="299"/>
      <c r="P54" s="18"/>
      <c r="Q54" s="18"/>
      <c r="R54" s="18"/>
    </row>
    <row r="55" spans="1:18">
      <c r="A55" s="287" t="s">
        <v>644</v>
      </c>
      <c r="B55" s="286"/>
      <c r="C55" s="286"/>
      <c r="D55" s="284" t="s">
        <v>112</v>
      </c>
      <c r="E55" s="285"/>
      <c r="F55" s="286"/>
      <c r="G55" s="286"/>
      <c r="H55" s="286"/>
      <c r="K55" s="288"/>
      <c r="L55" s="289"/>
      <c r="M55" s="289"/>
      <c r="N55" s="298"/>
      <c r="O55" s="299"/>
      <c r="P55" s="18"/>
      <c r="Q55" s="18"/>
      <c r="R55" s="18"/>
    </row>
    <row r="56" spans="1:18">
      <c r="A56" s="287" t="s">
        <v>645</v>
      </c>
      <c r="B56" s="286"/>
      <c r="C56" s="286"/>
      <c r="D56" s="287" t="s">
        <v>646</v>
      </c>
      <c r="E56" s="286"/>
      <c r="F56" s="286"/>
      <c r="G56" s="286"/>
      <c r="H56" s="286"/>
      <c r="K56" s="288"/>
      <c r="L56" s="289"/>
      <c r="M56" s="289"/>
      <c r="N56" s="288"/>
      <c r="O56" s="289"/>
      <c r="P56" s="18"/>
      <c r="Q56" s="18"/>
      <c r="R56" s="18"/>
    </row>
    <row r="57" spans="1:18">
      <c r="A57" s="287" t="s">
        <v>647</v>
      </c>
      <c r="B57" s="286"/>
      <c r="C57" s="286"/>
      <c r="D57" s="287" t="s">
        <v>648</v>
      </c>
      <c r="E57" s="286"/>
      <c r="F57" s="286"/>
      <c r="G57" s="286"/>
      <c r="H57" s="286"/>
      <c r="K57" s="288"/>
      <c r="L57" s="289"/>
      <c r="M57" s="289"/>
      <c r="N57" s="288"/>
      <c r="O57" s="289"/>
      <c r="P57" s="18"/>
      <c r="Q57" s="18"/>
      <c r="R57" s="18"/>
    </row>
    <row r="58" spans="1:18">
      <c r="A58" s="287" t="s">
        <v>659</v>
      </c>
      <c r="B58" s="286"/>
      <c r="C58" s="286"/>
      <c r="D58" s="287" t="s">
        <v>649</v>
      </c>
      <c r="E58" s="286"/>
      <c r="F58" s="286"/>
      <c r="G58" s="286"/>
      <c r="H58" s="286"/>
      <c r="K58" s="288"/>
      <c r="L58" s="289"/>
      <c r="M58" s="289"/>
      <c r="N58" s="288"/>
      <c r="O58" s="289"/>
      <c r="P58" s="18"/>
      <c r="Q58" s="18"/>
      <c r="R58" s="18"/>
    </row>
    <row r="59" spans="1:18">
      <c r="A59" s="284" t="s">
        <v>650</v>
      </c>
      <c r="B59" s="286"/>
      <c r="C59" s="286"/>
      <c r="D59" s="287" t="s">
        <v>651</v>
      </c>
      <c r="E59" s="286"/>
      <c r="F59" s="286"/>
      <c r="G59" s="286"/>
      <c r="H59" s="286"/>
      <c r="K59" s="298"/>
      <c r="L59" s="289"/>
      <c r="M59" s="289"/>
      <c r="N59" s="288"/>
      <c r="O59" s="289"/>
      <c r="P59" s="18"/>
      <c r="Q59" s="18"/>
      <c r="R59" s="18"/>
    </row>
    <row r="60" spans="1:18">
      <c r="A60" s="287" t="s">
        <v>652</v>
      </c>
      <c r="B60" s="286"/>
      <c r="C60" s="287"/>
      <c r="D60" s="832" t="s">
        <v>653</v>
      </c>
      <c r="E60" s="832"/>
      <c r="F60" s="286"/>
      <c r="G60" s="286"/>
      <c r="H60" s="286"/>
      <c r="K60" s="288"/>
      <c r="L60" s="289"/>
      <c r="M60" s="288"/>
      <c r="N60" s="832"/>
      <c r="O60" s="832"/>
      <c r="P60" s="18"/>
      <c r="Q60" s="18"/>
      <c r="R60" s="18"/>
    </row>
    <row r="61" spans="1:18">
      <c r="A61" s="287" t="s">
        <v>654</v>
      </c>
      <c r="B61" s="286"/>
      <c r="C61" s="286"/>
      <c r="D61" s="286" t="s">
        <v>655</v>
      </c>
      <c r="E61" s="286"/>
      <c r="F61" s="286"/>
      <c r="G61" s="286"/>
      <c r="H61" s="286"/>
      <c r="K61" s="288"/>
      <c r="L61" s="289"/>
      <c r="M61" s="289"/>
      <c r="N61" s="289"/>
      <c r="O61" s="289"/>
      <c r="P61" s="18"/>
      <c r="Q61" s="289"/>
      <c r="R61" s="289"/>
    </row>
    <row r="62" spans="1:18">
      <c r="A62" s="287" t="s">
        <v>656</v>
      </c>
      <c r="B62" s="286"/>
      <c r="C62" s="286"/>
      <c r="D62" s="286"/>
      <c r="E62" s="286"/>
      <c r="F62" s="286"/>
      <c r="G62" s="286"/>
      <c r="H62" s="286"/>
      <c r="K62" s="288"/>
      <c r="L62" s="289"/>
      <c r="M62" s="289"/>
      <c r="N62" s="18"/>
      <c r="O62" s="18"/>
      <c r="P62" s="18"/>
      <c r="Q62" s="289"/>
      <c r="R62" s="289"/>
    </row>
    <row r="63" spans="1:18">
      <c r="A63" s="287" t="s">
        <v>659</v>
      </c>
      <c r="B63" s="286"/>
      <c r="C63" s="286"/>
      <c r="D63" s="286"/>
      <c r="E63" s="286"/>
      <c r="F63" s="286"/>
      <c r="G63" s="286"/>
      <c r="H63" s="286"/>
      <c r="K63" s="288"/>
      <c r="L63" s="289"/>
      <c r="M63" s="289"/>
      <c r="N63" s="18"/>
      <c r="O63" s="18"/>
      <c r="P63" s="18"/>
      <c r="Q63" s="289"/>
      <c r="R63" s="289"/>
    </row>
    <row r="64" spans="1:18">
      <c r="A64" s="832" t="s">
        <v>657</v>
      </c>
      <c r="B64" s="832"/>
      <c r="C64" s="286"/>
      <c r="D64" s="286"/>
      <c r="E64" s="286"/>
      <c r="F64" s="286"/>
      <c r="G64" s="286"/>
      <c r="H64" s="286"/>
      <c r="K64" s="833"/>
      <c r="L64" s="833"/>
      <c r="M64" s="289"/>
      <c r="N64" s="18"/>
      <c r="O64" s="18"/>
      <c r="P64" s="18"/>
      <c r="Q64" s="289"/>
      <c r="R64" s="289"/>
    </row>
    <row r="65" spans="1:18">
      <c r="A65" s="286" t="s">
        <v>658</v>
      </c>
      <c r="B65" s="287"/>
      <c r="C65" s="286"/>
      <c r="D65" s="286"/>
      <c r="E65" s="286"/>
      <c r="F65" s="286"/>
      <c r="G65" s="286"/>
      <c r="H65" s="286"/>
      <c r="K65" s="289"/>
      <c r="L65" s="288"/>
      <c r="M65" s="289"/>
      <c r="N65" s="18"/>
      <c r="O65" s="18"/>
      <c r="P65" s="18"/>
      <c r="Q65" s="289"/>
      <c r="R65" s="289"/>
    </row>
  </sheetData>
  <mergeCells count="29">
    <mergeCell ref="Q49:R49"/>
    <mergeCell ref="N60:O60"/>
    <mergeCell ref="K64:L64"/>
    <mergeCell ref="D32:E32"/>
    <mergeCell ref="G32:H32"/>
    <mergeCell ref="D60:E60"/>
    <mergeCell ref="N32:O32"/>
    <mergeCell ref="Q32:R32"/>
    <mergeCell ref="N41:P41"/>
    <mergeCell ref="Q41:R41"/>
    <mergeCell ref="A64:B64"/>
    <mergeCell ref="K49:L49"/>
    <mergeCell ref="A33:B33"/>
    <mergeCell ref="A41:C41"/>
    <mergeCell ref="D41:F41"/>
    <mergeCell ref="G41:H41"/>
    <mergeCell ref="A49:B49"/>
    <mergeCell ref="G49:H49"/>
    <mergeCell ref="K33:L33"/>
    <mergeCell ref="K41:M41"/>
    <mergeCell ref="A1:B1"/>
    <mergeCell ref="K13:L13"/>
    <mergeCell ref="N23:O23"/>
    <mergeCell ref="Q23:R23"/>
    <mergeCell ref="K24:L24"/>
    <mergeCell ref="A13:B13"/>
    <mergeCell ref="D23:E23"/>
    <mergeCell ref="G23:H23"/>
    <mergeCell ref="A24:B24"/>
  </mergeCells>
  <hyperlinks>
    <hyperlink ref="A1" location="Inhalt!A1" display="Zurück "/>
    <hyperlink ref="D42" r:id="rId1"/>
    <hyperlink ref="A33" r:id="rId2"/>
    <hyperlink ref="A13" r:id="rId3"/>
    <hyperlink ref="G33" r:id="rId4"/>
    <hyperlink ref="A50" r:id="rId5"/>
    <hyperlink ref="A34" r:id="rId6"/>
    <hyperlink ref="A25" r:id="rId7"/>
    <hyperlink ref="G50" r:id="rId8"/>
    <hyperlink ref="G42" r:id="rId9"/>
    <hyperlink ref="G24" r:id="rId10"/>
    <hyperlink ref="D61" r:id="rId11"/>
    <hyperlink ref="D52" r:id="rId12"/>
    <hyperlink ref="D33" r:id="rId13"/>
    <hyperlink ref="D24" r:id="rId14"/>
    <hyperlink ref="A65" r:id="rId15"/>
    <hyperlink ref="G14" r:id="rId16"/>
    <hyperlink ref="D13" r:id="rId17"/>
    <hyperlink ref="D41" r:id="rId18"/>
    <hyperlink ref="G41" r:id="rId19"/>
    <hyperlink ref="G32" r:id="rId20"/>
    <hyperlink ref="G49" r:id="rId21"/>
    <hyperlink ref="D60" r:id="rId22"/>
    <hyperlink ref="D51" r:id="rId23"/>
    <hyperlink ref="D32" r:id="rId24"/>
    <hyperlink ref="D23" r:id="rId25" display="www.statistik-hessen.de"/>
    <hyperlink ref="A64" r:id="rId26"/>
    <hyperlink ref="A49" r:id="rId27"/>
    <hyperlink ref="A41" r:id="rId28"/>
    <hyperlink ref="A24" r:id="rId29"/>
    <hyperlink ref="A12" r:id="rId30"/>
    <hyperlink ref="A42" r:id="rId31"/>
    <hyperlink ref="D60:E60" r:id="rId32" display="www.statistik.rlp.de"/>
    <hyperlink ref="G32:H32" r:id="rId33" display="https://www.statistik.sachsen.de/"/>
    <hyperlink ref="D23:E23" r:id="rId34" display="www.statistik.hessen.de"/>
    <hyperlink ref="G23:H23" r:id="rId35" display="www.statistik.saarland.de"/>
    <hyperlink ref="A24:B24" r:id="rId36" display="www.statistik-bw.de"/>
    <hyperlink ref="A33:B33" r:id="rId37" display="www.statistik.bayern.de"/>
    <hyperlink ref="A41:C41" r:id="rId38" display="www.statistik-berlin-brandenburg.de"/>
    <hyperlink ref="A49:B49" r:id="rId39" display="www.statistik.bremen.de"/>
    <hyperlink ref="A64:B64" r:id="rId40" display="www.statistik-nord.de"/>
    <hyperlink ref="D32:E32" r:id="rId41" display="www.statistik-mv.de"/>
    <hyperlink ref="D41:F41" r:id="rId42" display="www.statistik.niedersachsen.de"/>
    <hyperlink ref="G41:H41" r:id="rId43" display="www.statistik.sachsen-anhalt.de"/>
    <hyperlink ref="G49:H49" r:id="rId44" display="www.statistik.thueringen.de"/>
  </hyperlinks>
  <pageMargins left="0.7" right="0.7" top="0.78740157499999996" bottom="0.78740157499999996" header="0.3" footer="0.3"/>
  <pageSetup paperSize="9" scale="90" orientation="portrait" r:id="rId45"/>
  <headerFooter>
    <oddHeader>&amp;C-52-</oddHeader>
    <oddFooter>&amp;CStatistische Ämter des Bundes und der Länder, Internationale Bildungsindikatoren,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"/>
    </sheetView>
  </sheetViews>
  <sheetFormatPr baseColWidth="10" defaultColWidth="10.7109375" defaultRowHeight="12.75"/>
  <cols>
    <col min="1" max="1" width="24" style="78" customWidth="1"/>
    <col min="2" max="8" width="10.5703125" style="77" customWidth="1"/>
    <col min="9" max="9" width="10.5703125" style="95" customWidth="1"/>
    <col min="10" max="10" width="10.5703125" style="77" customWidth="1"/>
    <col min="11" max="16384" width="10.7109375" style="62"/>
  </cols>
  <sheetData>
    <row r="1" spans="1:10">
      <c r="A1" s="303" t="s">
        <v>4</v>
      </c>
      <c r="B1" s="44"/>
    </row>
    <row r="3" spans="1:10" ht="15.75">
      <c r="A3" s="356" t="s">
        <v>223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>
      <c r="A4" s="357" t="s">
        <v>222</v>
      </c>
      <c r="B4" s="357"/>
      <c r="C4" s="357"/>
      <c r="D4" s="357"/>
      <c r="E4" s="357"/>
      <c r="F4" s="357"/>
      <c r="G4" s="338"/>
      <c r="H4" s="338"/>
      <c r="I4" s="338"/>
      <c r="J4" s="338"/>
    </row>
    <row r="5" spans="1:10" ht="12.75" customHeight="1">
      <c r="A5" s="357"/>
      <c r="B5" s="357"/>
      <c r="C5" s="357"/>
      <c r="D5" s="357"/>
      <c r="E5" s="357"/>
      <c r="F5" s="357"/>
      <c r="G5" s="338"/>
      <c r="H5" s="338"/>
      <c r="I5" s="338"/>
      <c r="J5" s="338"/>
    </row>
    <row r="6" spans="1:10" ht="12.75" customHeight="1">
      <c r="A6" s="329"/>
      <c r="B6" s="358" t="s">
        <v>133</v>
      </c>
      <c r="C6" s="359"/>
      <c r="D6" s="359"/>
      <c r="E6" s="359"/>
      <c r="F6" s="360"/>
      <c r="G6" s="361" t="s">
        <v>221</v>
      </c>
      <c r="H6" s="361" t="s">
        <v>220</v>
      </c>
      <c r="I6" s="361" t="s">
        <v>219</v>
      </c>
      <c r="J6" s="361" t="s">
        <v>218</v>
      </c>
    </row>
    <row r="7" spans="1:10" ht="65.25" customHeight="1">
      <c r="A7" s="329"/>
      <c r="B7" s="358"/>
      <c r="C7" s="359"/>
      <c r="D7" s="359"/>
      <c r="E7" s="359"/>
      <c r="F7" s="360"/>
      <c r="G7" s="321" t="s">
        <v>217</v>
      </c>
      <c r="H7" s="321" t="s">
        <v>216</v>
      </c>
      <c r="I7" s="321" t="s">
        <v>215</v>
      </c>
      <c r="J7" s="321" t="s">
        <v>214</v>
      </c>
    </row>
    <row r="8" spans="1:10" ht="12.75" customHeight="1">
      <c r="A8" s="362" t="s">
        <v>125</v>
      </c>
      <c r="B8" s="363" t="s">
        <v>209</v>
      </c>
      <c r="C8" s="364" t="s">
        <v>213</v>
      </c>
      <c r="D8" s="365" t="s">
        <v>212</v>
      </c>
      <c r="E8" s="365" t="s">
        <v>211</v>
      </c>
      <c r="F8" s="365" t="s">
        <v>210</v>
      </c>
      <c r="G8" s="366" t="s">
        <v>209</v>
      </c>
      <c r="H8" s="367"/>
      <c r="I8" s="367"/>
      <c r="J8" s="367"/>
    </row>
    <row r="9" spans="1:10" ht="15" customHeight="1">
      <c r="A9" s="368" t="s">
        <v>122</v>
      </c>
      <c r="B9" s="369">
        <v>31.269761716993795</v>
      </c>
      <c r="C9" s="328">
        <v>35.813773966743867</v>
      </c>
      <c r="D9" s="328">
        <v>32.82891266840096</v>
      </c>
      <c r="E9" s="328">
        <v>29.543575749613115</v>
      </c>
      <c r="F9" s="328">
        <v>27.419664366501976</v>
      </c>
      <c r="G9" s="369">
        <v>0.65904216435986274</v>
      </c>
      <c r="H9" s="369">
        <v>17.991579724603994</v>
      </c>
      <c r="I9" s="369">
        <v>11.032389952488126</v>
      </c>
      <c r="J9" s="369">
        <v>1.5867498755418035</v>
      </c>
    </row>
    <row r="10" spans="1:10" ht="15" customHeight="1">
      <c r="A10" s="370" t="s">
        <v>121</v>
      </c>
      <c r="B10" s="371">
        <v>31.020884163145258</v>
      </c>
      <c r="C10" s="330">
        <v>35.880643150065424</v>
      </c>
      <c r="D10" s="330">
        <v>34.522742014900473</v>
      </c>
      <c r="E10" s="330">
        <v>28.366461468910632</v>
      </c>
      <c r="F10" s="330">
        <v>26.218795532632495</v>
      </c>
      <c r="G10" s="371">
        <v>0.74867331827237149</v>
      </c>
      <c r="H10" s="371">
        <v>16.113165352579315</v>
      </c>
      <c r="I10" s="371">
        <v>12.407420817547171</v>
      </c>
      <c r="J10" s="371">
        <v>1.7516246747463979</v>
      </c>
    </row>
    <row r="11" spans="1:10" ht="15" customHeight="1">
      <c r="A11" s="368" t="s">
        <v>120</v>
      </c>
      <c r="B11" s="369">
        <v>40.529712575796395</v>
      </c>
      <c r="C11" s="328">
        <v>45.198061466268285</v>
      </c>
      <c r="D11" s="328">
        <v>44.572829408095743</v>
      </c>
      <c r="E11" s="328">
        <v>36.039781158320409</v>
      </c>
      <c r="F11" s="328">
        <v>34.795497142594314</v>
      </c>
      <c r="G11" s="369">
        <v>0.26908084757095047</v>
      </c>
      <c r="H11" s="369">
        <v>14.812259990096127</v>
      </c>
      <c r="I11" s="369">
        <v>23.118071866648425</v>
      </c>
      <c r="J11" s="369">
        <v>2.3302998714808982</v>
      </c>
    </row>
    <row r="12" spans="1:10" ht="15" customHeight="1">
      <c r="A12" s="370" t="s">
        <v>119</v>
      </c>
      <c r="B12" s="371">
        <v>26.860551217620497</v>
      </c>
      <c r="C12" s="330">
        <v>20.100539375991783</v>
      </c>
      <c r="D12" s="330">
        <v>24.82616179001721</v>
      </c>
      <c r="E12" s="330">
        <v>27.621979881545546</v>
      </c>
      <c r="F12" s="330">
        <v>31.664182977284955</v>
      </c>
      <c r="G12" s="371">
        <v>0.4781883464259884</v>
      </c>
      <c r="H12" s="371">
        <v>16.286718033743426</v>
      </c>
      <c r="I12" s="371">
        <v>9.380548608408116</v>
      </c>
      <c r="J12" s="371">
        <v>0.7150962290429711</v>
      </c>
    </row>
    <row r="13" spans="1:10" ht="15" customHeight="1">
      <c r="A13" s="368" t="s">
        <v>118</v>
      </c>
      <c r="B13" s="369">
        <v>28.391797175369394</v>
      </c>
      <c r="C13" s="328">
        <v>30.565090836093557</v>
      </c>
      <c r="D13" s="328">
        <v>30.962538414657864</v>
      </c>
      <c r="E13" s="328">
        <v>27.697881547828707</v>
      </c>
      <c r="F13" s="328">
        <v>24.343245141653007</v>
      </c>
      <c r="G13" s="369" t="s">
        <v>174</v>
      </c>
      <c r="H13" s="369">
        <v>13.965214889885875</v>
      </c>
      <c r="I13" s="369">
        <v>12.268832253674619</v>
      </c>
      <c r="J13" s="369">
        <v>1.7511492695016233</v>
      </c>
    </row>
    <row r="14" spans="1:10" ht="15" customHeight="1">
      <c r="A14" s="370" t="s">
        <v>117</v>
      </c>
      <c r="B14" s="371">
        <v>35.695260679795183</v>
      </c>
      <c r="C14" s="330">
        <v>38.141245853783616</v>
      </c>
      <c r="D14" s="330">
        <v>41.564355467648355</v>
      </c>
      <c r="E14" s="330">
        <v>32.279830196917281</v>
      </c>
      <c r="F14" s="330">
        <v>28.986724345860328</v>
      </c>
      <c r="G14" s="371" t="s">
        <v>174</v>
      </c>
      <c r="H14" s="371">
        <v>13.817480228965954</v>
      </c>
      <c r="I14" s="371">
        <v>19.458287032263737</v>
      </c>
      <c r="J14" s="371">
        <v>2.2087042192207678</v>
      </c>
    </row>
    <row r="15" spans="1:10" ht="15" customHeight="1">
      <c r="A15" s="368" t="s">
        <v>116</v>
      </c>
      <c r="B15" s="369">
        <v>31.745182970178025</v>
      </c>
      <c r="C15" s="328">
        <v>35.301979022115546</v>
      </c>
      <c r="D15" s="328">
        <v>33.393643576829454</v>
      </c>
      <c r="E15" s="328">
        <v>30.267040217045647</v>
      </c>
      <c r="F15" s="328">
        <v>28.614712422465249</v>
      </c>
      <c r="G15" s="369">
        <v>0.47380957616000829</v>
      </c>
      <c r="H15" s="369">
        <v>16.034124139750666</v>
      </c>
      <c r="I15" s="369">
        <v>13.621277749683019</v>
      </c>
      <c r="J15" s="369">
        <v>1.6159715045843324</v>
      </c>
    </row>
    <row r="16" spans="1:10" ht="15" customHeight="1">
      <c r="A16" s="370" t="s">
        <v>115</v>
      </c>
      <c r="B16" s="371">
        <v>26.534062253234143</v>
      </c>
      <c r="C16" s="330">
        <v>21.136699744947162</v>
      </c>
      <c r="D16" s="330">
        <v>21.290961469211382</v>
      </c>
      <c r="E16" s="330">
        <v>27.02186407052135</v>
      </c>
      <c r="F16" s="330">
        <v>33.481419556259198</v>
      </c>
      <c r="G16" s="371" t="s">
        <v>174</v>
      </c>
      <c r="H16" s="371">
        <v>16.818886918194202</v>
      </c>
      <c r="I16" s="371">
        <v>8.2361808311439137</v>
      </c>
      <c r="J16" s="371">
        <v>0.98880448225083051</v>
      </c>
    </row>
    <row r="17" spans="1:10" ht="15" customHeight="1">
      <c r="A17" s="368" t="s">
        <v>114</v>
      </c>
      <c r="B17" s="369">
        <v>23.841063170234413</v>
      </c>
      <c r="C17" s="328">
        <v>25.380415051655863</v>
      </c>
      <c r="D17" s="328">
        <v>26.007237950617899</v>
      </c>
      <c r="E17" s="328">
        <v>22.785530388475816</v>
      </c>
      <c r="F17" s="328">
        <v>21.95245194081129</v>
      </c>
      <c r="G17" s="369">
        <v>0.5780074692674424</v>
      </c>
      <c r="H17" s="369">
        <v>12.912721527955881</v>
      </c>
      <c r="I17" s="369">
        <v>9.3270047160144216</v>
      </c>
      <c r="J17" s="369">
        <v>1.0233294569966702</v>
      </c>
    </row>
    <row r="18" spans="1:10" ht="15" customHeight="1">
      <c r="A18" s="370" t="s">
        <v>113</v>
      </c>
      <c r="B18" s="371">
        <v>25.704047821522348</v>
      </c>
      <c r="C18" s="330">
        <v>28.3096820229229</v>
      </c>
      <c r="D18" s="330">
        <v>27.419074565427405</v>
      </c>
      <c r="E18" s="330">
        <v>24.403999740231512</v>
      </c>
      <c r="F18" s="330">
        <v>23.35237852848886</v>
      </c>
      <c r="G18" s="371">
        <v>0.45360469092036482</v>
      </c>
      <c r="H18" s="371">
        <v>13.535527190019595</v>
      </c>
      <c r="I18" s="371">
        <v>10.535451776579203</v>
      </c>
      <c r="J18" s="371">
        <v>1.1794641640031824</v>
      </c>
    </row>
    <row r="19" spans="1:10" ht="15" customHeight="1">
      <c r="A19" s="368" t="s">
        <v>112</v>
      </c>
      <c r="B19" s="369">
        <v>26.139048963359045</v>
      </c>
      <c r="C19" s="328">
        <v>27.174533570512558</v>
      </c>
      <c r="D19" s="328">
        <v>29.130090182721762</v>
      </c>
      <c r="E19" s="328">
        <v>25.487005362096841</v>
      </c>
      <c r="F19" s="328">
        <v>23.706571263183914</v>
      </c>
      <c r="G19" s="369">
        <v>0.57007797737761434</v>
      </c>
      <c r="H19" s="369">
        <v>14.958345495177589</v>
      </c>
      <c r="I19" s="369">
        <v>9.3733705764397914</v>
      </c>
      <c r="J19" s="369">
        <v>1.2372549143640492</v>
      </c>
    </row>
    <row r="20" spans="1:10" ht="15" customHeight="1">
      <c r="A20" s="370" t="s">
        <v>111</v>
      </c>
      <c r="B20" s="371">
        <v>22.983885160231413</v>
      </c>
      <c r="C20" s="330">
        <v>23.733460273803544</v>
      </c>
      <c r="D20" s="330">
        <v>26.130414940358477</v>
      </c>
      <c r="E20" s="330">
        <v>22.301754560985653</v>
      </c>
      <c r="F20" s="330">
        <v>20.86215727335793</v>
      </c>
      <c r="G20" s="371" t="s">
        <v>174</v>
      </c>
      <c r="H20" s="371">
        <v>12.350388004734974</v>
      </c>
      <c r="I20" s="371">
        <v>9.1550222021329599</v>
      </c>
      <c r="J20" s="371">
        <v>0.98886095740561997</v>
      </c>
    </row>
    <row r="21" spans="1:10" ht="15" customHeight="1">
      <c r="A21" s="368" t="s">
        <v>110</v>
      </c>
      <c r="B21" s="369">
        <v>29.096377153608476</v>
      </c>
      <c r="C21" s="328">
        <v>29.686189962869797</v>
      </c>
      <c r="D21" s="328">
        <v>29.53446521523415</v>
      </c>
      <c r="E21" s="328">
        <v>26.339483980566946</v>
      </c>
      <c r="F21" s="328">
        <v>30.99138281440532</v>
      </c>
      <c r="G21" s="369">
        <v>0.60438219602461629</v>
      </c>
      <c r="H21" s="369">
        <v>16.499574207205058</v>
      </c>
      <c r="I21" s="369">
        <v>10.81752676198481</v>
      </c>
      <c r="J21" s="369">
        <v>1.1748939883939864</v>
      </c>
    </row>
    <row r="22" spans="1:10" ht="15" customHeight="1">
      <c r="A22" s="370" t="s">
        <v>109</v>
      </c>
      <c r="B22" s="371">
        <v>22.166586943410351</v>
      </c>
      <c r="C22" s="330">
        <v>18.349749743326491</v>
      </c>
      <c r="D22" s="330">
        <v>19.747237311118145</v>
      </c>
      <c r="E22" s="330">
        <v>22.326377855453163</v>
      </c>
      <c r="F22" s="330">
        <v>26.240734223284413</v>
      </c>
      <c r="G22" s="371" t="s">
        <v>174</v>
      </c>
      <c r="H22" s="371">
        <v>14.64517604974731</v>
      </c>
      <c r="I22" s="371">
        <v>6.7472495476571765</v>
      </c>
      <c r="J22" s="371" t="s">
        <v>174</v>
      </c>
    </row>
    <row r="23" spans="1:10" ht="15" customHeight="1">
      <c r="A23" s="368" t="s">
        <v>108</v>
      </c>
      <c r="B23" s="369">
        <v>24.20612239472565</v>
      </c>
      <c r="C23" s="328">
        <v>23.811890938763263</v>
      </c>
      <c r="D23" s="328">
        <v>26.593761875177186</v>
      </c>
      <c r="E23" s="328">
        <v>23.307582369257833</v>
      </c>
      <c r="F23" s="328">
        <v>23.5733804643138</v>
      </c>
      <c r="G23" s="369">
        <v>0.52783390046788603</v>
      </c>
      <c r="H23" s="369">
        <v>12.729224266269673</v>
      </c>
      <c r="I23" s="369">
        <v>10.027315504040835</v>
      </c>
      <c r="J23" s="369">
        <v>0.92174872394725649</v>
      </c>
    </row>
    <row r="24" spans="1:10" ht="15" customHeight="1">
      <c r="A24" s="370" t="s">
        <v>107</v>
      </c>
      <c r="B24" s="371">
        <v>26.772137414285595</v>
      </c>
      <c r="C24" s="330">
        <v>25.887288052533563</v>
      </c>
      <c r="D24" s="330">
        <v>22.296719030757313</v>
      </c>
      <c r="E24" s="330">
        <v>26.619563987590144</v>
      </c>
      <c r="F24" s="330">
        <v>30.804533902018637</v>
      </c>
      <c r="G24" s="371">
        <v>0.49678332584612511</v>
      </c>
      <c r="H24" s="371">
        <v>17.039557887420646</v>
      </c>
      <c r="I24" s="371">
        <v>8.4236177624831541</v>
      </c>
      <c r="J24" s="371">
        <v>0.81217843853567173</v>
      </c>
    </row>
    <row r="25" spans="1:10" ht="15" customHeight="1">
      <c r="A25" s="334" t="s">
        <v>106</v>
      </c>
      <c r="B25" s="372">
        <v>28.58337516634392</v>
      </c>
      <c r="C25" s="335">
        <v>31.308722079957711</v>
      </c>
      <c r="D25" s="335">
        <v>30.516233362110572</v>
      </c>
      <c r="E25" s="335">
        <v>26.884533850342322</v>
      </c>
      <c r="F25" s="335">
        <v>26.336347695423346</v>
      </c>
      <c r="G25" s="372">
        <v>0.54229354459905976</v>
      </c>
      <c r="H25" s="372">
        <v>15.172862281123454</v>
      </c>
      <c r="I25" s="372">
        <v>11.501339973826937</v>
      </c>
      <c r="J25" s="373">
        <v>1.3668793667944716</v>
      </c>
    </row>
    <row r="26" spans="1:10" ht="15" customHeight="1">
      <c r="A26" s="334" t="s">
        <v>105</v>
      </c>
      <c r="B26" s="372">
        <v>36.402892000000001</v>
      </c>
      <c r="C26" s="374">
        <v>43.734582000000003</v>
      </c>
      <c r="D26" s="335">
        <v>41.469473999999998</v>
      </c>
      <c r="E26" s="335">
        <v>32.967461999999998</v>
      </c>
      <c r="F26" s="335">
        <v>26.796384</v>
      </c>
      <c r="G26" s="372">
        <v>7.3559425999999997</v>
      </c>
      <c r="H26" s="372">
        <v>16.721416000000001</v>
      </c>
      <c r="I26" s="372">
        <v>12.488967000000001</v>
      </c>
      <c r="J26" s="373">
        <v>1.0952685</v>
      </c>
    </row>
    <row r="27" spans="1:10" s="63" customFormat="1" ht="12.75" customHeight="1">
      <c r="A27" s="352"/>
      <c r="B27" s="375"/>
      <c r="C27" s="375"/>
      <c r="D27" s="375"/>
      <c r="E27" s="375"/>
      <c r="F27" s="375"/>
      <c r="G27" s="375"/>
      <c r="H27" s="375"/>
      <c r="I27" s="375"/>
      <c r="J27" s="375"/>
    </row>
    <row r="28" spans="1:10" s="63" customFormat="1" ht="12.75" customHeight="1">
      <c r="A28" s="352"/>
      <c r="B28" s="375"/>
      <c r="C28" s="375"/>
      <c r="D28" s="375"/>
      <c r="E28" s="375"/>
      <c r="F28" s="375"/>
      <c r="G28" s="375"/>
      <c r="H28" s="375"/>
      <c r="I28" s="375"/>
      <c r="J28" s="375"/>
    </row>
    <row r="29" spans="1:10" s="63" customFormat="1" ht="12.75" customHeight="1">
      <c r="A29" s="755" t="s">
        <v>103</v>
      </c>
      <c r="B29" s="375"/>
      <c r="C29" s="375"/>
      <c r="D29" s="375"/>
      <c r="E29" s="375"/>
      <c r="F29" s="375"/>
      <c r="G29" s="375"/>
      <c r="H29" s="375"/>
      <c r="I29" s="375"/>
      <c r="J29" s="375"/>
    </row>
  </sheetData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&amp;C-7-</oddHeader>
    <oddFooter>&amp;CStatistische Ämter des Bundes und der Länder, Internationale Bildungsindikatoren,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ColWidth="12.7109375" defaultRowHeight="12.75"/>
  <cols>
    <col min="1" max="1" width="24" style="78" customWidth="1"/>
    <col min="2" max="2" width="10.7109375" style="78" customWidth="1"/>
    <col min="3" max="4" width="10.5703125" style="77" customWidth="1"/>
    <col min="5" max="5" width="10.5703125" style="95" customWidth="1"/>
    <col min="6" max="11" width="10.5703125" style="77" customWidth="1"/>
    <col min="12" max="16384" width="12.7109375" style="62"/>
  </cols>
  <sheetData>
    <row r="1" spans="1:11">
      <c r="A1" s="303" t="s">
        <v>4</v>
      </c>
      <c r="B1" s="44"/>
    </row>
    <row r="3" spans="1:11" ht="15.75" customHeight="1">
      <c r="A3" s="376" t="s">
        <v>225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1" ht="15" customHeight="1">
      <c r="A4" s="377" t="s">
        <v>224</v>
      </c>
      <c r="B4" s="377"/>
      <c r="C4" s="377"/>
      <c r="D4" s="377"/>
      <c r="E4" s="377"/>
      <c r="F4" s="377"/>
      <c r="G4" s="337"/>
      <c r="H4" s="337"/>
      <c r="I4" s="337"/>
      <c r="J4" s="337"/>
      <c r="K4" s="337"/>
    </row>
    <row r="5" spans="1:11" ht="12.75" customHeight="1">
      <c r="A5" s="377"/>
      <c r="B5" s="377"/>
      <c r="C5" s="377"/>
      <c r="D5" s="377"/>
      <c r="E5" s="377"/>
      <c r="F5" s="377"/>
      <c r="G5" s="337"/>
      <c r="H5" s="337"/>
      <c r="I5" s="337"/>
      <c r="J5" s="337"/>
      <c r="K5" s="337"/>
    </row>
    <row r="6" spans="1:11">
      <c r="A6" s="378"/>
      <c r="B6" s="379"/>
      <c r="C6" s="358" t="s">
        <v>133</v>
      </c>
      <c r="D6" s="359"/>
      <c r="E6" s="359"/>
      <c r="F6" s="359"/>
      <c r="G6" s="360"/>
      <c r="H6" s="361" t="s">
        <v>221</v>
      </c>
      <c r="I6" s="361" t="s">
        <v>220</v>
      </c>
      <c r="J6" s="361" t="s">
        <v>219</v>
      </c>
      <c r="K6" s="361" t="s">
        <v>218</v>
      </c>
    </row>
    <row r="7" spans="1:11" ht="65.25" customHeight="1">
      <c r="A7" s="378"/>
      <c r="B7" s="379"/>
      <c r="C7" s="358"/>
      <c r="D7" s="359"/>
      <c r="E7" s="359"/>
      <c r="F7" s="359"/>
      <c r="G7" s="360"/>
      <c r="H7" s="321" t="s">
        <v>217</v>
      </c>
      <c r="I7" s="321" t="s">
        <v>216</v>
      </c>
      <c r="J7" s="321" t="s">
        <v>215</v>
      </c>
      <c r="K7" s="321" t="s">
        <v>214</v>
      </c>
    </row>
    <row r="8" spans="1:11" ht="12.75" customHeight="1">
      <c r="A8" s="380" t="s">
        <v>125</v>
      </c>
      <c r="B8" s="381" t="s">
        <v>166</v>
      </c>
      <c r="C8" s="363" t="s">
        <v>209</v>
      </c>
      <c r="D8" s="364" t="s">
        <v>213</v>
      </c>
      <c r="E8" s="365" t="s">
        <v>212</v>
      </c>
      <c r="F8" s="365" t="s">
        <v>211</v>
      </c>
      <c r="G8" s="365" t="s">
        <v>210</v>
      </c>
      <c r="H8" s="366" t="s">
        <v>209</v>
      </c>
      <c r="I8" s="367"/>
      <c r="J8" s="367"/>
      <c r="K8" s="367"/>
    </row>
    <row r="9" spans="1:11" ht="15" customHeight="1">
      <c r="A9" s="368" t="s">
        <v>122</v>
      </c>
      <c r="B9" s="382" t="s">
        <v>181</v>
      </c>
      <c r="C9" s="369">
        <v>36.395243906275617</v>
      </c>
      <c r="D9" s="328">
        <v>36.397975240094219</v>
      </c>
      <c r="E9" s="328">
        <v>36.153952059148331</v>
      </c>
      <c r="F9" s="328">
        <v>36.612552557285696</v>
      </c>
      <c r="G9" s="328">
        <v>36.361269886503756</v>
      </c>
      <c r="H9" s="369">
        <v>0.71801715730510107</v>
      </c>
      <c r="I9" s="369">
        <v>22.724372082703447</v>
      </c>
      <c r="J9" s="369">
        <v>10.925934818136209</v>
      </c>
      <c r="K9" s="369">
        <v>2.0269198481308601</v>
      </c>
    </row>
    <row r="10" spans="1:11" ht="15" customHeight="1">
      <c r="A10" s="368"/>
      <c r="B10" s="382" t="s">
        <v>180</v>
      </c>
      <c r="C10" s="369">
        <v>26.023551185185941</v>
      </c>
      <c r="D10" s="328">
        <v>35.187093779684979</v>
      </c>
      <c r="E10" s="328">
        <v>29.386846661633115</v>
      </c>
      <c r="F10" s="328">
        <v>22.428597257621448</v>
      </c>
      <c r="G10" s="328">
        <v>18.595450316941783</v>
      </c>
      <c r="H10" s="369">
        <v>0.59874515705874565</v>
      </c>
      <c r="I10" s="369">
        <v>13.147276258656282</v>
      </c>
      <c r="J10" s="369">
        <v>11.141324059291497</v>
      </c>
      <c r="K10" s="369">
        <v>1.1362057101794132</v>
      </c>
    </row>
    <row r="11" spans="1:11" ht="15" customHeight="1">
      <c r="A11" s="370" t="s">
        <v>121</v>
      </c>
      <c r="B11" s="383" t="s">
        <v>181</v>
      </c>
      <c r="C11" s="384">
        <v>35.611992933579984</v>
      </c>
      <c r="D11" s="347">
        <v>36.362303740488663</v>
      </c>
      <c r="E11" s="347">
        <v>37.686768599033222</v>
      </c>
      <c r="F11" s="347">
        <v>34.586014502614745</v>
      </c>
      <c r="G11" s="347">
        <v>34.144111837798761</v>
      </c>
      <c r="H11" s="384">
        <v>0.86945493880708946</v>
      </c>
      <c r="I11" s="384">
        <v>20.220856151287549</v>
      </c>
      <c r="J11" s="384">
        <v>12.398758769892346</v>
      </c>
      <c r="K11" s="384">
        <v>2.1229230735930016</v>
      </c>
    </row>
    <row r="12" spans="1:11" ht="15" customHeight="1">
      <c r="A12" s="370"/>
      <c r="B12" s="383" t="s">
        <v>180</v>
      </c>
      <c r="C12" s="384">
        <v>26.342010692023287</v>
      </c>
      <c r="D12" s="347">
        <v>35.360638971411873</v>
      </c>
      <c r="E12" s="347">
        <v>31.333312579771505</v>
      </c>
      <c r="F12" s="347">
        <v>22.063004505951124</v>
      </c>
      <c r="G12" s="347">
        <v>18.452828504813649</v>
      </c>
      <c r="H12" s="384">
        <v>0.62561034552096539</v>
      </c>
      <c r="I12" s="384">
        <v>11.926925679889205</v>
      </c>
      <c r="J12" s="384">
        <v>12.416276785560253</v>
      </c>
      <c r="K12" s="384">
        <v>1.3731978810528667</v>
      </c>
    </row>
    <row r="13" spans="1:11" ht="15" customHeight="1">
      <c r="A13" s="368" t="s">
        <v>120</v>
      </c>
      <c r="B13" s="382" t="s">
        <v>181</v>
      </c>
      <c r="C13" s="369">
        <v>39.015971943484637</v>
      </c>
      <c r="D13" s="328">
        <v>41.493701259748057</v>
      </c>
      <c r="E13" s="328">
        <v>42.912065873021874</v>
      </c>
      <c r="F13" s="328">
        <v>37.063631762243993</v>
      </c>
      <c r="G13" s="328">
        <v>33.168392877923893</v>
      </c>
      <c r="H13" s="369" t="s">
        <v>174</v>
      </c>
      <c r="I13" s="369">
        <v>14.34332829130955</v>
      </c>
      <c r="J13" s="369">
        <v>21.754911662402186</v>
      </c>
      <c r="K13" s="369">
        <v>2.6519959421128414</v>
      </c>
    </row>
    <row r="14" spans="1:11" ht="15" customHeight="1">
      <c r="A14" s="368"/>
      <c r="B14" s="382" t="s">
        <v>180</v>
      </c>
      <c r="C14" s="369">
        <v>42.061038968589102</v>
      </c>
      <c r="D14" s="328">
        <v>48.845031782546343</v>
      </c>
      <c r="E14" s="328">
        <v>46.384040929157891</v>
      </c>
      <c r="F14" s="328">
        <v>35.016757499358384</v>
      </c>
      <c r="G14" s="328">
        <v>36.385784217918363</v>
      </c>
      <c r="H14" s="369" t="s">
        <v>174</v>
      </c>
      <c r="I14" s="369">
        <v>15.286775406903852</v>
      </c>
      <c r="J14" s="369">
        <v>24.496977894738887</v>
      </c>
      <c r="K14" s="369">
        <v>2.0051120959787299</v>
      </c>
    </row>
    <row r="15" spans="1:11" ht="15" customHeight="1">
      <c r="A15" s="370" t="s">
        <v>119</v>
      </c>
      <c r="B15" s="383" t="s">
        <v>181</v>
      </c>
      <c r="C15" s="384">
        <v>25.699834480602966</v>
      </c>
      <c r="D15" s="347">
        <v>16.9676769833885</v>
      </c>
      <c r="E15" s="347">
        <v>23.312452748676961</v>
      </c>
      <c r="F15" s="347">
        <v>26.931201318926313</v>
      </c>
      <c r="G15" s="347">
        <v>31.553913208262273</v>
      </c>
      <c r="H15" s="384" t="s">
        <v>174</v>
      </c>
      <c r="I15" s="384">
        <v>15.741534002514756</v>
      </c>
      <c r="J15" s="384">
        <v>8.7384296258409151</v>
      </c>
      <c r="K15" s="384">
        <v>0.72828534691586921</v>
      </c>
    </row>
    <row r="16" spans="1:11" ht="15" customHeight="1">
      <c r="A16" s="370"/>
      <c r="B16" s="383" t="s">
        <v>180</v>
      </c>
      <c r="C16" s="384">
        <v>28.04223312418349</v>
      </c>
      <c r="D16" s="347">
        <v>23.311621797027112</v>
      </c>
      <c r="E16" s="347">
        <v>26.402118632161621</v>
      </c>
      <c r="F16" s="347">
        <v>28.317285692045687</v>
      </c>
      <c r="G16" s="347">
        <v>31.775226921475841</v>
      </c>
      <c r="H16" s="384" t="s">
        <v>174</v>
      </c>
      <c r="I16" s="384">
        <v>16.841745863419415</v>
      </c>
      <c r="J16" s="384">
        <v>10.034273181416383</v>
      </c>
      <c r="K16" s="384" t="s">
        <v>174</v>
      </c>
    </row>
    <row r="17" spans="1:11" ht="15" customHeight="1">
      <c r="A17" s="368" t="s">
        <v>118</v>
      </c>
      <c r="B17" s="382" t="s">
        <v>181</v>
      </c>
      <c r="C17" s="369">
        <v>29.434996066943341</v>
      </c>
      <c r="D17" s="328">
        <v>29.199822739446251</v>
      </c>
      <c r="E17" s="328">
        <v>32.154899894625935</v>
      </c>
      <c r="F17" s="328">
        <v>29.728347351670831</v>
      </c>
      <c r="G17" s="328">
        <v>26.879527899054835</v>
      </c>
      <c r="H17" s="369" t="s">
        <v>174</v>
      </c>
      <c r="I17" s="369">
        <v>16.139094583231618</v>
      </c>
      <c r="J17" s="369">
        <v>11.332628095586841</v>
      </c>
      <c r="K17" s="369" t="s">
        <v>174</v>
      </c>
    </row>
    <row r="18" spans="1:11" ht="15" customHeight="1">
      <c r="A18" s="368"/>
      <c r="B18" s="382" t="s">
        <v>180</v>
      </c>
      <c r="C18" s="369">
        <v>27.308280520770435</v>
      </c>
      <c r="D18" s="328">
        <v>32.055982735862891</v>
      </c>
      <c r="E18" s="328">
        <v>29.809239255343606</v>
      </c>
      <c r="F18" s="328">
        <v>25.394508018979323</v>
      </c>
      <c r="G18" s="328">
        <v>21.925732839438428</v>
      </c>
      <c r="H18" s="369" t="s">
        <v>174</v>
      </c>
      <c r="I18" s="369">
        <v>11.704919327987179</v>
      </c>
      <c r="J18" s="369">
        <v>13.243867064712555</v>
      </c>
      <c r="K18" s="369" t="s">
        <v>174</v>
      </c>
    </row>
    <row r="19" spans="1:11" ht="15" customHeight="1">
      <c r="A19" s="370" t="s">
        <v>117</v>
      </c>
      <c r="B19" s="383" t="s">
        <v>181</v>
      </c>
      <c r="C19" s="384">
        <v>35.847373467244346</v>
      </c>
      <c r="D19" s="347">
        <v>34.911335153770459</v>
      </c>
      <c r="E19" s="347">
        <v>41.065901204403907</v>
      </c>
      <c r="F19" s="347">
        <v>34.896544709540564</v>
      </c>
      <c r="G19" s="347">
        <v>31.634253293778031</v>
      </c>
      <c r="H19" s="384" t="s">
        <v>174</v>
      </c>
      <c r="I19" s="384">
        <v>14.63153821667585</v>
      </c>
      <c r="J19" s="384">
        <v>18.65573064291392</v>
      </c>
      <c r="K19" s="384">
        <v>2.3138344004406943</v>
      </c>
    </row>
    <row r="20" spans="1:11" ht="15" customHeight="1">
      <c r="A20" s="370"/>
      <c r="B20" s="383" t="s">
        <v>180</v>
      </c>
      <c r="C20" s="384">
        <v>35.543264348295075</v>
      </c>
      <c r="D20" s="347">
        <v>41.42990759596951</v>
      </c>
      <c r="E20" s="347">
        <v>42.064432386745246</v>
      </c>
      <c r="F20" s="347">
        <v>29.611729648792494</v>
      </c>
      <c r="G20" s="347">
        <v>26.456795193841394</v>
      </c>
      <c r="H20" s="384" t="s">
        <v>174</v>
      </c>
      <c r="I20" s="384">
        <v>13.001011729560291</v>
      </c>
      <c r="J20" s="384">
        <v>20.263852949220361</v>
      </c>
      <c r="K20" s="384">
        <v>2.1034029686325586</v>
      </c>
    </row>
    <row r="21" spans="1:11" ht="15" customHeight="1">
      <c r="A21" s="368" t="s">
        <v>116</v>
      </c>
      <c r="B21" s="382" t="s">
        <v>181</v>
      </c>
      <c r="C21" s="369">
        <v>35.378266560580123</v>
      </c>
      <c r="D21" s="328">
        <v>33.286550558120929</v>
      </c>
      <c r="E21" s="328">
        <v>34.846232487299055</v>
      </c>
      <c r="F21" s="328">
        <v>36.673149020629921</v>
      </c>
      <c r="G21" s="328">
        <v>36.390945254965345</v>
      </c>
      <c r="H21" s="369">
        <v>0.4517252607782396</v>
      </c>
      <c r="I21" s="369">
        <v>19.807044856254095</v>
      </c>
      <c r="J21" s="369">
        <v>13.11645999860864</v>
      </c>
      <c r="K21" s="369">
        <v>2.0030364449391511</v>
      </c>
    </row>
    <row r="22" spans="1:11" ht="15" customHeight="1">
      <c r="A22" s="368"/>
      <c r="B22" s="382" t="s">
        <v>180</v>
      </c>
      <c r="C22" s="369">
        <v>28.090593305706534</v>
      </c>
      <c r="D22" s="328">
        <v>37.448785965999299</v>
      </c>
      <c r="E22" s="328">
        <v>31.958364465514133</v>
      </c>
      <c r="F22" s="328">
        <v>23.810764993867682</v>
      </c>
      <c r="G22" s="328">
        <v>21.097624201111756</v>
      </c>
      <c r="H22" s="369">
        <v>0.49584745398915508</v>
      </c>
      <c r="I22" s="369">
        <v>12.238999413709783</v>
      </c>
      <c r="J22" s="369">
        <v>14.129123804852977</v>
      </c>
      <c r="K22" s="369">
        <v>1.2266226331546235</v>
      </c>
    </row>
    <row r="23" spans="1:11" ht="15" customHeight="1">
      <c r="A23" s="370" t="s">
        <v>115</v>
      </c>
      <c r="B23" s="383" t="s">
        <v>181</v>
      </c>
      <c r="C23" s="384">
        <v>25.361873102292954</v>
      </c>
      <c r="D23" s="347">
        <v>18.684911600871882</v>
      </c>
      <c r="E23" s="347">
        <v>20.877708228267426</v>
      </c>
      <c r="F23" s="347">
        <v>26.341611492612017</v>
      </c>
      <c r="G23" s="347">
        <v>32.665141046516737</v>
      </c>
      <c r="H23" s="384" t="s">
        <v>174</v>
      </c>
      <c r="I23" s="384">
        <v>16.530337137472518</v>
      </c>
      <c r="J23" s="384">
        <v>7.2280825742505144</v>
      </c>
      <c r="K23" s="384">
        <v>1.1235734478065127</v>
      </c>
    </row>
    <row r="24" spans="1:11" ht="15" customHeight="1">
      <c r="A24" s="370"/>
      <c r="B24" s="383" t="s">
        <v>180</v>
      </c>
      <c r="C24" s="384">
        <v>27.778176605584253</v>
      </c>
      <c r="D24" s="347">
        <v>23.912397751679393</v>
      </c>
      <c r="E24" s="347">
        <v>21.76832744270893</v>
      </c>
      <c r="F24" s="347">
        <v>27.695834489060029</v>
      </c>
      <c r="G24" s="347">
        <v>34.312430504249974</v>
      </c>
      <c r="H24" s="384" t="s">
        <v>174</v>
      </c>
      <c r="I24" s="384">
        <v>17.125151393748794</v>
      </c>
      <c r="J24" s="384">
        <v>9.3064024213736722</v>
      </c>
      <c r="K24" s="384" t="s">
        <v>174</v>
      </c>
    </row>
    <row r="25" spans="1:11" ht="15" customHeight="1">
      <c r="A25" s="368" t="s">
        <v>114</v>
      </c>
      <c r="B25" s="382" t="s">
        <v>181</v>
      </c>
      <c r="C25" s="369">
        <v>26.946653485664267</v>
      </c>
      <c r="D25" s="328">
        <v>24.409778683137866</v>
      </c>
      <c r="E25" s="328">
        <v>27.932505852346178</v>
      </c>
      <c r="F25" s="328">
        <v>27.648943379951952</v>
      </c>
      <c r="G25" s="328">
        <v>27.618933510512761</v>
      </c>
      <c r="H25" s="369">
        <v>0.69445440318416496</v>
      </c>
      <c r="I25" s="369">
        <v>16.402252489594979</v>
      </c>
      <c r="J25" s="369">
        <v>8.7197696994537157</v>
      </c>
      <c r="K25" s="369">
        <v>1.1301768934314105</v>
      </c>
    </row>
    <row r="26" spans="1:11" ht="15" customHeight="1">
      <c r="A26" s="368"/>
      <c r="B26" s="382" t="s">
        <v>180</v>
      </c>
      <c r="C26" s="369">
        <v>20.656031228828596</v>
      </c>
      <c r="D26" s="328">
        <v>26.467721476734091</v>
      </c>
      <c r="E26" s="328">
        <v>24.096526552604544</v>
      </c>
      <c r="F26" s="328">
        <v>17.803015957178207</v>
      </c>
      <c r="G26" s="328">
        <v>16.411641909738989</v>
      </c>
      <c r="H26" s="369">
        <v>0.45853583553626631</v>
      </c>
      <c r="I26" s="369">
        <v>9.3339203604143854</v>
      </c>
      <c r="J26" s="369">
        <v>9.9497769233834763</v>
      </c>
      <c r="K26" s="369">
        <v>0.91379810949446716</v>
      </c>
    </row>
    <row r="27" spans="1:11" ht="15" customHeight="1">
      <c r="A27" s="370" t="s">
        <v>113</v>
      </c>
      <c r="B27" s="383" t="s">
        <v>181</v>
      </c>
      <c r="C27" s="384">
        <v>28.893113339230286</v>
      </c>
      <c r="D27" s="347">
        <v>27.260152366477968</v>
      </c>
      <c r="E27" s="347">
        <v>29.117877015370336</v>
      </c>
      <c r="F27" s="347">
        <v>29.803757910262451</v>
      </c>
      <c r="G27" s="347">
        <v>29.149536119573682</v>
      </c>
      <c r="H27" s="384">
        <v>0.47965804449307431</v>
      </c>
      <c r="I27" s="384">
        <v>16.65568741339905</v>
      </c>
      <c r="J27" s="384">
        <v>10.268666179230088</v>
      </c>
      <c r="K27" s="384">
        <v>1.4891017021080779</v>
      </c>
    </row>
    <row r="28" spans="1:11" ht="15" customHeight="1">
      <c r="A28" s="370"/>
      <c r="B28" s="383" t="s">
        <v>180</v>
      </c>
      <c r="C28" s="384">
        <v>22.51962563685419</v>
      </c>
      <c r="D28" s="347">
        <v>29.399647653660633</v>
      </c>
      <c r="E28" s="347">
        <v>25.706881234378091</v>
      </c>
      <c r="F28" s="347">
        <v>19.037466555137627</v>
      </c>
      <c r="G28" s="347">
        <v>17.779355686632567</v>
      </c>
      <c r="H28" s="384">
        <v>0.42764987198074395</v>
      </c>
      <c r="I28" s="384">
        <v>10.419850469587743</v>
      </c>
      <c r="J28" s="384">
        <v>10.801876186171878</v>
      </c>
      <c r="K28" s="384">
        <v>0.87024910911382325</v>
      </c>
    </row>
    <row r="29" spans="1:11" ht="15" customHeight="1">
      <c r="A29" s="368" t="s">
        <v>112</v>
      </c>
      <c r="B29" s="382" t="s">
        <v>181</v>
      </c>
      <c r="C29" s="369">
        <v>30.404254667284231</v>
      </c>
      <c r="D29" s="328">
        <v>26.197948943485994</v>
      </c>
      <c r="E29" s="328">
        <v>31.027663717654775</v>
      </c>
      <c r="F29" s="328">
        <v>32.075396704069462</v>
      </c>
      <c r="G29" s="328">
        <v>31.604077645385736</v>
      </c>
      <c r="H29" s="369">
        <v>0.64465201947112216</v>
      </c>
      <c r="I29" s="369">
        <v>19.591690350764953</v>
      </c>
      <c r="J29" s="369">
        <v>8.5193368572628358</v>
      </c>
      <c r="K29" s="369">
        <v>1.6485754397853207</v>
      </c>
    </row>
    <row r="30" spans="1:11" ht="15" customHeight="1">
      <c r="A30" s="368"/>
      <c r="B30" s="382" t="s">
        <v>180</v>
      </c>
      <c r="C30" s="369">
        <v>21.849857448131235</v>
      </c>
      <c r="D30" s="328">
        <v>28.221303220553263</v>
      </c>
      <c r="E30" s="328">
        <v>27.262601657122694</v>
      </c>
      <c r="F30" s="328">
        <v>19.015294414475029</v>
      </c>
      <c r="G30" s="328">
        <v>15.834862263788521</v>
      </c>
      <c r="H30" s="369">
        <v>0.49498938790601904</v>
      </c>
      <c r="I30" s="369">
        <v>10.29889674097247</v>
      </c>
      <c r="J30" s="369">
        <v>10.232287952962412</v>
      </c>
      <c r="K30" s="369">
        <v>0.82368336629033456</v>
      </c>
    </row>
    <row r="31" spans="1:11" ht="15" customHeight="1">
      <c r="A31" s="370" t="s">
        <v>111</v>
      </c>
      <c r="B31" s="383" t="s">
        <v>181</v>
      </c>
      <c r="C31" s="384">
        <v>27.106407686155936</v>
      </c>
      <c r="D31" s="347">
        <v>22.075326917543244</v>
      </c>
      <c r="E31" s="347">
        <v>28.531502635379734</v>
      </c>
      <c r="F31" s="347">
        <v>29.136215110623333</v>
      </c>
      <c r="G31" s="347">
        <v>28.083142658816872</v>
      </c>
      <c r="H31" s="384" t="s">
        <v>174</v>
      </c>
      <c r="I31" s="384">
        <v>16.70701825498552</v>
      </c>
      <c r="J31" s="384">
        <v>8.6553244012079915</v>
      </c>
      <c r="K31" s="384" t="s">
        <v>174</v>
      </c>
    </row>
    <row r="32" spans="1:11" ht="15" customHeight="1">
      <c r="A32" s="370"/>
      <c r="B32" s="383" t="s">
        <v>180</v>
      </c>
      <c r="C32" s="384">
        <v>18.736018107373408</v>
      </c>
      <c r="D32" s="347">
        <v>25.767401642888029</v>
      </c>
      <c r="E32" s="347">
        <v>23.936889299587591</v>
      </c>
      <c r="F32" s="347">
        <v>15.466334164588529</v>
      </c>
      <c r="G32" s="347">
        <v>13.51019019961803</v>
      </c>
      <c r="H32" s="384" t="s">
        <v>174</v>
      </c>
      <c r="I32" s="384">
        <v>7.862946433606921</v>
      </c>
      <c r="J32" s="384">
        <v>9.6687959875022997</v>
      </c>
      <c r="K32" s="384" t="s">
        <v>174</v>
      </c>
    </row>
    <row r="33" spans="1:11" ht="15" customHeight="1">
      <c r="A33" s="368" t="s">
        <v>110</v>
      </c>
      <c r="B33" s="382" t="s">
        <v>181</v>
      </c>
      <c r="C33" s="369">
        <v>28.754098273094762</v>
      </c>
      <c r="D33" s="328">
        <v>26.920972976915504</v>
      </c>
      <c r="E33" s="328">
        <v>30.644788355952322</v>
      </c>
      <c r="F33" s="328">
        <v>26.053849516328704</v>
      </c>
      <c r="G33" s="328">
        <v>31.572723287559512</v>
      </c>
      <c r="H33" s="369">
        <v>0.5859317623620296</v>
      </c>
      <c r="I33" s="369">
        <v>16.565702784288629</v>
      </c>
      <c r="J33" s="369">
        <v>10.150008145359504</v>
      </c>
      <c r="K33" s="369">
        <v>1.4524555810846058</v>
      </c>
    </row>
    <row r="34" spans="1:11" ht="15" customHeight="1">
      <c r="A34" s="368"/>
      <c r="B34" s="382" t="s">
        <v>180</v>
      </c>
      <c r="C34" s="369">
        <v>29.461316886502438</v>
      </c>
      <c r="D34" s="328">
        <v>32.801074650409987</v>
      </c>
      <c r="E34" s="328">
        <v>28.249107705703874</v>
      </c>
      <c r="F34" s="328">
        <v>26.632045702407858</v>
      </c>
      <c r="G34" s="328">
        <v>30.412997677056879</v>
      </c>
      <c r="H34" s="369">
        <v>0.62397634818032244</v>
      </c>
      <c r="I34" s="369">
        <v>16.428590429069246</v>
      </c>
      <c r="J34" s="369">
        <v>11.530072087888705</v>
      </c>
      <c r="K34" s="369">
        <v>0.87867802136416007</v>
      </c>
    </row>
    <row r="35" spans="1:11" ht="15" customHeight="1">
      <c r="A35" s="370" t="s">
        <v>109</v>
      </c>
      <c r="B35" s="383" t="s">
        <v>181</v>
      </c>
      <c r="C35" s="384">
        <v>20.194283669630721</v>
      </c>
      <c r="D35" s="347">
        <v>16.030171918673659</v>
      </c>
      <c r="E35" s="347">
        <v>19.831016913382978</v>
      </c>
      <c r="F35" s="347">
        <v>19.839864323086413</v>
      </c>
      <c r="G35" s="347">
        <v>23.748905173023463</v>
      </c>
      <c r="H35" s="384" t="s">
        <v>174</v>
      </c>
      <c r="I35" s="384">
        <v>13.665617399461341</v>
      </c>
      <c r="J35" s="384">
        <v>5.7040808596576902</v>
      </c>
      <c r="K35" s="384" t="s">
        <v>174</v>
      </c>
    </row>
    <row r="36" spans="1:11" ht="15" customHeight="1">
      <c r="A36" s="370"/>
      <c r="B36" s="383" t="s">
        <v>180</v>
      </c>
      <c r="C36" s="384">
        <v>24.270255586769871</v>
      </c>
      <c r="D36" s="347">
        <v>20.901152754738586</v>
      </c>
      <c r="E36" s="347">
        <v>19.648718332292038</v>
      </c>
      <c r="F36" s="347">
        <v>24.914126492277394</v>
      </c>
      <c r="G36" s="347">
        <v>28.747578235313426</v>
      </c>
      <c r="H36" s="384" t="s">
        <v>174</v>
      </c>
      <c r="I36" s="384">
        <v>15.690235574459892</v>
      </c>
      <c r="J36" s="384">
        <v>7.8598175510021644</v>
      </c>
      <c r="K36" s="384" t="s">
        <v>174</v>
      </c>
    </row>
    <row r="37" spans="1:11" ht="15" customHeight="1">
      <c r="A37" s="368" t="s">
        <v>108</v>
      </c>
      <c r="B37" s="382" t="s">
        <v>181</v>
      </c>
      <c r="C37" s="369">
        <v>27.514973406798539</v>
      </c>
      <c r="D37" s="328">
        <v>23.91447587153246</v>
      </c>
      <c r="E37" s="328">
        <v>29.091555090133891</v>
      </c>
      <c r="F37" s="328">
        <v>27.32718265303513</v>
      </c>
      <c r="G37" s="328">
        <v>29.639047859661456</v>
      </c>
      <c r="H37" s="369" t="s">
        <v>174</v>
      </c>
      <c r="I37" s="369">
        <v>16.30219143064555</v>
      </c>
      <c r="J37" s="369">
        <v>9.509577997071986</v>
      </c>
      <c r="K37" s="369">
        <v>1.0899912859957739</v>
      </c>
    </row>
    <row r="38" spans="1:11" ht="15" customHeight="1">
      <c r="A38" s="368"/>
      <c r="B38" s="382" t="s">
        <v>180</v>
      </c>
      <c r="C38" s="369">
        <v>20.982919552113863</v>
      </c>
      <c r="D38" s="328">
        <v>23.703943534287379</v>
      </c>
      <c r="E38" s="328">
        <v>24.25267610900762</v>
      </c>
      <c r="F38" s="328">
        <v>19.352538804474104</v>
      </c>
      <c r="G38" s="328">
        <v>17.999949531908452</v>
      </c>
      <c r="H38" s="369" t="s">
        <v>174</v>
      </c>
      <c r="I38" s="369">
        <v>9.2486072441672196</v>
      </c>
      <c r="J38" s="369">
        <v>10.53154332828626</v>
      </c>
      <c r="K38" s="369">
        <v>0.75811052301491288</v>
      </c>
    </row>
    <row r="39" spans="1:11" ht="15" customHeight="1">
      <c r="A39" s="370" t="s">
        <v>107</v>
      </c>
      <c r="B39" s="383" t="s">
        <v>181</v>
      </c>
      <c r="C39" s="384">
        <v>25.51204213150881</v>
      </c>
      <c r="D39" s="347">
        <v>23.448840421877399</v>
      </c>
      <c r="E39" s="347">
        <v>23.600904465799889</v>
      </c>
      <c r="F39" s="347">
        <v>24.625927577957093</v>
      </c>
      <c r="G39" s="347">
        <v>29.648442402041347</v>
      </c>
      <c r="H39" s="384" t="s">
        <v>174</v>
      </c>
      <c r="I39" s="384">
        <v>16.185259534478895</v>
      </c>
      <c r="J39" s="384">
        <v>7.8599019352812132</v>
      </c>
      <c r="K39" s="384">
        <v>0.95986937792545834</v>
      </c>
    </row>
    <row r="40" spans="1:11" ht="15" customHeight="1">
      <c r="A40" s="370"/>
      <c r="B40" s="383" t="s">
        <v>180</v>
      </c>
      <c r="C40" s="384">
        <v>28.126846770789367</v>
      </c>
      <c r="D40" s="347">
        <v>28.708417189534746</v>
      </c>
      <c r="E40" s="347">
        <v>20.733643775981729</v>
      </c>
      <c r="F40" s="347">
        <v>28.727907617851567</v>
      </c>
      <c r="G40" s="347">
        <v>31.909652567026164</v>
      </c>
      <c r="H40" s="384" t="s">
        <v>174</v>
      </c>
      <c r="I40" s="384">
        <v>17.95852680455889</v>
      </c>
      <c r="J40" s="384">
        <v>9.029302096524555</v>
      </c>
      <c r="K40" s="384" t="s">
        <v>174</v>
      </c>
    </row>
    <row r="41" spans="1:11" ht="15" customHeight="1">
      <c r="A41" s="334" t="s">
        <v>106</v>
      </c>
      <c r="B41" s="385" t="s">
        <v>181</v>
      </c>
      <c r="C41" s="372">
        <v>31.384001005389571</v>
      </c>
      <c r="D41" s="335">
        <v>30.206962568512601</v>
      </c>
      <c r="E41" s="335">
        <v>32.242809753563023</v>
      </c>
      <c r="F41" s="335">
        <v>31.447225377672268</v>
      </c>
      <c r="G41" s="335">
        <v>31.669988971246504</v>
      </c>
      <c r="H41" s="372">
        <v>0.59257584065189839</v>
      </c>
      <c r="I41" s="372">
        <v>18.082719805292243</v>
      </c>
      <c r="J41" s="372">
        <v>11.055062505654329</v>
      </c>
      <c r="K41" s="373">
        <v>1.6536428537910985</v>
      </c>
    </row>
    <row r="42" spans="1:11" ht="15" customHeight="1">
      <c r="A42" s="334"/>
      <c r="B42" s="348" t="s">
        <v>180</v>
      </c>
      <c r="C42" s="372">
        <v>25.732598097521031</v>
      </c>
      <c r="D42" s="335">
        <v>32.487360909091088</v>
      </c>
      <c r="E42" s="335">
        <v>28.745229416971917</v>
      </c>
      <c r="F42" s="335">
        <v>22.284623998825847</v>
      </c>
      <c r="G42" s="335">
        <v>21.1260548166312</v>
      </c>
      <c r="H42" s="372">
        <v>0.4911153842785525</v>
      </c>
      <c r="I42" s="372">
        <v>12.21089320499056</v>
      </c>
      <c r="J42" s="372">
        <v>11.955608288006637</v>
      </c>
      <c r="K42" s="373">
        <v>1.0749812202452813</v>
      </c>
    </row>
    <row r="43" spans="1:11" ht="3.7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89"/>
    </row>
    <row r="44" spans="1:11" ht="15" customHeight="1">
      <c r="A44" s="334" t="s">
        <v>105</v>
      </c>
      <c r="B44" s="385" t="s">
        <v>181</v>
      </c>
      <c r="C44" s="372">
        <v>33.460985000000001</v>
      </c>
      <c r="D44" s="335">
        <v>37.908135000000001</v>
      </c>
      <c r="E44" s="335">
        <v>37.295451999999997</v>
      </c>
      <c r="F44" s="335">
        <v>31.42015</v>
      </c>
      <c r="G44" s="335">
        <v>26.730252</v>
      </c>
      <c r="H44" s="372">
        <v>6.8417009000000002</v>
      </c>
      <c r="I44" s="372">
        <v>15.330266999999999</v>
      </c>
      <c r="J44" s="372">
        <v>11.435867</v>
      </c>
      <c r="K44" s="373">
        <v>1.2329555000000001</v>
      </c>
    </row>
    <row r="45" spans="1:11">
      <c r="A45" s="334"/>
      <c r="B45" s="348" t="s">
        <v>180</v>
      </c>
      <c r="C45" s="372">
        <v>39.275517000000001</v>
      </c>
      <c r="D45" s="335">
        <v>49.708094000000003</v>
      </c>
      <c r="E45" s="335">
        <v>45.713338</v>
      </c>
      <c r="F45" s="335">
        <v>34.578536999999997</v>
      </c>
      <c r="G45" s="335">
        <v>26.782627999999999</v>
      </c>
      <c r="H45" s="372">
        <v>8.0613600000000005</v>
      </c>
      <c r="I45" s="372">
        <v>18.092426</v>
      </c>
      <c r="J45" s="372">
        <v>13.506657000000001</v>
      </c>
      <c r="K45" s="373">
        <v>0.95635501000000001</v>
      </c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s="63" customFormat="1" ht="12.75" customHeight="1">
      <c r="A48" s="755" t="s">
        <v>103</v>
      </c>
      <c r="B48" s="99"/>
      <c r="C48" s="96"/>
      <c r="D48" s="96"/>
      <c r="E48" s="96"/>
      <c r="F48" s="96"/>
      <c r="G48" s="96"/>
      <c r="H48" s="96"/>
      <c r="I48" s="96"/>
      <c r="J48" s="96"/>
      <c r="K48" s="96"/>
    </row>
  </sheetData>
  <hyperlinks>
    <hyperlink ref="A1" location="Inhalt!A1" display="Zurück "/>
  </hyperlinks>
  <pageMargins left="0.39370078740157483" right="0.27559055118110237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&amp;C-8-</oddHeader>
    <oddFooter>&amp;CStatistische Ämter des Bundes und der Länder, Internationale Bildungsindikatoren,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baseColWidth="10" defaultColWidth="11.42578125" defaultRowHeight="12.75"/>
  <cols>
    <col min="1" max="1" width="24" style="78" customWidth="1"/>
    <col min="2" max="4" width="16.7109375" style="77" customWidth="1"/>
    <col min="5" max="16384" width="11.42578125" style="62"/>
  </cols>
  <sheetData>
    <row r="1" spans="1:4">
      <c r="A1" s="303" t="s">
        <v>4</v>
      </c>
      <c r="B1" s="44"/>
      <c r="D1" s="243"/>
    </row>
    <row r="2" spans="1:4">
      <c r="D2" s="243"/>
    </row>
    <row r="3" spans="1:4" s="271" customFormat="1" ht="15.75">
      <c r="A3" s="314" t="s">
        <v>520</v>
      </c>
      <c r="B3" s="386"/>
      <c r="C3" s="387"/>
      <c r="D3" s="388"/>
    </row>
    <row r="4" spans="1:4" s="270" customFormat="1" ht="15" customHeight="1">
      <c r="A4" s="770" t="s">
        <v>519</v>
      </c>
      <c r="B4" s="770"/>
      <c r="C4" s="770"/>
      <c r="D4" s="770"/>
    </row>
    <row r="5" spans="1:4" ht="15" customHeight="1">
      <c r="A5" s="770" t="s">
        <v>518</v>
      </c>
      <c r="B5" s="770"/>
      <c r="C5" s="770"/>
      <c r="D5" s="770"/>
    </row>
    <row r="6" spans="1:4" ht="12.75" customHeight="1">
      <c r="A6" s="315"/>
      <c r="B6" s="315"/>
      <c r="C6" s="315"/>
      <c r="D6" s="315"/>
    </row>
    <row r="7" spans="1:4" ht="12.75" customHeight="1">
      <c r="A7" s="389" t="s">
        <v>125</v>
      </c>
      <c r="B7" s="324" t="s">
        <v>203</v>
      </c>
      <c r="C7" s="325" t="s">
        <v>460</v>
      </c>
      <c r="D7" s="390" t="s">
        <v>459</v>
      </c>
    </row>
    <row r="8" spans="1:4" ht="15" customHeight="1">
      <c r="A8" s="327" t="s">
        <v>122</v>
      </c>
      <c r="B8" s="331">
        <v>38.090230625819963</v>
      </c>
      <c r="C8" s="331">
        <v>40.251226526814406</v>
      </c>
      <c r="D8" s="331">
        <v>35.839608566427401</v>
      </c>
    </row>
    <row r="9" spans="1:4" ht="15" customHeight="1">
      <c r="A9" s="329" t="s">
        <v>121</v>
      </c>
      <c r="B9" s="332">
        <v>39.129908935685833</v>
      </c>
      <c r="C9" s="332">
        <v>40.41585236920514</v>
      </c>
      <c r="D9" s="332">
        <v>37.747614290143659</v>
      </c>
    </row>
    <row r="10" spans="1:4" ht="15" customHeight="1">
      <c r="A10" s="327" t="s">
        <v>120</v>
      </c>
      <c r="B10" s="331">
        <v>47.378450464346543</v>
      </c>
      <c r="C10" s="331">
        <v>44.429212524087276</v>
      </c>
      <c r="D10" s="331">
        <v>50.291291905151262</v>
      </c>
    </row>
    <row r="11" spans="1:4" ht="15" customHeight="1">
      <c r="A11" s="329" t="s">
        <v>119</v>
      </c>
      <c r="B11" s="332">
        <v>20.975116068395423</v>
      </c>
      <c r="C11" s="332">
        <v>17.615082914745752</v>
      </c>
      <c r="D11" s="332">
        <v>24.529731462458656</v>
      </c>
    </row>
    <row r="12" spans="1:4" ht="15" customHeight="1">
      <c r="A12" s="327" t="s">
        <v>118</v>
      </c>
      <c r="B12" s="331">
        <v>35.987077173238625</v>
      </c>
      <c r="C12" s="331">
        <v>35.684002854384417</v>
      </c>
      <c r="D12" s="331">
        <v>36.315238261476694</v>
      </c>
    </row>
    <row r="13" spans="1:4" ht="15" customHeight="1">
      <c r="A13" s="329" t="s">
        <v>117</v>
      </c>
      <c r="B13" s="332">
        <v>42.463995155472468</v>
      </c>
      <c r="C13" s="332">
        <v>39.422936740401063</v>
      </c>
      <c r="D13" s="332">
        <v>45.466433036064537</v>
      </c>
    </row>
    <row r="14" spans="1:4" ht="15" customHeight="1">
      <c r="A14" s="327" t="s">
        <v>116</v>
      </c>
      <c r="B14" s="331">
        <v>40.21527140317999</v>
      </c>
      <c r="C14" s="331">
        <v>39.326438070005608</v>
      </c>
      <c r="D14" s="331">
        <v>41.100298983253886</v>
      </c>
    </row>
    <row r="15" spans="1:4" ht="15" customHeight="1">
      <c r="A15" s="329" t="s">
        <v>115</v>
      </c>
      <c r="B15" s="332">
        <v>19.95373986791515</v>
      </c>
      <c r="C15" s="332">
        <v>16.853444016207135</v>
      </c>
      <c r="D15" s="332">
        <v>23.225228229605236</v>
      </c>
    </row>
    <row r="16" spans="1:4" ht="15" customHeight="1">
      <c r="A16" s="327" t="s">
        <v>114</v>
      </c>
      <c r="B16" s="331">
        <v>27.98018027202216</v>
      </c>
      <c r="C16" s="331">
        <v>28.468559672125792</v>
      </c>
      <c r="D16" s="331">
        <v>27.450181740905204</v>
      </c>
    </row>
    <row r="17" spans="1:4" ht="15" customHeight="1">
      <c r="A17" s="329" t="s">
        <v>113</v>
      </c>
      <c r="B17" s="332">
        <v>31.606085358382678</v>
      </c>
      <c r="C17" s="332">
        <v>31.751714687380179</v>
      </c>
      <c r="D17" s="332">
        <v>31.457946155459293</v>
      </c>
    </row>
    <row r="18" spans="1:4" ht="15" customHeight="1">
      <c r="A18" s="327" t="s">
        <v>112</v>
      </c>
      <c r="B18" s="331">
        <v>29.72544582122234</v>
      </c>
      <c r="C18" s="331">
        <v>30.050762290380845</v>
      </c>
      <c r="D18" s="331">
        <v>29.39330543933054</v>
      </c>
    </row>
    <row r="19" spans="1:4" ht="15" customHeight="1">
      <c r="A19" s="329" t="s">
        <v>111</v>
      </c>
      <c r="B19" s="332">
        <v>25.783245679939899</v>
      </c>
      <c r="C19" s="332">
        <v>24.992170372690261</v>
      </c>
      <c r="D19" s="332">
        <v>26.706933844835323</v>
      </c>
    </row>
    <row r="20" spans="1:4" ht="15" customHeight="1">
      <c r="A20" s="327" t="s">
        <v>110</v>
      </c>
      <c r="B20" s="331">
        <v>31.791276695696169</v>
      </c>
      <c r="C20" s="331">
        <v>29.722694617013158</v>
      </c>
      <c r="D20" s="331">
        <v>34.038367316172319</v>
      </c>
    </row>
    <row r="21" spans="1:4" ht="15" customHeight="1">
      <c r="A21" s="329" t="s">
        <v>109</v>
      </c>
      <c r="B21" s="332">
        <v>19.582431225302425</v>
      </c>
      <c r="C21" s="332">
        <v>17.800627142127908</v>
      </c>
      <c r="D21" s="332">
        <v>21.506933404687327</v>
      </c>
    </row>
    <row r="22" spans="1:4" ht="15" customHeight="1">
      <c r="A22" s="327" t="s">
        <v>108</v>
      </c>
      <c r="B22" s="331">
        <v>26.072954077627298</v>
      </c>
      <c r="C22" s="331">
        <v>25.312182772158557</v>
      </c>
      <c r="D22" s="331">
        <v>26.851979152345361</v>
      </c>
    </row>
    <row r="23" spans="1:4" ht="15" customHeight="1">
      <c r="A23" s="329" t="s">
        <v>107</v>
      </c>
      <c r="B23" s="332">
        <v>25.297035079462766</v>
      </c>
      <c r="C23" s="332">
        <v>23.290528382136433</v>
      </c>
      <c r="D23" s="332">
        <v>27.569913062277063</v>
      </c>
    </row>
    <row r="24" spans="1:4" ht="15" customHeight="1">
      <c r="A24" s="334" t="s">
        <v>106</v>
      </c>
      <c r="B24" s="391">
        <v>33.999346300899219</v>
      </c>
      <c r="C24" s="392">
        <v>33.815888938887575</v>
      </c>
      <c r="D24" s="393">
        <v>34.190718129167202</v>
      </c>
    </row>
    <row r="25" spans="1:4" ht="15" customHeight="1">
      <c r="A25" s="334" t="s">
        <v>173</v>
      </c>
      <c r="B25" s="391">
        <v>39.9</v>
      </c>
      <c r="C25" s="392">
        <v>34.9</v>
      </c>
      <c r="D25" s="393">
        <v>44.9</v>
      </c>
    </row>
    <row r="26" spans="1:4">
      <c r="A26" s="394"/>
      <c r="B26" s="378"/>
      <c r="C26" s="395"/>
      <c r="D26" s="395"/>
    </row>
    <row r="27" spans="1:4">
      <c r="A27" s="394"/>
      <c r="B27" s="378"/>
      <c r="C27" s="395"/>
      <c r="D27" s="395"/>
    </row>
    <row r="28" spans="1:4" ht="15.95" customHeight="1">
      <c r="A28" s="755" t="s">
        <v>103</v>
      </c>
      <c r="B28" s="396"/>
      <c r="C28" s="395"/>
      <c r="D28" s="395"/>
    </row>
  </sheetData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horizontalDpi="1200" verticalDpi="1200" r:id="rId1"/>
  <headerFooter alignWithMargins="0">
    <oddHeader>&amp;C-9-</oddHeader>
    <oddFooter>&amp;CStatistische Ämter des Bundes und der Länder, Internationale Bildungsindikatoren,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baseColWidth="10" defaultColWidth="11.42578125" defaultRowHeight="12.75"/>
  <cols>
    <col min="1" max="1" width="23.42578125" style="78" customWidth="1"/>
    <col min="2" max="2" width="55.140625" style="78" customWidth="1"/>
    <col min="3" max="4" width="8.140625" style="77" customWidth="1"/>
    <col min="5" max="7" width="8.140625" style="253" customWidth="1"/>
    <col min="8" max="16384" width="11.42578125" style="252"/>
  </cols>
  <sheetData>
    <row r="1" spans="1:7">
      <c r="A1" s="303" t="s">
        <v>4</v>
      </c>
      <c r="B1" s="44"/>
      <c r="E1" s="243"/>
      <c r="F1" s="243"/>
      <c r="G1" s="243"/>
    </row>
    <row r="2" spans="1:7">
      <c r="E2" s="243"/>
      <c r="F2" s="243"/>
      <c r="G2" s="243"/>
    </row>
    <row r="3" spans="1:7" s="250" customFormat="1" ht="15.75" customHeight="1">
      <c r="A3" s="397" t="s">
        <v>517</v>
      </c>
      <c r="B3" s="397"/>
      <c r="C3" s="315"/>
      <c r="D3" s="316"/>
      <c r="E3" s="316"/>
      <c r="F3" s="316"/>
      <c r="G3" s="316"/>
    </row>
    <row r="4" spans="1:7" s="256" customFormat="1" ht="15" customHeight="1">
      <c r="A4" s="398" t="s">
        <v>95</v>
      </c>
      <c r="B4" s="398"/>
      <c r="C4" s="315"/>
      <c r="D4" s="315"/>
      <c r="E4" s="315"/>
      <c r="F4" s="315"/>
      <c r="G4" s="315"/>
    </row>
    <row r="5" spans="1:7" s="256" customFormat="1" ht="12.75" customHeight="1">
      <c r="A5" s="399"/>
      <c r="B5" s="400"/>
      <c r="C5" s="315"/>
      <c r="D5" s="315"/>
      <c r="E5" s="315"/>
      <c r="F5" s="315"/>
      <c r="G5" s="315"/>
    </row>
    <row r="6" spans="1:7" s="256" customFormat="1" ht="15" customHeight="1">
      <c r="A6" s="323" t="s">
        <v>125</v>
      </c>
      <c r="B6" s="401" t="s">
        <v>479</v>
      </c>
      <c r="C6" s="402" t="s">
        <v>478</v>
      </c>
      <c r="D6" s="403" t="s">
        <v>477</v>
      </c>
      <c r="E6" s="403">
        <v>2015</v>
      </c>
      <c r="F6" s="403">
        <v>2016</v>
      </c>
      <c r="G6" s="403">
        <v>2017</v>
      </c>
    </row>
    <row r="7" spans="1:7" s="256" customFormat="1" ht="15" customHeight="1">
      <c r="A7" s="327" t="s">
        <v>122</v>
      </c>
      <c r="B7" s="327" t="s">
        <v>476</v>
      </c>
      <c r="C7" s="328">
        <v>19.14106243905465</v>
      </c>
      <c r="D7" s="328">
        <v>15.50486382505161</v>
      </c>
      <c r="E7" s="328">
        <v>13.960868332444223</v>
      </c>
      <c r="F7" s="328">
        <v>14.0936308448599</v>
      </c>
      <c r="G7" s="328">
        <v>14.145000666680515</v>
      </c>
    </row>
    <row r="8" spans="1:7" s="256" customFormat="1" ht="15" customHeight="1">
      <c r="A8" s="327"/>
      <c r="B8" s="327" t="s">
        <v>475</v>
      </c>
      <c r="C8" s="328">
        <v>54.887343695622967</v>
      </c>
      <c r="D8" s="328">
        <v>55.396041924557338</v>
      </c>
      <c r="E8" s="328">
        <v>55.211502845289175</v>
      </c>
      <c r="F8" s="328">
        <v>54.278486755594322</v>
      </c>
      <c r="G8" s="328">
        <v>54.585220865559002</v>
      </c>
    </row>
    <row r="9" spans="1:7" s="256" customFormat="1" ht="15" customHeight="1">
      <c r="A9" s="327"/>
      <c r="B9" s="327" t="s">
        <v>133</v>
      </c>
      <c r="C9" s="328">
        <v>25.971077014254757</v>
      </c>
      <c r="D9" s="328">
        <v>29.098573405302552</v>
      </c>
      <c r="E9" s="328">
        <v>30.827542640555905</v>
      </c>
      <c r="F9" s="328">
        <v>31.627865571209274</v>
      </c>
      <c r="G9" s="328">
        <v>31.269761716993795</v>
      </c>
    </row>
    <row r="10" spans="1:7" s="256" customFormat="1" ht="15" customHeight="1">
      <c r="A10" s="329" t="s">
        <v>121</v>
      </c>
      <c r="B10" s="329" t="s">
        <v>476</v>
      </c>
      <c r="C10" s="330">
        <v>17.11703241898925</v>
      </c>
      <c r="D10" s="330">
        <v>13.25206006841092</v>
      </c>
      <c r="E10" s="330">
        <v>11.203227950447337</v>
      </c>
      <c r="F10" s="330">
        <v>11.887649185378052</v>
      </c>
      <c r="G10" s="330">
        <v>11.437637379684006</v>
      </c>
    </row>
    <row r="11" spans="1:7" s="256" customFormat="1" ht="15" customHeight="1">
      <c r="A11" s="329"/>
      <c r="B11" s="329" t="s">
        <v>475</v>
      </c>
      <c r="C11" s="330">
        <v>58.569533583158396</v>
      </c>
      <c r="D11" s="330">
        <v>58.566116438776305</v>
      </c>
      <c r="E11" s="330">
        <v>59.174404796165533</v>
      </c>
      <c r="F11" s="330">
        <v>57.989349511633669</v>
      </c>
      <c r="G11" s="330">
        <v>57.541548490782667</v>
      </c>
    </row>
    <row r="12" spans="1:7" s="256" customFormat="1" ht="15" customHeight="1">
      <c r="A12" s="329"/>
      <c r="B12" s="329" t="s">
        <v>133</v>
      </c>
      <c r="C12" s="330">
        <v>24.313580896167863</v>
      </c>
      <c r="D12" s="330">
        <v>28.181385335759746</v>
      </c>
      <c r="E12" s="330">
        <v>29.622424525138442</v>
      </c>
      <c r="F12" s="330">
        <v>30.123001302988289</v>
      </c>
      <c r="G12" s="330">
        <v>31.020884163145258</v>
      </c>
    </row>
    <row r="13" spans="1:7" s="256" customFormat="1" ht="15" customHeight="1">
      <c r="A13" s="327" t="s">
        <v>120</v>
      </c>
      <c r="B13" s="327" t="s">
        <v>476</v>
      </c>
      <c r="C13" s="328">
        <v>16.629849957365757</v>
      </c>
      <c r="D13" s="328">
        <v>15.653694354744976</v>
      </c>
      <c r="E13" s="328">
        <v>15.055227251632067</v>
      </c>
      <c r="F13" s="328">
        <v>13.816497313136416</v>
      </c>
      <c r="G13" s="328">
        <v>13.655973440670225</v>
      </c>
    </row>
    <row r="14" spans="1:7" s="256" customFormat="1" ht="15" customHeight="1">
      <c r="A14" s="327"/>
      <c r="B14" s="327" t="s">
        <v>475</v>
      </c>
      <c r="C14" s="328">
        <v>48.805991732446415</v>
      </c>
      <c r="D14" s="328">
        <v>48.628229812566012</v>
      </c>
      <c r="E14" s="328">
        <v>48.340238195280996</v>
      </c>
      <c r="F14" s="328">
        <v>47.11351157316863</v>
      </c>
      <c r="G14" s="328">
        <v>45.814458495266749</v>
      </c>
    </row>
    <row r="15" spans="1:7" s="256" customFormat="1" ht="15" customHeight="1">
      <c r="A15" s="327"/>
      <c r="B15" s="327" t="s">
        <v>133</v>
      </c>
      <c r="C15" s="328">
        <v>34.562662371660949</v>
      </c>
      <c r="D15" s="328">
        <v>35.719591880050338</v>
      </c>
      <c r="E15" s="328">
        <v>36.604883871566571</v>
      </c>
      <c r="F15" s="328">
        <v>39.06994234143896</v>
      </c>
      <c r="G15" s="328">
        <v>40.529712575796395</v>
      </c>
    </row>
    <row r="16" spans="1:7" s="256" customFormat="1" ht="15" customHeight="1">
      <c r="A16" s="329" t="s">
        <v>119</v>
      </c>
      <c r="B16" s="329" t="s">
        <v>476</v>
      </c>
      <c r="C16" s="330">
        <v>7.3233171059258018</v>
      </c>
      <c r="D16" s="330">
        <v>6.2885222885222882</v>
      </c>
      <c r="E16" s="330">
        <v>6.5567187949097052</v>
      </c>
      <c r="F16" s="330">
        <v>6.402829782510473</v>
      </c>
      <c r="G16" s="330">
        <v>7.7386802116329294</v>
      </c>
    </row>
    <row r="17" spans="1:7" s="256" customFormat="1" ht="15" customHeight="1">
      <c r="A17" s="329"/>
      <c r="B17" s="329" t="s">
        <v>475</v>
      </c>
      <c r="C17" s="330">
        <v>61.486486486486491</v>
      </c>
      <c r="D17" s="330">
        <v>63.382941382941368</v>
      </c>
      <c r="E17" s="330">
        <v>65.789423009031324</v>
      </c>
      <c r="F17" s="330">
        <v>66.353562514318781</v>
      </c>
      <c r="G17" s="330">
        <v>65.400768570746564</v>
      </c>
    </row>
    <row r="18" spans="1:7" s="256" customFormat="1" ht="15" customHeight="1">
      <c r="A18" s="329"/>
      <c r="B18" s="329" t="s">
        <v>133</v>
      </c>
      <c r="C18" s="330">
        <v>31.192294779251302</v>
      </c>
      <c r="D18" s="330">
        <v>30.332046332046335</v>
      </c>
      <c r="E18" s="330">
        <v>27.653858196058962</v>
      </c>
      <c r="F18" s="330">
        <v>27.243394916236426</v>
      </c>
      <c r="G18" s="330">
        <v>26.860551217620497</v>
      </c>
    </row>
    <row r="19" spans="1:7" s="256" customFormat="1" ht="15" customHeight="1">
      <c r="A19" s="327" t="s">
        <v>118</v>
      </c>
      <c r="B19" s="327" t="s">
        <v>476</v>
      </c>
      <c r="C19" s="328">
        <v>25.812849162011176</v>
      </c>
      <c r="D19" s="328">
        <v>20.369445831253124</v>
      </c>
      <c r="E19" s="328">
        <v>21.418496423071399</v>
      </c>
      <c r="F19" s="328">
        <v>18.423701759167077</v>
      </c>
      <c r="G19" s="328">
        <v>18.02652032727212</v>
      </c>
    </row>
    <row r="20" spans="1:7" s="256" customFormat="1" ht="15" customHeight="1">
      <c r="A20" s="327"/>
      <c r="B20" s="327" t="s">
        <v>475</v>
      </c>
      <c r="C20" s="328">
        <v>52.715083798882681</v>
      </c>
      <c r="D20" s="328">
        <v>54.146557940866494</v>
      </c>
      <c r="E20" s="328">
        <v>52.345344643616286</v>
      </c>
      <c r="F20" s="328">
        <v>53.98078987324876</v>
      </c>
      <c r="G20" s="328">
        <v>53.580299501568305</v>
      </c>
    </row>
    <row r="21" spans="1:7" s="256" customFormat="1" ht="15" customHeight="1">
      <c r="A21" s="327"/>
      <c r="B21" s="327" t="s">
        <v>133</v>
      </c>
      <c r="C21" s="328">
        <v>21.460893854748605</v>
      </c>
      <c r="D21" s="328">
        <v>25.483996227880411</v>
      </c>
      <c r="E21" s="328">
        <v>26.23672200747199</v>
      </c>
      <c r="F21" s="328">
        <v>27.595786452800592</v>
      </c>
      <c r="G21" s="328">
        <v>28.391797175369394</v>
      </c>
    </row>
    <row r="22" spans="1:7" s="256" customFormat="1" ht="15" customHeight="1">
      <c r="A22" s="329" t="s">
        <v>117</v>
      </c>
      <c r="B22" s="329" t="s">
        <v>476</v>
      </c>
      <c r="C22" s="330">
        <v>19.094190478110949</v>
      </c>
      <c r="D22" s="330">
        <v>15.101176702279554</v>
      </c>
      <c r="E22" s="330">
        <v>14.725453339879238</v>
      </c>
      <c r="F22" s="330">
        <v>14.221038329658844</v>
      </c>
      <c r="G22" s="330">
        <v>15.584271765321365</v>
      </c>
    </row>
    <row r="23" spans="1:7" s="256" customFormat="1" ht="15" customHeight="1">
      <c r="A23" s="329"/>
      <c r="B23" s="329" t="s">
        <v>475</v>
      </c>
      <c r="C23" s="330">
        <v>55.529229093988832</v>
      </c>
      <c r="D23" s="330">
        <v>54.655112992959488</v>
      </c>
      <c r="E23" s="330">
        <v>50.360676836293003</v>
      </c>
      <c r="F23" s="330">
        <v>49.406331810907275</v>
      </c>
      <c r="G23" s="330">
        <v>48.720372088760605</v>
      </c>
    </row>
    <row r="24" spans="1:7" s="256" customFormat="1" ht="15" customHeight="1">
      <c r="A24" s="329"/>
      <c r="B24" s="329" t="s">
        <v>133</v>
      </c>
      <c r="C24" s="330">
        <v>25.377588675364475</v>
      </c>
      <c r="D24" s="330">
        <v>30.239771552360789</v>
      </c>
      <c r="E24" s="330">
        <v>34.913967621234562</v>
      </c>
      <c r="F24" s="330">
        <v>36.372629859433872</v>
      </c>
      <c r="G24" s="330">
        <v>35.695260679795183</v>
      </c>
    </row>
    <row r="25" spans="1:7" s="256" customFormat="1" ht="15" customHeight="1">
      <c r="A25" s="327" t="s">
        <v>116</v>
      </c>
      <c r="B25" s="327" t="s">
        <v>476</v>
      </c>
      <c r="C25" s="328">
        <v>18.114497717234066</v>
      </c>
      <c r="D25" s="328">
        <v>14.945272192487582</v>
      </c>
      <c r="E25" s="328">
        <v>14.559342031109191</v>
      </c>
      <c r="F25" s="328">
        <v>14.687384463826927</v>
      </c>
      <c r="G25" s="328">
        <v>14.916998306985334</v>
      </c>
    </row>
    <row r="26" spans="1:7" s="256" customFormat="1" ht="15" customHeight="1">
      <c r="A26" s="327"/>
      <c r="B26" s="327" t="s">
        <v>475</v>
      </c>
      <c r="C26" s="328">
        <v>55.612752596887603</v>
      </c>
      <c r="D26" s="328">
        <v>56.999192342928787</v>
      </c>
      <c r="E26" s="328">
        <v>55.773200081096952</v>
      </c>
      <c r="F26" s="328">
        <v>54.618037779189756</v>
      </c>
      <c r="G26" s="328">
        <v>53.337935987921689</v>
      </c>
    </row>
    <row r="27" spans="1:7" s="256" customFormat="1" ht="15" customHeight="1">
      <c r="A27" s="327"/>
      <c r="B27" s="327" t="s">
        <v>133</v>
      </c>
      <c r="C27" s="328">
        <v>26.273343769400544</v>
      </c>
      <c r="D27" s="328">
        <v>28.056138193741255</v>
      </c>
      <c r="E27" s="328">
        <v>29.667338802712639</v>
      </c>
      <c r="F27" s="328">
        <v>30.694460200304828</v>
      </c>
      <c r="G27" s="328">
        <v>31.745182970178025</v>
      </c>
    </row>
    <row r="28" spans="1:7" s="256" customFormat="1" ht="15" customHeight="1">
      <c r="A28" s="329" t="s">
        <v>115</v>
      </c>
      <c r="B28" s="329" t="s">
        <v>476</v>
      </c>
      <c r="C28" s="330">
        <v>8.5918272086904874</v>
      </c>
      <c r="D28" s="330">
        <v>6.2562958309413688</v>
      </c>
      <c r="E28" s="330">
        <v>7.1768904810328733</v>
      </c>
      <c r="F28" s="330">
        <v>7.5375444543752366</v>
      </c>
      <c r="G28" s="330">
        <v>7.4722527062106092</v>
      </c>
    </row>
    <row r="29" spans="1:7" s="256" customFormat="1" ht="15" customHeight="1">
      <c r="A29" s="329"/>
      <c r="B29" s="329" t="s">
        <v>475</v>
      </c>
      <c r="C29" s="330">
        <v>64.738394296868364</v>
      </c>
      <c r="D29" s="330">
        <v>66.701688636634444</v>
      </c>
      <c r="E29" s="330">
        <v>67.331698052442206</v>
      </c>
      <c r="F29" s="330">
        <v>66.749725311359711</v>
      </c>
      <c r="G29" s="330">
        <v>65.994583647377695</v>
      </c>
    </row>
    <row r="30" spans="1:7" s="256" customFormat="1" ht="15" customHeight="1">
      <c r="A30" s="329"/>
      <c r="B30" s="329" t="s">
        <v>133</v>
      </c>
      <c r="C30" s="330">
        <v>26.667656793685822</v>
      </c>
      <c r="D30" s="330">
        <v>27.031183995320777</v>
      </c>
      <c r="E30" s="330">
        <v>25.490639413945914</v>
      </c>
      <c r="F30" s="330">
        <v>25.712840440339392</v>
      </c>
      <c r="G30" s="330">
        <v>26.534062253234136</v>
      </c>
    </row>
    <row r="31" spans="1:7" s="256" customFormat="1" ht="15" customHeight="1">
      <c r="A31" s="327" t="s">
        <v>114</v>
      </c>
      <c r="B31" s="327" t="s">
        <v>476</v>
      </c>
      <c r="C31" s="328">
        <v>17.953729947084039</v>
      </c>
      <c r="D31" s="328">
        <v>15.310088037017547</v>
      </c>
      <c r="E31" s="328">
        <v>13.8214743652597</v>
      </c>
      <c r="F31" s="328">
        <v>14.658119608211809</v>
      </c>
      <c r="G31" s="328">
        <v>14.671547806005156</v>
      </c>
    </row>
    <row r="32" spans="1:7" s="256" customFormat="1" ht="15" customHeight="1">
      <c r="A32" s="327"/>
      <c r="B32" s="327" t="s">
        <v>475</v>
      </c>
      <c r="C32" s="328">
        <v>62.321693683127855</v>
      </c>
      <c r="D32" s="328">
        <v>62.350076333356128</v>
      </c>
      <c r="E32" s="328">
        <v>62.403262957713459</v>
      </c>
      <c r="F32" s="328">
        <v>62.347225612212831</v>
      </c>
      <c r="G32" s="328">
        <v>61.487412445734194</v>
      </c>
    </row>
    <row r="33" spans="1:7" s="256" customFormat="1" ht="15" customHeight="1">
      <c r="A33" s="327"/>
      <c r="B33" s="327" t="s">
        <v>133</v>
      </c>
      <c r="C33" s="328">
        <v>19.724110969939819</v>
      </c>
      <c r="D33" s="328">
        <v>22.339835629626307</v>
      </c>
      <c r="E33" s="328">
        <v>23.775144542949892</v>
      </c>
      <c r="F33" s="328">
        <v>22.994678136448517</v>
      </c>
      <c r="G33" s="328">
        <v>23.841063170234413</v>
      </c>
    </row>
    <row r="34" spans="1:7" s="256" customFormat="1" ht="15" customHeight="1">
      <c r="A34" s="329" t="s">
        <v>113</v>
      </c>
      <c r="B34" s="329" t="s">
        <v>476</v>
      </c>
      <c r="C34" s="330">
        <v>20.49418264033444</v>
      </c>
      <c r="D34" s="330">
        <v>18.669937454512137</v>
      </c>
      <c r="E34" s="330">
        <v>17.777204134982231</v>
      </c>
      <c r="F34" s="330">
        <v>17.955922053036804</v>
      </c>
      <c r="G34" s="330">
        <v>17.575030752947001</v>
      </c>
    </row>
    <row r="35" spans="1:7" s="256" customFormat="1" ht="15" customHeight="1">
      <c r="A35" s="329"/>
      <c r="B35" s="329" t="s">
        <v>475</v>
      </c>
      <c r="C35" s="330">
        <v>58.535404943049073</v>
      </c>
      <c r="D35" s="330">
        <v>58.563484138726665</v>
      </c>
      <c r="E35" s="330">
        <v>57.493326015912473</v>
      </c>
      <c r="F35" s="330">
        <v>56.039798897545786</v>
      </c>
      <c r="G35" s="330">
        <v>56.720931644154014</v>
      </c>
    </row>
    <row r="36" spans="1:7" s="256" customFormat="1" ht="15" customHeight="1">
      <c r="A36" s="329"/>
      <c r="B36" s="329" t="s">
        <v>133</v>
      </c>
      <c r="C36" s="330">
        <v>20.970412416616487</v>
      </c>
      <c r="D36" s="330">
        <v>22.766474285755937</v>
      </c>
      <c r="E36" s="330">
        <v>24.729501126075174</v>
      </c>
      <c r="F36" s="330">
        <v>26.004279049417413</v>
      </c>
      <c r="G36" s="330">
        <v>25.704047821522341</v>
      </c>
    </row>
    <row r="37" spans="1:7" s="256" customFormat="1" ht="15" customHeight="1">
      <c r="A37" s="327" t="s">
        <v>112</v>
      </c>
      <c r="B37" s="327" t="s">
        <v>476</v>
      </c>
      <c r="C37" s="328">
        <v>19.390477414970359</v>
      </c>
      <c r="D37" s="328">
        <v>16.926285087963738</v>
      </c>
      <c r="E37" s="328">
        <v>15.295923695510208</v>
      </c>
      <c r="F37" s="328">
        <v>16.875202976797297</v>
      </c>
      <c r="G37" s="328">
        <v>16.331782942934367</v>
      </c>
    </row>
    <row r="38" spans="1:7" s="256" customFormat="1" ht="15" customHeight="1">
      <c r="A38" s="327"/>
      <c r="B38" s="327" t="s">
        <v>475</v>
      </c>
      <c r="C38" s="328">
        <v>59.13388466183298</v>
      </c>
      <c r="D38" s="328">
        <v>59.176744877296628</v>
      </c>
      <c r="E38" s="328">
        <v>59.255021008529226</v>
      </c>
      <c r="F38" s="328">
        <v>57.297295344056664</v>
      </c>
      <c r="G38" s="328">
        <v>57.529122910384302</v>
      </c>
    </row>
    <row r="39" spans="1:7" s="256" customFormat="1" ht="15" customHeight="1">
      <c r="A39" s="327"/>
      <c r="B39" s="327" t="s">
        <v>133</v>
      </c>
      <c r="C39" s="328">
        <v>21.477015479136917</v>
      </c>
      <c r="D39" s="328">
        <v>23.896505601070057</v>
      </c>
      <c r="E39" s="328">
        <v>25.448732690488157</v>
      </c>
      <c r="F39" s="328">
        <v>25.82718549832131</v>
      </c>
      <c r="G39" s="328">
        <v>26.139048963359045</v>
      </c>
    </row>
    <row r="40" spans="1:7" s="256" customFormat="1" ht="15" customHeight="1">
      <c r="A40" s="329" t="s">
        <v>111</v>
      </c>
      <c r="B40" s="329" t="s">
        <v>476</v>
      </c>
      <c r="C40" s="330">
        <v>23.802270593861248</v>
      </c>
      <c r="D40" s="330">
        <v>16.214218761266132</v>
      </c>
      <c r="E40" s="330">
        <v>15.844675514977316</v>
      </c>
      <c r="F40" s="330">
        <v>15.813559197633712</v>
      </c>
      <c r="G40" s="330">
        <v>15.234905420951328</v>
      </c>
    </row>
    <row r="41" spans="1:7" s="256" customFormat="1" ht="15" customHeight="1">
      <c r="A41" s="329"/>
      <c r="B41" s="329" t="s">
        <v>475</v>
      </c>
      <c r="C41" s="330">
        <v>57.388285719346086</v>
      </c>
      <c r="D41" s="330">
        <v>62.538755497872955</v>
      </c>
      <c r="E41" s="330">
        <v>64.415513662280091</v>
      </c>
      <c r="F41" s="330">
        <v>61.207035751245897</v>
      </c>
      <c r="G41" s="330">
        <v>61.78213566549897</v>
      </c>
    </row>
    <row r="42" spans="1:7" s="256" customFormat="1" ht="15" customHeight="1">
      <c r="A42" s="329"/>
      <c r="B42" s="329" t="s">
        <v>133</v>
      </c>
      <c r="C42" s="330">
        <v>18.807672552735514</v>
      </c>
      <c r="D42" s="330">
        <v>21.257841228639414</v>
      </c>
      <c r="E42" s="330">
        <v>19.739998684964451</v>
      </c>
      <c r="F42" s="330">
        <v>22.979955521956445</v>
      </c>
      <c r="G42" s="330">
        <v>22.983885160231413</v>
      </c>
    </row>
    <row r="43" spans="1:7" s="256" customFormat="1" ht="15" customHeight="1">
      <c r="A43" s="327" t="s">
        <v>110</v>
      </c>
      <c r="B43" s="327" t="s">
        <v>476</v>
      </c>
      <c r="C43" s="328">
        <v>4.708937125620217</v>
      </c>
      <c r="D43" s="328">
        <v>4.0043232041731418</v>
      </c>
      <c r="E43" s="328">
        <v>4.0960311714011786</v>
      </c>
      <c r="F43" s="328">
        <v>4.5565250172370177</v>
      </c>
      <c r="G43" s="328">
        <v>4.9372662218322994</v>
      </c>
    </row>
    <row r="44" spans="1:7" s="256" customFormat="1" ht="15" customHeight="1">
      <c r="A44" s="327"/>
      <c r="B44" s="327" t="s">
        <v>475</v>
      </c>
      <c r="C44" s="328">
        <v>62.233381608151298</v>
      </c>
      <c r="D44" s="328">
        <v>63.696250245636612</v>
      </c>
      <c r="E44" s="328">
        <v>66.733728633308118</v>
      </c>
      <c r="F44" s="328">
        <v>66.75498994187889</v>
      </c>
      <c r="G44" s="328">
        <v>65.966402581687618</v>
      </c>
    </row>
    <row r="45" spans="1:7" s="256" customFormat="1" ht="15" customHeight="1">
      <c r="A45" s="327"/>
      <c r="B45" s="327" t="s">
        <v>133</v>
      </c>
      <c r="C45" s="328">
        <v>33.056824316797062</v>
      </c>
      <c r="D45" s="328">
        <v>32.298979938188907</v>
      </c>
      <c r="E45" s="328">
        <v>29.17024019529071</v>
      </c>
      <c r="F45" s="328">
        <v>28.688349760169839</v>
      </c>
      <c r="G45" s="328">
        <v>29.096377153608476</v>
      </c>
    </row>
    <row r="46" spans="1:7" s="256" customFormat="1" ht="15" customHeight="1">
      <c r="A46" s="329" t="s">
        <v>109</v>
      </c>
      <c r="B46" s="329" t="s">
        <v>476</v>
      </c>
      <c r="C46" s="330">
        <v>10.478987104474989</v>
      </c>
      <c r="D46" s="330">
        <v>6.1756529229805395</v>
      </c>
      <c r="E46" s="330">
        <v>6.8536975913167613</v>
      </c>
      <c r="F46" s="330">
        <v>6.892342871268772</v>
      </c>
      <c r="G46" s="330">
        <v>7.8181477861198339</v>
      </c>
    </row>
    <row r="47" spans="1:7" s="256" customFormat="1" ht="15" customHeight="1">
      <c r="A47" s="329"/>
      <c r="B47" s="329" t="s">
        <v>475</v>
      </c>
      <c r="C47" s="330">
        <v>63.863970884379661</v>
      </c>
      <c r="D47" s="330">
        <v>68.830416226163919</v>
      </c>
      <c r="E47" s="330">
        <v>69.734053906653884</v>
      </c>
      <c r="F47" s="330">
        <v>70.256782646313582</v>
      </c>
      <c r="G47" s="330">
        <v>70.015182080984971</v>
      </c>
    </row>
    <row r="48" spans="1:7" s="256" customFormat="1" ht="15" customHeight="1">
      <c r="A48" s="329"/>
      <c r="B48" s="329" t="s">
        <v>133</v>
      </c>
      <c r="C48" s="330">
        <v>25.659971148001965</v>
      </c>
      <c r="D48" s="330">
        <v>24.992364618818279</v>
      </c>
      <c r="E48" s="330">
        <v>23.412005028539145</v>
      </c>
      <c r="F48" s="330">
        <v>22.850955799361824</v>
      </c>
      <c r="G48" s="330">
        <v>22.166586943410351</v>
      </c>
    </row>
    <row r="49" spans="1:7" s="256" customFormat="1" ht="15" customHeight="1">
      <c r="A49" s="327" t="s">
        <v>108</v>
      </c>
      <c r="B49" s="327" t="s">
        <v>476</v>
      </c>
      <c r="C49" s="328">
        <v>15.141564838188437</v>
      </c>
      <c r="D49" s="328">
        <v>13.291613680476544</v>
      </c>
      <c r="E49" s="328">
        <v>11.694284803016361</v>
      </c>
      <c r="F49" s="328">
        <v>12.294065261966347</v>
      </c>
      <c r="G49" s="328">
        <v>12.534160995321141</v>
      </c>
    </row>
    <row r="50" spans="1:7" s="256" customFormat="1" ht="15" customHeight="1">
      <c r="A50" s="327"/>
      <c r="B50" s="327" t="s">
        <v>475</v>
      </c>
      <c r="C50" s="328">
        <v>63.962777175711729</v>
      </c>
      <c r="D50" s="328">
        <v>63.982999799210241</v>
      </c>
      <c r="E50" s="328">
        <v>64.518702255701214</v>
      </c>
      <c r="F50" s="328">
        <v>63.630450440983488</v>
      </c>
      <c r="G50" s="328">
        <v>63.259650148872836</v>
      </c>
    </row>
    <row r="51" spans="1:7" s="256" customFormat="1" ht="15" customHeight="1">
      <c r="A51" s="327"/>
      <c r="B51" s="327" t="s">
        <v>133</v>
      </c>
      <c r="C51" s="328">
        <v>20.895657986099849</v>
      </c>
      <c r="D51" s="328">
        <v>22.725386520313233</v>
      </c>
      <c r="E51" s="328">
        <v>23.78701294128243</v>
      </c>
      <c r="F51" s="328">
        <v>24.075351280385167</v>
      </c>
      <c r="G51" s="328">
        <v>24.20612239472565</v>
      </c>
    </row>
    <row r="52" spans="1:7" s="256" customFormat="1" ht="15" customHeight="1">
      <c r="A52" s="329" t="s">
        <v>107</v>
      </c>
      <c r="B52" s="329" t="s">
        <v>476</v>
      </c>
      <c r="C52" s="330">
        <v>6.9534852974343417</v>
      </c>
      <c r="D52" s="330">
        <v>4.9646806878475989</v>
      </c>
      <c r="E52" s="330">
        <v>4.5235228726639685</v>
      </c>
      <c r="F52" s="330">
        <v>4.842325349908756</v>
      </c>
      <c r="G52" s="330">
        <v>4.3082243450105526</v>
      </c>
    </row>
    <row r="53" spans="1:7" s="256" customFormat="1" ht="15" customHeight="1">
      <c r="A53" s="329"/>
      <c r="B53" s="329" t="s">
        <v>475</v>
      </c>
      <c r="C53" s="330">
        <v>62.867564141449471</v>
      </c>
      <c r="D53" s="330">
        <v>66.809435530269127</v>
      </c>
      <c r="E53" s="330">
        <v>69.056190616020302</v>
      </c>
      <c r="F53" s="330">
        <v>68.290834637319549</v>
      </c>
      <c r="G53" s="330">
        <v>68.919638240703861</v>
      </c>
    </row>
    <row r="54" spans="1:7" s="256" customFormat="1" ht="15" customHeight="1">
      <c r="A54" s="329"/>
      <c r="B54" s="329" t="s">
        <v>133</v>
      </c>
      <c r="C54" s="330">
        <v>30.178172853332086</v>
      </c>
      <c r="D54" s="330">
        <v>28.225883781883272</v>
      </c>
      <c r="E54" s="330">
        <v>26.42070600079704</v>
      </c>
      <c r="F54" s="330">
        <v>26.8669233789652</v>
      </c>
      <c r="G54" s="330">
        <v>26.772137414285595</v>
      </c>
    </row>
    <row r="55" spans="1:7" s="256" customFormat="1" ht="15" customHeight="1">
      <c r="A55" s="334" t="s">
        <v>106</v>
      </c>
      <c r="B55" s="404" t="s">
        <v>476</v>
      </c>
      <c r="C55" s="335">
        <v>16.861924454188671</v>
      </c>
      <c r="D55" s="335">
        <v>14.189676340390752</v>
      </c>
      <c r="E55" s="335">
        <v>13.208798206225802</v>
      </c>
      <c r="F55" s="335">
        <v>13.523508541805807</v>
      </c>
      <c r="G55" s="336">
        <v>13.478384550733169</v>
      </c>
    </row>
    <row r="56" spans="1:7" s="256" customFormat="1" ht="15" customHeight="1">
      <c r="A56" s="334"/>
      <c r="B56" s="404" t="s">
        <v>475</v>
      </c>
      <c r="C56" s="335">
        <v>58.568109558172033</v>
      </c>
      <c r="D56" s="335">
        <v>59.201161674986658</v>
      </c>
      <c r="E56" s="335">
        <v>59.152873861520114</v>
      </c>
      <c r="F56" s="335">
        <v>58.184778881084952</v>
      </c>
      <c r="G56" s="336">
        <v>57.938240282922891</v>
      </c>
    </row>
    <row r="57" spans="1:7" s="256" customFormat="1" ht="15" customHeight="1">
      <c r="A57" s="334"/>
      <c r="B57" s="404" t="s">
        <v>133</v>
      </c>
      <c r="C57" s="335">
        <v>24.569899448948753</v>
      </c>
      <c r="D57" s="335">
        <v>26.609161984622613</v>
      </c>
      <c r="E57" s="335">
        <v>27.638323435632739</v>
      </c>
      <c r="F57" s="335">
        <v>28.291723648981858</v>
      </c>
      <c r="G57" s="336">
        <v>28.58337516634392</v>
      </c>
    </row>
    <row r="58" spans="1:7" s="50" customFormat="1" ht="3.95" customHeight="1">
      <c r="A58" s="368"/>
      <c r="B58" s="368"/>
      <c r="C58" s="368"/>
      <c r="D58" s="368"/>
      <c r="E58" s="368"/>
      <c r="F58" s="368"/>
      <c r="G58" s="405"/>
    </row>
    <row r="59" spans="1:7" s="62" customFormat="1" ht="15.95" customHeight="1">
      <c r="A59" s="334" t="s">
        <v>105</v>
      </c>
      <c r="B59" s="404" t="s">
        <v>476</v>
      </c>
      <c r="C59" s="335">
        <v>29.427007</v>
      </c>
      <c r="D59" s="335">
        <v>25.593354000000001</v>
      </c>
      <c r="E59" s="335">
        <v>22.802865000000001</v>
      </c>
      <c r="F59" s="335">
        <v>21.637314</v>
      </c>
      <c r="G59" s="336">
        <v>21.099948999999999</v>
      </c>
    </row>
    <row r="60" spans="1:7" s="62" customFormat="1" ht="15.95" customHeight="1">
      <c r="A60" s="334"/>
      <c r="B60" s="404" t="s">
        <v>475</v>
      </c>
      <c r="C60" s="335">
        <v>44.583593</v>
      </c>
      <c r="D60" s="335">
        <v>44.393220999999997</v>
      </c>
      <c r="E60" s="335">
        <v>43.092151000000001</v>
      </c>
      <c r="F60" s="335">
        <v>43.162325000000003</v>
      </c>
      <c r="G60" s="336">
        <v>42.530793000000003</v>
      </c>
    </row>
    <row r="61" spans="1:7" s="62" customFormat="1" ht="15.95" customHeight="1">
      <c r="A61" s="334"/>
      <c r="B61" s="404" t="s">
        <v>133</v>
      </c>
      <c r="C61" s="335">
        <v>26.477979999999999</v>
      </c>
      <c r="D61" s="335">
        <v>30.503228</v>
      </c>
      <c r="E61" s="335">
        <v>34.546030000000002</v>
      </c>
      <c r="F61" s="335">
        <v>35.663893999999999</v>
      </c>
      <c r="G61" s="336">
        <v>36.812530000000002</v>
      </c>
    </row>
    <row r="62" spans="1:7" s="62" customFormat="1">
      <c r="A62" s="378"/>
      <c r="B62" s="378"/>
      <c r="C62" s="338"/>
      <c r="D62" s="406"/>
      <c r="E62" s="406"/>
      <c r="F62" s="406"/>
      <c r="G62" s="406"/>
    </row>
    <row r="63" spans="1:7" s="62" customFormat="1">
      <c r="A63" s="407" t="s">
        <v>474</v>
      </c>
      <c r="B63" s="378"/>
      <c r="C63" s="338"/>
      <c r="D63" s="406"/>
      <c r="E63" s="406"/>
      <c r="F63" s="406"/>
      <c r="G63" s="406"/>
    </row>
    <row r="64" spans="1:7" s="62" customFormat="1">
      <c r="A64" s="64"/>
      <c r="B64" s="64"/>
      <c r="C64" s="3"/>
      <c r="D64" s="269"/>
      <c r="E64" s="268"/>
      <c r="F64" s="268"/>
      <c r="G64" s="268"/>
    </row>
    <row r="65" spans="1:7" s="62" customFormat="1">
      <c r="A65" s="64"/>
      <c r="B65" s="64"/>
      <c r="C65" s="3"/>
      <c r="D65" s="268"/>
      <c r="E65" s="268"/>
      <c r="F65" s="268"/>
      <c r="G65" s="268"/>
    </row>
    <row r="66" spans="1:7" s="62" customFormat="1" ht="12.75" customHeight="1">
      <c r="A66" s="755" t="s">
        <v>103</v>
      </c>
      <c r="B66" s="254"/>
      <c r="C66" s="3"/>
      <c r="D66" s="100"/>
      <c r="E66" s="100"/>
      <c r="F66" s="100"/>
      <c r="G66" s="100"/>
    </row>
  </sheetData>
  <conditionalFormatting sqref="D56:D57">
    <cfRule type="expression" dxfId="186" priority="13" stopIfTrue="1">
      <formula>#REF!=1</formula>
    </cfRule>
  </conditionalFormatting>
  <conditionalFormatting sqref="D55">
    <cfRule type="expression" dxfId="185" priority="14" stopIfTrue="1">
      <formula>#REF!=1</formula>
    </cfRule>
  </conditionalFormatting>
  <conditionalFormatting sqref="C56:C57">
    <cfRule type="expression" dxfId="184" priority="15" stopIfTrue="1">
      <formula>#REF!=1</formula>
    </cfRule>
  </conditionalFormatting>
  <conditionalFormatting sqref="C55">
    <cfRule type="expression" dxfId="183" priority="16" stopIfTrue="1">
      <formula>#REF!=1</formula>
    </cfRule>
  </conditionalFormatting>
  <conditionalFormatting sqref="D58">
    <cfRule type="cellIs" dxfId="182" priority="11" stopIfTrue="1" operator="lessThan">
      <formula>-4</formula>
    </cfRule>
    <cfRule type="cellIs" dxfId="181" priority="12" stopIfTrue="1" operator="greaterThan">
      <formula>4</formula>
    </cfRule>
  </conditionalFormatting>
  <conditionalFormatting sqref="E56:E57">
    <cfRule type="expression" dxfId="180" priority="9" stopIfTrue="1">
      <formula>#REF!=1</formula>
    </cfRule>
  </conditionalFormatting>
  <conditionalFormatting sqref="E55">
    <cfRule type="expression" dxfId="179" priority="10" stopIfTrue="1">
      <formula>#REF!=1</formula>
    </cfRule>
  </conditionalFormatting>
  <conditionalFormatting sqref="G56">
    <cfRule type="expression" dxfId="178" priority="7" stopIfTrue="1">
      <formula>#REF!=1</formula>
    </cfRule>
  </conditionalFormatting>
  <conditionalFormatting sqref="G55">
    <cfRule type="expression" dxfId="177" priority="8" stopIfTrue="1">
      <formula>#REF!=1</formula>
    </cfRule>
  </conditionalFormatting>
  <conditionalFormatting sqref="F56:F57">
    <cfRule type="expression" dxfId="176" priority="5" stopIfTrue="1">
      <formula>#REF!=1</formula>
    </cfRule>
  </conditionalFormatting>
  <conditionalFormatting sqref="F55">
    <cfRule type="expression" dxfId="175" priority="6" stopIfTrue="1">
      <formula>#REF!=1</formula>
    </cfRule>
  </conditionalFormatting>
  <conditionalFormatting sqref="G60:G61">
    <cfRule type="expression" dxfId="174" priority="3" stopIfTrue="1">
      <formula>#REF!=1</formula>
    </cfRule>
  </conditionalFormatting>
  <conditionalFormatting sqref="G59">
    <cfRule type="expression" dxfId="173" priority="4" stopIfTrue="1">
      <formula>#REF!=1</formula>
    </cfRule>
  </conditionalFormatting>
  <conditionalFormatting sqref="G57">
    <cfRule type="expression" dxfId="172" priority="2" stopIfTrue="1">
      <formula>#REF!=1</formula>
    </cfRule>
  </conditionalFormatting>
  <conditionalFormatting sqref="G58">
    <cfRule type="expression" dxfId="171" priority="1" stopIfTrue="1">
      <formula>#REF!=1</formula>
    </cfRule>
  </conditionalFormatting>
  <conditionalFormatting sqref="C59:F61">
    <cfRule type="expression" dxfId="170" priority="17" stopIfTrue="1">
      <formula>#REF!=1</formula>
    </cfRule>
  </conditionalFormatting>
  <hyperlinks>
    <hyperlink ref="A1" location="Inhalt!A1" display="Zurück "/>
  </hyperlinks>
  <pageMargins left="0.39370078740157483" right="0.39370078740157483" top="0.39370078740157483" bottom="0.39370078740157483" header="0.31496062992125984" footer="0.31496062992125984"/>
  <pageSetup paperSize="9" scale="70" orientation="portrait" r:id="rId1"/>
  <headerFooter alignWithMargins="0">
    <oddHeader>&amp;C-10-</oddHeader>
    <oddFooter>&amp;CStatistische Ämter des Bundes und der Länder, Internationale Bildungsindikatoren,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51</vt:i4>
      </vt:variant>
      <vt:variant>
        <vt:lpstr>Benannte Bereiche</vt:lpstr>
      </vt:variant>
      <vt:variant>
        <vt:i4>52</vt:i4>
      </vt:variant>
    </vt:vector>
  </HeadingPairs>
  <TitlesOfParts>
    <vt:vector size="103" baseType="lpstr">
      <vt:lpstr>Titel</vt:lpstr>
      <vt:lpstr>Impressum</vt:lpstr>
      <vt:lpstr>Inhalt</vt:lpstr>
      <vt:lpstr>Tab_A1-1a</vt:lpstr>
      <vt:lpstr>Tab_A1-1b</vt:lpstr>
      <vt:lpstr>Tab_A1-4a</vt:lpstr>
      <vt:lpstr>Tab_A1-4b</vt:lpstr>
      <vt:lpstr>Tab_A1-4_EU</vt:lpstr>
      <vt:lpstr>Tab_A1-5</vt:lpstr>
      <vt:lpstr>Tab_A1-7a</vt:lpstr>
      <vt:lpstr>Tab_A1-7b</vt:lpstr>
      <vt:lpstr>Tab_A2-1</vt:lpstr>
      <vt:lpstr>Tab_A2-2</vt:lpstr>
      <vt:lpstr>Tab_A2-2EU</vt:lpstr>
      <vt:lpstr>Tab_A2-4</vt:lpstr>
      <vt:lpstr>Tab_A3-1a</vt:lpstr>
      <vt:lpstr>Tab_A3-1b</vt:lpstr>
      <vt:lpstr>Tab_A3-4a</vt:lpstr>
      <vt:lpstr>Tab_A3-4b</vt:lpstr>
      <vt:lpstr>Tab_A3-5a</vt:lpstr>
      <vt:lpstr>Tab_A3-5b</vt:lpstr>
      <vt:lpstr>Tab_A3-5c</vt:lpstr>
      <vt:lpstr>Tab_A3-6a</vt:lpstr>
      <vt:lpstr>Tab_A3-6b</vt:lpstr>
      <vt:lpstr>Tab_A3-6c</vt:lpstr>
      <vt:lpstr>Tab_A3-7</vt:lpstr>
      <vt:lpstr>Tab_A8-EU</vt:lpstr>
      <vt:lpstr>Tab_B1-1</vt:lpstr>
      <vt:lpstr>Tab_B1-2</vt:lpstr>
      <vt:lpstr>Tab_B1-4</vt:lpstr>
      <vt:lpstr>Tab_B2-1a</vt:lpstr>
      <vt:lpstr>Tab_B2-2</vt:lpstr>
      <vt:lpstr>Tab_B4-3</vt:lpstr>
      <vt:lpstr>Tab_B4-4</vt:lpstr>
      <vt:lpstr>Tab_B4-5a</vt:lpstr>
      <vt:lpstr>Tab_B4-5b</vt:lpstr>
      <vt:lpstr>Tab_B5-2a</vt:lpstr>
      <vt:lpstr>Tab_B5-2b</vt:lpstr>
      <vt:lpstr>Tab_B5-3</vt:lpstr>
      <vt:lpstr>Tab_B6-1</vt:lpstr>
      <vt:lpstr>Tab_B6-2</vt:lpstr>
      <vt:lpstr>Tab_B6-4</vt:lpstr>
      <vt:lpstr>Tab_C1-1</vt:lpstr>
      <vt:lpstr>Tab_C1-4</vt:lpstr>
      <vt:lpstr>Tab_C2-1</vt:lpstr>
      <vt:lpstr>Tab_D2-1</vt:lpstr>
      <vt:lpstr>Tab_D2-2</vt:lpstr>
      <vt:lpstr>Tab_D5-1</vt:lpstr>
      <vt:lpstr>Tab_D5-2</vt:lpstr>
      <vt:lpstr>Tab_D5-3</vt:lpstr>
      <vt:lpstr>Adressen</vt:lpstr>
      <vt:lpstr>Adressen!Druckbereich</vt:lpstr>
      <vt:lpstr>Impressum!Druckbereich</vt:lpstr>
      <vt:lpstr>Inhalt!Druckbereich</vt:lpstr>
      <vt:lpstr>'Tab_A1-1a'!Druckbereich</vt:lpstr>
      <vt:lpstr>'Tab_A1-1b'!Druckbereich</vt:lpstr>
      <vt:lpstr>'Tab_A1-4_EU'!Druckbereich</vt:lpstr>
      <vt:lpstr>'Tab_A1-4a'!Druckbereich</vt:lpstr>
      <vt:lpstr>'Tab_A1-4b'!Druckbereich</vt:lpstr>
      <vt:lpstr>'Tab_A1-5'!Druckbereich</vt:lpstr>
      <vt:lpstr>'Tab_A1-7a'!Druckbereich</vt:lpstr>
      <vt:lpstr>'Tab_A1-7b'!Druckbereich</vt:lpstr>
      <vt:lpstr>'Tab_A2-1'!Druckbereich</vt:lpstr>
      <vt:lpstr>'Tab_A2-2'!Druckbereich</vt:lpstr>
      <vt:lpstr>'Tab_A2-2EU'!Druckbereich</vt:lpstr>
      <vt:lpstr>'Tab_A2-4'!Druckbereich</vt:lpstr>
      <vt:lpstr>'Tab_A3-1a'!Druckbereich</vt:lpstr>
      <vt:lpstr>'Tab_A3-1b'!Druckbereich</vt:lpstr>
      <vt:lpstr>'Tab_A3-4a'!Druckbereich</vt:lpstr>
      <vt:lpstr>'Tab_A3-4b'!Druckbereich</vt:lpstr>
      <vt:lpstr>'Tab_A3-5a'!Druckbereich</vt:lpstr>
      <vt:lpstr>'Tab_A3-5b'!Druckbereich</vt:lpstr>
      <vt:lpstr>'Tab_A3-5c'!Druckbereich</vt:lpstr>
      <vt:lpstr>'Tab_A3-6a'!Druckbereich</vt:lpstr>
      <vt:lpstr>'Tab_A3-6b'!Druckbereich</vt:lpstr>
      <vt:lpstr>'Tab_A3-6c'!Druckbereich</vt:lpstr>
      <vt:lpstr>'Tab_A3-7'!Druckbereich</vt:lpstr>
      <vt:lpstr>'Tab_A8-EU'!Druckbereich</vt:lpstr>
      <vt:lpstr>'Tab_B1-1'!Druckbereich</vt:lpstr>
      <vt:lpstr>'Tab_B1-2'!Druckbereich</vt:lpstr>
      <vt:lpstr>'Tab_B1-4'!Druckbereich</vt:lpstr>
      <vt:lpstr>'Tab_B2-1a'!Druckbereich</vt:lpstr>
      <vt:lpstr>'Tab_B2-2'!Druckbereich</vt:lpstr>
      <vt:lpstr>'Tab_B4-3'!Druckbereich</vt:lpstr>
      <vt:lpstr>'Tab_B4-4'!Druckbereich</vt:lpstr>
      <vt:lpstr>'Tab_B4-5a'!Druckbereich</vt:lpstr>
      <vt:lpstr>'Tab_B4-5b'!Druckbereich</vt:lpstr>
      <vt:lpstr>'Tab_B5-2a'!Druckbereich</vt:lpstr>
      <vt:lpstr>'Tab_B5-2b'!Druckbereich</vt:lpstr>
      <vt:lpstr>'Tab_B5-3'!Druckbereich</vt:lpstr>
      <vt:lpstr>'Tab_B6-1'!Druckbereich</vt:lpstr>
      <vt:lpstr>'Tab_B6-2'!Druckbereich</vt:lpstr>
      <vt:lpstr>'Tab_B6-4'!Druckbereich</vt:lpstr>
      <vt:lpstr>'Tab_C1-1'!Druckbereich</vt:lpstr>
      <vt:lpstr>'Tab_C1-4'!Druckbereich</vt:lpstr>
      <vt:lpstr>'Tab_C2-1'!Druckbereich</vt:lpstr>
      <vt:lpstr>'Tab_D2-1'!Druckbereich</vt:lpstr>
      <vt:lpstr>'Tab_D2-2'!Druckbereich</vt:lpstr>
      <vt:lpstr>'Tab_D5-1'!Druckbereich</vt:lpstr>
      <vt:lpstr>'Tab_D5-2'!Druckbereich</vt:lpstr>
      <vt:lpstr>'Tab_D5-3'!Druckbereich</vt:lpstr>
      <vt:lpstr>Titel!Druckbereich</vt:lpstr>
      <vt:lpstr>Inhalt!Drucktitel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Internationale Bildungsindikatoren im Ländervergleich 2018 – Tabellenband</dc:title>
  <dc:subject>Tabellenband Internationale Bildungsindikatoren im Ländervergleich 2017</dc:subject>
  <dc:creator>Statistische Ämter des Bundes und der Länder</dc:creator>
  <cp:keywords>Bildungsindikatoren; OECD; Ländervergleich; EU-Benchmarks; Bildungsausgaben; Bildungsstand; Schüler je Lehrer; Lehrkräfte; Studienanfängerquote</cp:keywords>
  <cp:lastModifiedBy>Windows-Benutzer</cp:lastModifiedBy>
  <cp:lastPrinted>2018-09-10T08:35:01Z</cp:lastPrinted>
  <dcterms:created xsi:type="dcterms:W3CDTF">2003-01-02T07:20:11Z</dcterms:created>
  <dcterms:modified xsi:type="dcterms:W3CDTF">2019-08-29T11:11:36Z</dcterms:modified>
</cp:coreProperties>
</file>