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ml.chartshapes+xml"/>
  <Override PartName="/xl/charts/chart5.xml" ContentType="application/vnd.openxmlformats-officedocument.drawingml.chart+xml"/>
  <Override PartName="/xl/drawings/drawing8.xml" ContentType="application/vnd.openxmlformats-officedocument.drawingml.chartshapes+xml"/>
  <Override PartName="/xl/charts/chart6.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7.xml" ContentType="application/vnd.openxmlformats-officedocument.drawingml.chart+xml"/>
  <Override PartName="/xl/drawings/drawing11.xml" ContentType="application/vnd.openxmlformats-officedocument.drawingml.chartshapes+xml"/>
  <Override PartName="/xl/charts/chart8.xml" ContentType="application/vnd.openxmlformats-officedocument.drawingml.chart+xml"/>
  <Override PartName="/xl/drawings/drawing12.xml" ContentType="application/vnd.openxmlformats-officedocument.drawingml.chartshapes+xml"/>
  <Override PartName="/xl/charts/chart9.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10.xml" ContentType="application/vnd.openxmlformats-officedocument.drawingml.chart+xml"/>
  <Override PartName="/xl/drawings/drawing15.xml" ContentType="application/vnd.openxmlformats-officedocument.drawingml.chartshapes+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defaultThemeVersion="124226"/>
  <mc:AlternateContent xmlns:mc="http://schemas.openxmlformats.org/markup-compatibility/2006">
    <mc:Choice Requires="x15">
      <x15ac:absPath xmlns:x15ac="http://schemas.microsoft.com/office/spreadsheetml/2010/11/ac" url="T:\Veroeffentlichungen\Veröffentlichungsverz2022\Kap2G - Handel,Tourismus,Gastgewerbe\Kap2GIII\"/>
    </mc:Choice>
  </mc:AlternateContent>
  <bookViews>
    <workbookView xWindow="0" yWindow="0" windowWidth="11520" windowHeight="9195" tabRatio="889"/>
  </bookViews>
  <sheets>
    <sheet name="Impressum" sheetId="126" r:id="rId1"/>
    <sheet name="Zeichenerklärung" sheetId="127" r:id="rId2"/>
    <sheet name="Inhaltsverzeichnis" sheetId="45" r:id="rId3"/>
    <sheet name="Vorbemerkungen" sheetId="124" r:id="rId4"/>
    <sheet name="Abkürzungen" sheetId="43" r:id="rId5"/>
    <sheet name="Länderverzeichnis" sheetId="55" r:id="rId6"/>
    <sheet name="Ländergruppen" sheetId="54" r:id="rId7"/>
    <sheet name="Daten" sheetId="125" state="hidden" r:id="rId8"/>
    <sheet name="Grafik1 und 2" sheetId="119" r:id="rId9"/>
    <sheet name="Grafik3 und 4" sheetId="120" r:id="rId10"/>
    <sheet name="Grafik5 und 6" sheetId="121" r:id="rId11"/>
    <sheet name="Grafik7" sheetId="122" r:id="rId12"/>
    <sheet name="Tabelle1" sheetId="8" r:id="rId13"/>
    <sheet name="Tabelle2 bis 3" sheetId="28" r:id="rId14"/>
    <sheet name="Tabelle4 bis 5" sheetId="29" r:id="rId15"/>
    <sheet name="Tabelle6 bis 7" sheetId="2" r:id="rId16"/>
    <sheet name="Tabelle8 bis 9" sheetId="30" r:id="rId17"/>
    <sheet name="Tabelle10 bis 12" sheetId="123" r:id="rId18"/>
    <sheet name="Tabelle13 bis 15" sheetId="31" r:id="rId19"/>
    <sheet name="Tabelle16" sheetId="7" r:id="rId20"/>
    <sheet name="Tabelle17" sheetId="12" r:id="rId21"/>
    <sheet name="Tabelle18" sheetId="6" r:id="rId22"/>
    <sheet name="Tabelle19" sheetId="11" r:id="rId23"/>
    <sheet name="Tabelle20" sheetId="24" r:id="rId24"/>
    <sheet name="Tabelle21" sheetId="26" r:id="rId25"/>
    <sheet name="Tabelle22" sheetId="25" r:id="rId26"/>
    <sheet name="Tabelle23" sheetId="27" r:id="rId27"/>
  </sheets>
  <definedNames>
    <definedName name="_xlnm.Print_Area" localSheetId="7">Daten!$A$2:$P$114</definedName>
    <definedName name="_xlnm.Print_Area" localSheetId="6">Ländergruppen!$A$1:$D$78</definedName>
    <definedName name="_xlnm.Print_Area" localSheetId="5">Länderverzeichnis!$A$1:$L$91</definedName>
    <definedName name="_xlnm.Print_Area" localSheetId="12">Tabelle1!$A$1:$F$48</definedName>
    <definedName name="_xlnm.Print_Area" localSheetId="17">'Tabelle10 bis 12'!$A$1:$BD$62</definedName>
    <definedName name="_xlnm.Print_Area" localSheetId="19">Tabelle16!$A$1:$I$256</definedName>
    <definedName name="_xlnm.Print_Area" localSheetId="20">Tabelle17!$A$1:$I$256</definedName>
    <definedName name="_xlnm.Print_Area" localSheetId="23">Tabelle20!$A$1:$M$45</definedName>
    <definedName name="_xlnm.Print_Area" localSheetId="24">Tabelle21!$A$1:$M$45</definedName>
    <definedName name="_xlnm.Print_Area" localSheetId="25">Tabelle22!$A$1:$I$45</definedName>
    <definedName name="_xlnm.Print_Area" localSheetId="26">Tabelle23!$A$1:$I$45</definedName>
    <definedName name="_xlnm.Print_Area" localSheetId="3">Vorbemerkungen!$A$1:$J$178</definedName>
    <definedName name="K78D63">Tabelle17!$K$78</definedName>
  </definedNames>
  <calcPr calcId="162913"/>
</workbook>
</file>

<file path=xl/calcChain.xml><?xml version="1.0" encoding="utf-8"?>
<calcChain xmlns="http://schemas.openxmlformats.org/spreadsheetml/2006/main">
  <c r="D114" i="125" l="1"/>
  <c r="D113" i="125"/>
  <c r="D112" i="125"/>
  <c r="D111" i="125"/>
  <c r="D110" i="125"/>
  <c r="D109" i="125"/>
  <c r="D108" i="125"/>
  <c r="D107" i="125"/>
  <c r="D106" i="125"/>
  <c r="D105" i="125"/>
  <c r="D104" i="125"/>
  <c r="D103" i="125"/>
  <c r="D102" i="125"/>
  <c r="D101" i="125"/>
  <c r="D100" i="125"/>
  <c r="D99" i="125"/>
  <c r="D98" i="125"/>
  <c r="D97" i="125"/>
  <c r="D96" i="125"/>
  <c r="D95" i="125"/>
  <c r="D94" i="125"/>
  <c r="D93" i="125"/>
  <c r="D92" i="125"/>
  <c r="D91" i="125"/>
  <c r="D90" i="125"/>
  <c r="D89" i="125"/>
  <c r="C89" i="125"/>
  <c r="C114" i="125"/>
  <c r="C113" i="125"/>
  <c r="C112" i="125"/>
  <c r="C111" i="125"/>
  <c r="C110" i="125"/>
  <c r="C109" i="125"/>
  <c r="C108" i="125"/>
  <c r="C107" i="125"/>
  <c r="C106" i="125"/>
  <c r="C105" i="125"/>
  <c r="C104" i="125"/>
  <c r="C103" i="125"/>
  <c r="C102" i="125"/>
  <c r="C101" i="125"/>
  <c r="C100" i="125"/>
  <c r="C99" i="125"/>
  <c r="C98" i="125"/>
  <c r="C97" i="125"/>
  <c r="C96" i="125"/>
  <c r="C95" i="125"/>
  <c r="C94" i="125"/>
  <c r="C93" i="125"/>
  <c r="C92" i="125"/>
  <c r="C91" i="125"/>
  <c r="C90" i="125"/>
  <c r="D54" i="125" l="1"/>
  <c r="D55" i="125"/>
  <c r="D56" i="125"/>
  <c r="D57" i="125"/>
  <c r="D58" i="125"/>
  <c r="D59" i="125"/>
  <c r="D60" i="125"/>
  <c r="D61" i="125"/>
  <c r="D62" i="125"/>
  <c r="D63" i="125"/>
  <c r="D64" i="125"/>
  <c r="D65" i="125"/>
  <c r="D66" i="125"/>
  <c r="D67" i="125"/>
  <c r="D68" i="125"/>
  <c r="E42" i="125"/>
  <c r="D85" i="125" l="1"/>
  <c r="C85" i="125"/>
  <c r="D84" i="125"/>
  <c r="C84" i="125"/>
  <c r="D83" i="125"/>
  <c r="C83" i="125"/>
  <c r="D82" i="125"/>
  <c r="B82" i="125" s="1"/>
  <c r="C82" i="125"/>
  <c r="D81" i="125"/>
  <c r="C81" i="125"/>
  <c r="D80" i="125"/>
  <c r="C80" i="125"/>
  <c r="D79" i="125"/>
  <c r="C79" i="125"/>
  <c r="D78" i="125"/>
  <c r="B78" i="125" s="1"/>
  <c r="C78" i="125"/>
  <c r="D77" i="125"/>
  <c r="C77" i="125"/>
  <c r="D76" i="125"/>
  <c r="C76" i="125"/>
  <c r="D75" i="125"/>
  <c r="C75" i="125"/>
  <c r="D74" i="125"/>
  <c r="B74" i="125" s="1"/>
  <c r="C74" i="125"/>
  <c r="D73" i="125"/>
  <c r="C73" i="125"/>
  <c r="D72" i="125"/>
  <c r="C72" i="125"/>
  <c r="D71" i="125"/>
  <c r="C71" i="125"/>
  <c r="C68" i="125"/>
  <c r="C67" i="125"/>
  <c r="C66" i="125"/>
  <c r="C65" i="125"/>
  <c r="C64" i="125"/>
  <c r="C63" i="125"/>
  <c r="C62" i="125"/>
  <c r="C61" i="125"/>
  <c r="C60" i="125"/>
  <c r="C59" i="125"/>
  <c r="C58" i="125"/>
  <c r="C57" i="125"/>
  <c r="C56" i="125"/>
  <c r="C55" i="125"/>
  <c r="C54" i="125"/>
  <c r="E33" i="125"/>
  <c r="D33" i="125"/>
  <c r="C33" i="125"/>
  <c r="E32" i="125"/>
  <c r="D32" i="125"/>
  <c r="C32" i="125"/>
  <c r="E31" i="125"/>
  <c r="D31" i="125"/>
  <c r="C31" i="125"/>
  <c r="E30" i="125"/>
  <c r="D30" i="125"/>
  <c r="C30" i="125"/>
  <c r="E29" i="125"/>
  <c r="D29" i="125"/>
  <c r="C29" i="125"/>
  <c r="E28" i="125"/>
  <c r="D28" i="125"/>
  <c r="C28" i="125"/>
  <c r="E27" i="125"/>
  <c r="D27" i="125"/>
  <c r="C27" i="125"/>
  <c r="E26" i="125"/>
  <c r="D26" i="125"/>
  <c r="C26" i="125"/>
  <c r="E25" i="125"/>
  <c r="D25" i="125"/>
  <c r="C25" i="125"/>
  <c r="E24" i="125"/>
  <c r="D24" i="125"/>
  <c r="C24" i="125"/>
  <c r="E23" i="125"/>
  <c r="D23" i="125"/>
  <c r="C23" i="125"/>
  <c r="E22" i="125"/>
  <c r="D22" i="125"/>
  <c r="C22" i="125"/>
  <c r="E18" i="125"/>
  <c r="D18" i="125"/>
  <c r="C18" i="125"/>
  <c r="E17" i="125"/>
  <c r="D17" i="125"/>
  <c r="C17" i="125"/>
  <c r="E16" i="125"/>
  <c r="D16" i="125"/>
  <c r="C16" i="125"/>
  <c r="E15" i="125"/>
  <c r="D15" i="125"/>
  <c r="C15" i="125"/>
  <c r="E14" i="125"/>
  <c r="D14" i="125"/>
  <c r="C14" i="125"/>
  <c r="E13" i="125"/>
  <c r="D13" i="125"/>
  <c r="C13" i="125"/>
  <c r="E12" i="125"/>
  <c r="D12" i="125"/>
  <c r="C12" i="125"/>
  <c r="E11" i="125"/>
  <c r="D11" i="125"/>
  <c r="C11" i="125"/>
  <c r="E10" i="125"/>
  <c r="D10" i="125"/>
  <c r="C10" i="125"/>
  <c r="E9" i="125"/>
  <c r="D9" i="125"/>
  <c r="C9" i="125"/>
  <c r="E8" i="125"/>
  <c r="D8" i="125"/>
  <c r="C8" i="125"/>
  <c r="E7" i="125"/>
  <c r="D7" i="125"/>
  <c r="C7" i="125"/>
  <c r="C87" i="125"/>
  <c r="B85" i="125"/>
  <c r="B84" i="125"/>
  <c r="B83" i="125"/>
  <c r="B81" i="125"/>
  <c r="B80" i="125"/>
  <c r="B79" i="125"/>
  <c r="B77" i="125"/>
  <c r="B76" i="125"/>
  <c r="B75" i="125"/>
  <c r="B73" i="125"/>
  <c r="B72" i="125"/>
  <c r="B71" i="125"/>
  <c r="B70" i="125"/>
  <c r="B68" i="125"/>
  <c r="B67" i="125"/>
  <c r="B66" i="125"/>
  <c r="B65" i="125"/>
  <c r="B64" i="125"/>
  <c r="B63" i="125"/>
  <c r="B62" i="125"/>
  <c r="B61" i="125"/>
  <c r="B60" i="125"/>
  <c r="B59" i="125"/>
  <c r="B58" i="125"/>
  <c r="B57" i="125"/>
  <c r="B56" i="125"/>
  <c r="B55" i="125"/>
  <c r="B54" i="125"/>
  <c r="B53" i="125"/>
  <c r="E51" i="125"/>
  <c r="B44" i="125"/>
  <c r="B35" i="125"/>
  <c r="E21" i="125"/>
  <c r="D21" i="125"/>
  <c r="C21" i="125"/>
  <c r="E6" i="125"/>
  <c r="D6" i="125"/>
  <c r="C6" i="125"/>
  <c r="F3" i="125"/>
  <c r="E3" i="125"/>
  <c r="B20" i="125" l="1"/>
  <c r="B5" i="125"/>
</calcChain>
</file>

<file path=xl/sharedStrings.xml><?xml version="1.0" encoding="utf-8"?>
<sst xmlns="http://schemas.openxmlformats.org/spreadsheetml/2006/main" count="4972" uniqueCount="1247">
  <si>
    <t>Gew.</t>
  </si>
  <si>
    <t>Gewirke</t>
  </si>
  <si>
    <t>Hinweis:</t>
  </si>
  <si>
    <r>
      <t>wählten Warenuntergruppen sowie Erdteilen und Ländergruppen</t>
    </r>
    <r>
      <rPr>
        <b/>
        <vertAlign val="superscript"/>
        <sz val="11"/>
        <rFont val="Arial"/>
        <family val="2"/>
      </rPr>
      <t xml:space="preserve">*)  </t>
    </r>
  </si>
  <si>
    <r>
      <t>ausgewählten Warenuntergruppen sowie Erdteilen und Ländergruppen</t>
    </r>
    <r>
      <rPr>
        <b/>
        <vertAlign val="superscript"/>
        <sz val="11"/>
        <rFont val="Arial"/>
        <family val="2"/>
      </rPr>
      <t xml:space="preserve">*) </t>
    </r>
  </si>
  <si>
    <t>  </t>
  </si>
  <si>
    <t> </t>
  </si>
  <si>
    <t>Die Ausfuhren und Einfuhren werden im Allgemeinen im Monat des Grenzübergangs nachgewiesen. Durch unvermeidbare Aufenthalte bei der Anmeldung, aber auch durch Rückfragen, können in geringem Umfang Ausfuhren und Einfuhren in einer späteren Berichtszeit nachgewiesen werden.</t>
  </si>
  <si>
    <t>Bei der Darstellung der Außenhandelsergebnisse nach Warengruppen bzw. -untergruppen sind Zuschätzungen  nur im Insgesamt enthalten.</t>
  </si>
  <si>
    <t>Alle Angaben im Bericht sind vorläufige Ergebnisse.</t>
  </si>
  <si>
    <t xml:space="preserve">Endgültige Jahresergebnisse liegen am Ende des Folgejahres vor. </t>
  </si>
  <si>
    <t>Warenklassifikation</t>
  </si>
  <si>
    <t>Abkürzungen</t>
  </si>
  <si>
    <t>a.</t>
  </si>
  <si>
    <t>aus</t>
  </si>
  <si>
    <t>a.n.g.</t>
  </si>
  <si>
    <t>anderweitig nicht genannte</t>
  </si>
  <si>
    <t>Abfalls.</t>
  </si>
  <si>
    <t>Abfallseide</t>
  </si>
  <si>
    <t>Ackerschl.</t>
  </si>
  <si>
    <t>Ackerschlepper</t>
  </si>
  <si>
    <t>and.</t>
  </si>
  <si>
    <t>andere</t>
  </si>
  <si>
    <t>Antriebselem.</t>
  </si>
  <si>
    <t>Antriebselemente</t>
  </si>
  <si>
    <t>ausgen.</t>
  </si>
  <si>
    <t>ausgenommen</t>
  </si>
  <si>
    <t>automat.</t>
  </si>
  <si>
    <t>automatische</t>
  </si>
  <si>
    <t>Bekleid. a. Gew. o. Gestr.</t>
  </si>
  <si>
    <t>Bekleidung aus Gewirken oder Gestricken</t>
  </si>
  <si>
    <t>Chemief.</t>
  </si>
  <si>
    <t>Chemiefasern</t>
  </si>
  <si>
    <t xml:space="preserve">d. </t>
  </si>
  <si>
    <t>der</t>
  </si>
  <si>
    <t>dgl.</t>
  </si>
  <si>
    <t>dergleichen</t>
  </si>
  <si>
    <t>Einr.</t>
  </si>
  <si>
    <t>Einrichtungen</t>
  </si>
  <si>
    <t>einschl.</t>
  </si>
  <si>
    <t>einschließlich</t>
  </si>
  <si>
    <t>Elektrizitätserzg.</t>
  </si>
  <si>
    <t>Elektrizitätserzeugung</t>
  </si>
  <si>
    <t>Erz.</t>
  </si>
  <si>
    <t>Erzeugnisse</t>
  </si>
  <si>
    <t>Fahrgest.</t>
  </si>
  <si>
    <t>Fahrgestelle</t>
  </si>
  <si>
    <t>f.</t>
  </si>
  <si>
    <t>für</t>
  </si>
  <si>
    <t>Kfz</t>
  </si>
  <si>
    <t>Kraftfahrzeuge</t>
  </si>
  <si>
    <t>künstl.</t>
  </si>
  <si>
    <t>künstliche</t>
  </si>
  <si>
    <t>landwirtsch.</t>
  </si>
  <si>
    <t>landwirtschaftliche</t>
  </si>
  <si>
    <t>Ledergew.</t>
  </si>
  <si>
    <t>Ledergewerbe</t>
  </si>
  <si>
    <t>manganhalt.</t>
  </si>
  <si>
    <t>manganhaltige</t>
  </si>
  <si>
    <t>Masch.</t>
  </si>
  <si>
    <t>Maschinen</t>
  </si>
  <si>
    <t>medizinische</t>
  </si>
  <si>
    <r>
      <t>16. Ausfuhr nach Warengruppen und Warenuntergruppen</t>
    </r>
    <r>
      <rPr>
        <b/>
        <vertAlign val="superscript"/>
        <sz val="11"/>
        <rFont val="Arial"/>
        <family val="2"/>
      </rPr>
      <t>*)</t>
    </r>
  </si>
  <si>
    <r>
      <t>Noch: 16. Ausfuhr nach Warengruppen und Warenuntergruppen</t>
    </r>
    <r>
      <rPr>
        <vertAlign val="superscript"/>
        <sz val="11"/>
        <rFont val="Arial"/>
        <family val="2"/>
      </rPr>
      <t>*)</t>
    </r>
  </si>
  <si>
    <r>
      <t>17. Einfuhr nach Warengruppen und Warenuntergruppen</t>
    </r>
    <r>
      <rPr>
        <b/>
        <vertAlign val="superscript"/>
        <sz val="11"/>
        <rFont val="Arial"/>
        <family val="2"/>
      </rPr>
      <t>*)</t>
    </r>
  </si>
  <si>
    <r>
      <t>Noch: 17. Einfuhr nach Warengruppen und Warenuntergruppen</t>
    </r>
    <r>
      <rPr>
        <vertAlign val="superscript"/>
        <sz val="11"/>
        <rFont val="Arial"/>
        <family val="2"/>
      </rPr>
      <t>*)</t>
    </r>
  </si>
  <si>
    <t xml:space="preserve">o. </t>
  </si>
  <si>
    <t>oder</t>
  </si>
  <si>
    <t>orthop.</t>
  </si>
  <si>
    <t>orthopädische</t>
  </si>
  <si>
    <t>pflanzlichen</t>
  </si>
  <si>
    <t>regelungstechn.</t>
  </si>
  <si>
    <t>regelungstechnische</t>
  </si>
  <si>
    <t>Schneidw., Essbest. a. unedl. Met.</t>
  </si>
  <si>
    <t>Schneidwaren, Essbestecke aus unedlen Metallen</t>
  </si>
  <si>
    <t>sonst.</t>
  </si>
  <si>
    <t>sonstiges/sonstige</t>
  </si>
  <si>
    <t>Stein- o. Braunk.</t>
  </si>
  <si>
    <t>Stein- oder Braunkohle</t>
  </si>
  <si>
    <t>Steinkohlenteerdest.</t>
  </si>
  <si>
    <t>Steinkohlenteerdestillation</t>
  </si>
  <si>
    <t>synth.</t>
  </si>
  <si>
    <t>synthetische</t>
  </si>
  <si>
    <t>Tabakverarb.</t>
  </si>
  <si>
    <t>Tabakverarbeitung</t>
  </si>
  <si>
    <t>tierischen</t>
  </si>
  <si>
    <t>Tierh.</t>
  </si>
  <si>
    <t>Tierhaaren</t>
  </si>
  <si>
    <t xml:space="preserve">u. </t>
  </si>
  <si>
    <t>und</t>
  </si>
  <si>
    <t>u.a.</t>
  </si>
  <si>
    <t>und andere/und anderen</t>
  </si>
  <si>
    <t>Verarb. v. Kautsch. o. Kunstst.</t>
  </si>
  <si>
    <t>Verarbeitung von Kautschuk oder Kunststoffen</t>
  </si>
  <si>
    <t>videot.</t>
  </si>
  <si>
    <t>videotechnische</t>
  </si>
  <si>
    <t>zelluloseh.</t>
  </si>
  <si>
    <t>zellulosehaltigen</t>
  </si>
  <si>
    <t>z.</t>
  </si>
  <si>
    <t>zur</t>
  </si>
  <si>
    <t>...erz.</t>
  </si>
  <si>
    <t>...erzeugnisse</t>
  </si>
  <si>
    <t>...masch.</t>
  </si>
  <si>
    <t>...maschinen</t>
  </si>
  <si>
    <t>-</t>
  </si>
  <si>
    <t>EUR</t>
  </si>
  <si>
    <t>Veränderung gegenüber</t>
  </si>
  <si>
    <t>Ausfuhr</t>
  </si>
  <si>
    <t>Einfuhr</t>
  </si>
  <si>
    <t>kg</t>
  </si>
  <si>
    <t>Britische Jungferninseln</t>
  </si>
  <si>
    <t>Barbados</t>
  </si>
  <si>
    <t>Montserrat</t>
  </si>
  <si>
    <t>Trinidad und Tobago</t>
  </si>
  <si>
    <t>Grenada</t>
  </si>
  <si>
    <t>Aruba</t>
  </si>
  <si>
    <t>Kolumbien</t>
  </si>
  <si>
    <t>Guyana</t>
  </si>
  <si>
    <t>Suriname</t>
  </si>
  <si>
    <t>Ecuador</t>
  </si>
  <si>
    <t>Peru</t>
  </si>
  <si>
    <t>Brasilien</t>
  </si>
  <si>
    <t>Chile</t>
  </si>
  <si>
    <t>Paraguay</t>
  </si>
  <si>
    <t>Uruguay</t>
  </si>
  <si>
    <t>Argentinien</t>
  </si>
  <si>
    <t>Zypern</t>
  </si>
  <si>
    <t>Libanon</t>
  </si>
  <si>
    <t>Arabische Republik Syrien</t>
  </si>
  <si>
    <t>Irak</t>
  </si>
  <si>
    <t>Islamische Republik Iran</t>
  </si>
  <si>
    <t>Israel</t>
  </si>
  <si>
    <t>Osttimor</t>
  </si>
  <si>
    <t>Jordanien</t>
  </si>
  <si>
    <t>Saudi-Arabien</t>
  </si>
  <si>
    <t>Kuwait</t>
  </si>
  <si>
    <t>Bahrain</t>
  </si>
  <si>
    <t>Katar</t>
  </si>
  <si>
    <t>Vereinigte Arabische Emirate</t>
  </si>
  <si>
    <t>Oman</t>
  </si>
  <si>
    <t>Jemen</t>
  </si>
  <si>
    <t>Afghanistan</t>
  </si>
  <si>
    <t>Pakistan</t>
  </si>
  <si>
    <t>Indien</t>
  </si>
  <si>
    <t>Bangladesch</t>
  </si>
  <si>
    <t>Malediven</t>
  </si>
  <si>
    <t>Sri Lanka</t>
  </si>
  <si>
    <t>Nepal</t>
  </si>
  <si>
    <t>Bhutan</t>
  </si>
  <si>
    <t>Myanmar</t>
  </si>
  <si>
    <t>Thailand</t>
  </si>
  <si>
    <t>Demokratische Volksrepublik Laos</t>
  </si>
  <si>
    <t>Vietnam</t>
  </si>
  <si>
    <t>Kambodscha</t>
  </si>
  <si>
    <t>Indonesien</t>
  </si>
  <si>
    <t>Malaysia</t>
  </si>
  <si>
    <t>Brunei Darussalam</t>
  </si>
  <si>
    <t>Singapur</t>
  </si>
  <si>
    <t>Philippinen</t>
  </si>
  <si>
    <t>Mongolei</t>
  </si>
  <si>
    <t>Volksrepublik China</t>
  </si>
  <si>
    <t>Demokratische Volksrepublik Korea</t>
  </si>
  <si>
    <t>Republik Korea</t>
  </si>
  <si>
    <t>Japan</t>
  </si>
  <si>
    <t>Taiwan</t>
  </si>
  <si>
    <t>Hongkong</t>
  </si>
  <si>
    <t>Macau</t>
  </si>
  <si>
    <t>Australien</t>
  </si>
  <si>
    <t>Papua-Neuguinea</t>
  </si>
  <si>
    <t>Nauru</t>
  </si>
  <si>
    <t>Neuseeland</t>
  </si>
  <si>
    <t>Salomonen</t>
  </si>
  <si>
    <t>Tuvalu</t>
  </si>
  <si>
    <t>Neukaledonien</t>
  </si>
  <si>
    <t>Wallis und Futuna</t>
  </si>
  <si>
    <t>Kiribati</t>
  </si>
  <si>
    <t>Pitcairn</t>
  </si>
  <si>
    <t>Fidschi</t>
  </si>
  <si>
    <t>Vanuatu</t>
  </si>
  <si>
    <t>Tonga</t>
  </si>
  <si>
    <t>Samoa</t>
  </si>
  <si>
    <t>Marshallinseln</t>
  </si>
  <si>
    <t>Palau</t>
  </si>
  <si>
    <t>Amerikanisch-Samoa</t>
  </si>
  <si>
    <t>Guam</t>
  </si>
  <si>
    <t>Kokosinseln (Keelinginseln)</t>
  </si>
  <si>
    <t>Weihnachtsinsel</t>
  </si>
  <si>
    <t>Heard und McDonaldinseln</t>
  </si>
  <si>
    <t>Norfolkinsel</t>
  </si>
  <si>
    <t>Cookinseln</t>
  </si>
  <si>
    <t>Niue</t>
  </si>
  <si>
    <t>Tokelauinseln</t>
  </si>
  <si>
    <t>Antarktis</t>
  </si>
  <si>
    <t>Bouvetinsel</t>
  </si>
  <si>
    <t>Schiffs- und Luftfahrzeugbedarf</t>
  </si>
  <si>
    <t>Gewerbliche Wirtschaft</t>
  </si>
  <si>
    <t>Rohstoffe</t>
  </si>
  <si>
    <t>Halbwaren</t>
  </si>
  <si>
    <t>Fertigwaren</t>
  </si>
  <si>
    <t>Insgesamt</t>
  </si>
  <si>
    <t>Europa</t>
  </si>
  <si>
    <t>Eurozone</t>
  </si>
  <si>
    <t>Afrika</t>
  </si>
  <si>
    <t>Amerika</t>
  </si>
  <si>
    <t>Asien</t>
  </si>
  <si>
    <t>Verschiedenes</t>
  </si>
  <si>
    <t>1-4</t>
  </si>
  <si>
    <t>Lebende Tiere</t>
  </si>
  <si>
    <t>Pferde</t>
  </si>
  <si>
    <t>Rinder</t>
  </si>
  <si>
    <t>Schweine</t>
  </si>
  <si>
    <t>Schafe</t>
  </si>
  <si>
    <t>lebende Tiere, a.n.g.</t>
  </si>
  <si>
    <t>Nahrungsmittel tierischen Ursprungs</t>
  </si>
  <si>
    <t>Butter und andere Fettstoffe aus Milch</t>
  </si>
  <si>
    <t>204</t>
  </si>
  <si>
    <t>Fleisch und Fleischwaren</t>
  </si>
  <si>
    <t>Nahrungsmittel tier. Ursprungs, a.n.g.</t>
  </si>
  <si>
    <t>Nahrungsmittel pflanzlichen Ursprungs</t>
  </si>
  <si>
    <t>Weizen</t>
  </si>
  <si>
    <t>Roggen</t>
  </si>
  <si>
    <t>Gerste</t>
  </si>
  <si>
    <t>Hafer</t>
  </si>
  <si>
    <t>Mais</t>
  </si>
  <si>
    <t>Reis und Reiserzeugnisse</t>
  </si>
  <si>
    <t>Getreideerzeugnisse, ausgen. Reiserz.</t>
  </si>
  <si>
    <t>Malz</t>
  </si>
  <si>
    <t>Kartoffeln und Kartoffelerzeugnisse</t>
  </si>
  <si>
    <t>Obstzubereitungen und Obstkonserven</t>
  </si>
  <si>
    <t>377</t>
  </si>
  <si>
    <t>Kakao und Kakaoerzeugnisse</t>
  </si>
  <si>
    <t>Genussmittel</t>
  </si>
  <si>
    <t>Hopfen</t>
  </si>
  <si>
    <t>Kaffee</t>
  </si>
  <si>
    <t>Tee und Mate</t>
  </si>
  <si>
    <t>Rohtabak und Tabakerzeugnisse</t>
  </si>
  <si>
    <t>Bier</t>
  </si>
  <si>
    <t>Branntwein</t>
  </si>
  <si>
    <t>Wein</t>
  </si>
  <si>
    <t>5-8</t>
  </si>
  <si>
    <t>Wolle, and. Tierhaare, roh o. bearbeitet</t>
  </si>
  <si>
    <t>Flachs, Hanf, Jute, Hartfasern u. sonst.</t>
  </si>
  <si>
    <t>Felle zu Pelzwerk, roh</t>
  </si>
  <si>
    <t>Rundholz</t>
  </si>
  <si>
    <t>Rohkautschuk</t>
  </si>
  <si>
    <t>Steinkohle und Steinkohlenbriketts</t>
  </si>
  <si>
    <t>Braunkohle und Braunkohlenbriketts</t>
  </si>
  <si>
    <t>Eisenerze</t>
  </si>
  <si>
    <t>Kupfererze</t>
  </si>
  <si>
    <t>Bleierze</t>
  </si>
  <si>
    <t>Zinkerze</t>
  </si>
  <si>
    <t>Nickelerze</t>
  </si>
  <si>
    <t>Jahr
Monat</t>
  </si>
  <si>
    <t>Bauxit, Kryolith</t>
  </si>
  <si>
    <t>Speise- und Industriesalz</t>
  </si>
  <si>
    <t>Steine und Erden, a.n.g.</t>
  </si>
  <si>
    <t>Edelsteine, Schmucksteine u. Perlen, roh</t>
  </si>
  <si>
    <t>Garne aus Chemiefasern</t>
  </si>
  <si>
    <t>Garne aus Baumwolle</t>
  </si>
  <si>
    <t>Garne aus Flachs, Hanf, Jute, Hartfasern</t>
  </si>
  <si>
    <t>Schnittholz</t>
  </si>
  <si>
    <t>608</t>
  </si>
  <si>
    <t>Halbstoffe aus zelluloseh. Faserstoffen</t>
  </si>
  <si>
    <t>Kautschuk, bearbeitet</t>
  </si>
  <si>
    <t>Zement</t>
  </si>
  <si>
    <t>mineralische Baustoffe, a.n.g.</t>
  </si>
  <si>
    <t>Roheisen</t>
  </si>
  <si>
    <t>Ferrolegierungen</t>
  </si>
  <si>
    <t>Eisen, Stahl in Rohformen und Halbzeug</t>
  </si>
  <si>
    <t>Aluminium und Aluminiumlegierungen</t>
  </si>
  <si>
    <t>Kupfer und Kupferlegierungen</t>
  </si>
  <si>
    <t>Nickel und Nickellegierungen</t>
  </si>
  <si>
    <t>Blei und Bleilegierungen</t>
  </si>
  <si>
    <t>Zinn und Zinnlegierungen</t>
  </si>
  <si>
    <t>Zink und Zinklegierungen</t>
  </si>
  <si>
    <t>radioaktive Elemente und Isotope</t>
  </si>
  <si>
    <t>unedle Metalle, a.n.g.</t>
  </si>
  <si>
    <t>Teer und Teerdestillationserzeugnisse</t>
  </si>
  <si>
    <t>chemische Halbwaren, a.n.g.</t>
  </si>
  <si>
    <t>Halbwaren, a.n.g.</t>
  </si>
  <si>
    <t>7+8</t>
  </si>
  <si>
    <t>Vorerzeugnisse</t>
  </si>
  <si>
    <t>Leder</t>
  </si>
  <si>
    <t>708</t>
  </si>
  <si>
    <t>Papier und Pappe</t>
  </si>
  <si>
    <t>Sperrholz, Span- u. Faserplatten u. dgl.</t>
  </si>
  <si>
    <t>Glas</t>
  </si>
  <si>
    <t>732</t>
  </si>
  <si>
    <t>Kunststoffe</t>
  </si>
  <si>
    <t>645</t>
  </si>
  <si>
    <t>Noch: Enderzeugnisse</t>
  </si>
  <si>
    <t>Farben, Lacke und Kitte</t>
  </si>
  <si>
    <t>Dextrine, Gelatine und Leime</t>
  </si>
  <si>
    <t>pharmazeutische Grundstoffe</t>
  </si>
  <si>
    <t>chemische Vorerzeugnisse, a.n.g.</t>
  </si>
  <si>
    <t>Rohre aus Eisen oder Stahl</t>
  </si>
  <si>
    <t>Blech aus Eisen oder Stahl</t>
  </si>
  <si>
    <t>Draht aus Eisen oder Stahl</t>
  </si>
  <si>
    <t>Eisenbahnoberbaumaterial</t>
  </si>
  <si>
    <t>Halbzeuge aus Kupfer und -legierungen</t>
  </si>
  <si>
    <t>Halbzeuge aus Aluminium</t>
  </si>
  <si>
    <t>Halbzeuge aus unedlen Metallen, a.n.g.</t>
  </si>
  <si>
    <t>Halbzeuge aus Edelmetallen</t>
  </si>
  <si>
    <t>Vorerzeugnisse, a.n.g.</t>
  </si>
  <si>
    <t>Enderzeugnisse</t>
  </si>
  <si>
    <t>Bekleidung aus Flachs, Hanf und dgl.</t>
  </si>
  <si>
    <t>Kopfbedeckungen</t>
  </si>
  <si>
    <t>Textilerzeugnisse, a.n.g.</t>
  </si>
  <si>
    <t>Pelzwaren</t>
  </si>
  <si>
    <t>Schuhe</t>
  </si>
  <si>
    <t>Papierwaren</t>
  </si>
  <si>
    <t>Druckerzeugnisse</t>
  </si>
  <si>
    <t>Kautschukwaren</t>
  </si>
  <si>
    <t>Waren aus Stein</t>
  </si>
  <si>
    <t>keramische Erzeugnisse, ohne Baukeramik</t>
  </si>
  <si>
    <t>Glaswaren</t>
  </si>
  <si>
    <t>Waren aus Kupfer u. Kupferlegierungen</t>
  </si>
  <si>
    <t>Eisen-, Blech- und Metallwaren, a.n.g.</t>
  </si>
  <si>
    <t>Waren aus Wachs oder Fetten</t>
  </si>
  <si>
    <t>Waren aus Kunststoffen</t>
  </si>
  <si>
    <t>fotochemische Erzeugnisse</t>
  </si>
  <si>
    <t>pharmazeutische Erzeugnisse</t>
  </si>
  <si>
    <t>chemische Enderzeugnisse, a.n.g.</t>
  </si>
  <si>
    <t>Pumpen und Kompressoren</t>
  </si>
  <si>
    <t>Armaturen</t>
  </si>
  <si>
    <t>landwirtsch. Masch. einschl. Ackerschl.</t>
  </si>
  <si>
    <t>Bergwerks-, Bau- und Baustoffmaschinen</t>
  </si>
  <si>
    <t>Guss- und Walzwerkstechnik</t>
  </si>
  <si>
    <t>Werkzeugmaschinen</t>
  </si>
  <si>
    <t>Maschinen, a.n.g.</t>
  </si>
  <si>
    <t>elektrische Lampen und Leuchten</t>
  </si>
  <si>
    <t>elektronische Bauelemente</t>
  </si>
  <si>
    <t>elektrotechnische Erzeugnisse, a.n.g.</t>
  </si>
  <si>
    <t>Uhren</t>
  </si>
  <si>
    <t>Musikinstrumente</t>
  </si>
  <si>
    <t>Spielwaren</t>
  </si>
  <si>
    <t>Schmuck-, Gold- und Silberschmiedewaren</t>
  </si>
  <si>
    <t>Schienenfahrzeuge</t>
  </si>
  <si>
    <t>Wasserfahrzeuge</t>
  </si>
  <si>
    <t>Luftfahrzeuge</t>
  </si>
  <si>
    <t>Fahrgest., Karosserien, Motoren f. Kfz</t>
  </si>
  <si>
    <t>Personenkraftwagen und Wohnmobile</t>
  </si>
  <si>
    <t>Busse</t>
  </si>
  <si>
    <t>Lastkraftwagen und Spezialfahrzeuge</t>
  </si>
  <si>
    <t>Fahrzeuge, a.n.g.</t>
  </si>
  <si>
    <t>Enderzeugnisse, a.n.g.</t>
  </si>
  <si>
    <t>Frankreich</t>
  </si>
  <si>
    <t>Niederlande</t>
  </si>
  <si>
    <t>Italien</t>
  </si>
  <si>
    <t>Irland</t>
  </si>
  <si>
    <t>Griechenland</t>
  </si>
  <si>
    <t>Portugal</t>
  </si>
  <si>
    <t>Spanien</t>
  </si>
  <si>
    <t>Schweden</t>
  </si>
  <si>
    <t>Finnland</t>
  </si>
  <si>
    <t>Belgien</t>
  </si>
  <si>
    <t>Luxemburg</t>
  </si>
  <si>
    <t>Ceuta</t>
  </si>
  <si>
    <t>Melilla</t>
  </si>
  <si>
    <t>Island</t>
  </si>
  <si>
    <t>Norwegen</t>
  </si>
  <si>
    <t>Liechtenstein</t>
  </si>
  <si>
    <t>Schweiz</t>
  </si>
  <si>
    <t>Andorra</t>
  </si>
  <si>
    <t>Gibraltar</t>
  </si>
  <si>
    <t>Malta</t>
  </si>
  <si>
    <t>San Marino</t>
  </si>
  <si>
    <t>Estland</t>
  </si>
  <si>
    <t>Lettland</t>
  </si>
  <si>
    <t>Litauen</t>
  </si>
  <si>
    <t>Polen</t>
  </si>
  <si>
    <t>Slowakei</t>
  </si>
  <si>
    <t>Ungarn</t>
  </si>
  <si>
    <t>Bulgarien</t>
  </si>
  <si>
    <t>Albanien</t>
  </si>
  <si>
    <t>Ukraine</t>
  </si>
  <si>
    <t>Belarus</t>
  </si>
  <si>
    <t>Republik Moldau</t>
  </si>
  <si>
    <t>Georgien</t>
  </si>
  <si>
    <t>Armenien</t>
  </si>
  <si>
    <t>Aserbaidschan</t>
  </si>
  <si>
    <t>Kasachstan</t>
  </si>
  <si>
    <t>Turkmenistan</t>
  </si>
  <si>
    <t>Usbekistan</t>
  </si>
  <si>
    <t>Tadschikistan</t>
  </si>
  <si>
    <t>Slowenien</t>
  </si>
  <si>
    <t>Kroatien</t>
  </si>
  <si>
    <t>Bosnien und Herzegowina</t>
  </si>
  <si>
    <t>Marokko</t>
  </si>
  <si>
    <t>Algerien</t>
  </si>
  <si>
    <t>Tunesien</t>
  </si>
  <si>
    <t>Sudan</t>
  </si>
  <si>
    <t>Mauretanien</t>
  </si>
  <si>
    <t>Mali</t>
  </si>
  <si>
    <t>Burkina Faso</t>
  </si>
  <si>
    <t>Niger</t>
  </si>
  <si>
    <t>Tschad</t>
  </si>
  <si>
    <t>Senegal</t>
  </si>
  <si>
    <t>Gambia</t>
  </si>
  <si>
    <t>Guinea-Bissau</t>
  </si>
  <si>
    <t>Guinea</t>
  </si>
  <si>
    <t>Sierra Leone</t>
  </si>
  <si>
    <t>Liberia</t>
  </si>
  <si>
    <t>Ghana</t>
  </si>
  <si>
    <t>Togo</t>
  </si>
  <si>
    <t>Benin</t>
  </si>
  <si>
    <t>Nigeria</t>
  </si>
  <si>
    <t>Kamerun</t>
  </si>
  <si>
    <t>Zentralafrikanische Republik</t>
  </si>
  <si>
    <t>Gabun</t>
  </si>
  <si>
    <t>Republik Kongo</t>
  </si>
  <si>
    <t>Demokratische Republik Kongo</t>
  </si>
  <si>
    <t>Ruanda</t>
  </si>
  <si>
    <t>Burundi</t>
  </si>
  <si>
    <t>Angola</t>
  </si>
  <si>
    <t>Eritrea</t>
  </si>
  <si>
    <t>Dschibuti</t>
  </si>
  <si>
    <t>Somalia</t>
  </si>
  <si>
    <t>Kenia</t>
  </si>
  <si>
    <t>Uganda</t>
  </si>
  <si>
    <t>Vereinigte Republik Tansania</t>
  </si>
  <si>
    <t>Seychellen</t>
  </si>
  <si>
    <t>Brit. Territorium im Ind. Ozean</t>
  </si>
  <si>
    <t>Mosambik</t>
  </si>
  <si>
    <t>Madagaskar</t>
  </si>
  <si>
    <t>Mauritius</t>
  </si>
  <si>
    <t>Komoren</t>
  </si>
  <si>
    <t>Sambia</t>
  </si>
  <si>
    <t>Simbabwe</t>
  </si>
  <si>
    <t>Malawi</t>
  </si>
  <si>
    <t>Namibia</t>
  </si>
  <si>
    <t>Botsuana</t>
  </si>
  <si>
    <t>Swasiland</t>
  </si>
  <si>
    <t>Lesotho</t>
  </si>
  <si>
    <t>Vereinigte Staaten</t>
  </si>
  <si>
    <t>Kanada</t>
  </si>
  <si>
    <t>St. Pierre und Miquelon</t>
  </si>
  <si>
    <t>Mexiko</t>
  </si>
  <si>
    <t>Bermuda</t>
  </si>
  <si>
    <t>Guatemala</t>
  </si>
  <si>
    <t>Belize</t>
  </si>
  <si>
    <t>Honduras</t>
  </si>
  <si>
    <t>El Salvador</t>
  </si>
  <si>
    <t>Nicaragua</t>
  </si>
  <si>
    <t>Costa Rica</t>
  </si>
  <si>
    <t>Panama</t>
  </si>
  <si>
    <t>Anguilla</t>
  </si>
  <si>
    <t>Kuba</t>
  </si>
  <si>
    <t>St. Kitts und Nevis</t>
  </si>
  <si>
    <t>Haiti</t>
  </si>
  <si>
    <t>Bahamas</t>
  </si>
  <si>
    <t>Turks- und Caicosinseln</t>
  </si>
  <si>
    <t>Dominikanische Republik</t>
  </si>
  <si>
    <t>Amerikanische Jungferninseln</t>
  </si>
  <si>
    <t>Antigua und Barbuda</t>
  </si>
  <si>
    <t>Dominica</t>
  </si>
  <si>
    <t>Kaimaninseln</t>
  </si>
  <si>
    <t>Jamaika</t>
  </si>
  <si>
    <t>St. Lucia</t>
  </si>
  <si>
    <t>St. Vincent und die Grenadinen</t>
  </si>
  <si>
    <t>insgesamt</t>
  </si>
  <si>
    <t>1000 EUR</t>
  </si>
  <si>
    <t>Davon</t>
  </si>
  <si>
    <t>darunter</t>
  </si>
  <si>
    <t>zusammen</t>
  </si>
  <si>
    <t>EU-Länder</t>
  </si>
  <si>
    <t>Ländergruppe</t>
  </si>
  <si>
    <t>Menge</t>
  </si>
  <si>
    <t>Wert</t>
  </si>
  <si>
    <t>t</t>
  </si>
  <si>
    <t>%</t>
  </si>
  <si>
    <t>davon</t>
  </si>
  <si>
    <t xml:space="preserve">Russische Föderation                    </t>
  </si>
  <si>
    <t>Österreich</t>
  </si>
  <si>
    <t xml:space="preserve">vollständige Fabrikationsanlagen        </t>
  </si>
  <si>
    <t>Abfälle u. Schrott, aus Eisen oder Stahl</t>
  </si>
  <si>
    <t xml:space="preserve">Ernährungswirtschaft                     </t>
  </si>
  <si>
    <t xml:space="preserve">Erdöl und Erdgas                        </t>
  </si>
  <si>
    <t xml:space="preserve">Südgeorgien u. d. Südl. Sandwichinseln  </t>
  </si>
  <si>
    <t xml:space="preserve">Französisch-Polynesien                  </t>
  </si>
  <si>
    <t xml:space="preserve">Nördliche Marianen                      </t>
  </si>
  <si>
    <t xml:space="preserve">Besetzte palästinensische Gebiete       </t>
  </si>
  <si>
    <t xml:space="preserve">Grönland                                </t>
  </si>
  <si>
    <t xml:space="preserve">Südafrika                               </t>
  </si>
  <si>
    <t>Äquatorialguinea</t>
  </si>
  <si>
    <t>Ägypten</t>
  </si>
  <si>
    <t xml:space="preserve">Färöer                                  </t>
  </si>
  <si>
    <t xml:space="preserve">Vereinigtes Königreich                  </t>
  </si>
  <si>
    <t xml:space="preserve">Fahrräder                               </t>
  </si>
  <si>
    <t xml:space="preserve">optische und fotografische Geräte       </t>
  </si>
  <si>
    <t>medizin. Geräte u. orthop. Vorrichtungen</t>
  </si>
  <si>
    <t xml:space="preserve">nachrichtentechnische Geräte u. Einr.   </t>
  </si>
  <si>
    <t xml:space="preserve">Duftstoffe und Körperpflegemittel       </t>
  </si>
  <si>
    <t xml:space="preserve">Holzwaren (ohne Möbel)                  </t>
  </si>
  <si>
    <t xml:space="preserve">Stäbe und Profile aus Eisen oder Stahl  </t>
  </si>
  <si>
    <t xml:space="preserve">Sprengstoffe, Schießbedarf u. Zündwaren </t>
  </si>
  <si>
    <t xml:space="preserve">Gold für gewerbliche Zwecke             </t>
  </si>
  <si>
    <t xml:space="preserve">Düngemittel                             </t>
  </si>
  <si>
    <t xml:space="preserve">Fettsäuren, Paraffin, Vaselin u. Wachse </t>
  </si>
  <si>
    <t>Rohseide, Seidengarne, künstl. u. synth.</t>
  </si>
  <si>
    <t xml:space="preserve">Rohstoffe, auch Abfälle, a.n.g.         </t>
  </si>
  <si>
    <t xml:space="preserve">Eisen-, manganhalt. Abbrände, Schlacken </t>
  </si>
  <si>
    <t xml:space="preserve">Felle und Häute, roh, a.n.g.            </t>
  </si>
  <si>
    <t>Ölkuchen</t>
  </si>
  <si>
    <t xml:space="preserve">Ölfrüchte                               </t>
  </si>
  <si>
    <t>Ernährungs-
wirtschaft</t>
  </si>
  <si>
    <t>Seite</t>
  </si>
  <si>
    <t xml:space="preserve">      Warenuntergruppen sowie Erdteilen und Ländergruppen  </t>
  </si>
  <si>
    <t>10. Ausfuhr nach Ländergruppen</t>
  </si>
  <si>
    <t>11. Einfuhr nach Ländergruppen</t>
  </si>
  <si>
    <t>16. Ausfuhr nach Warengruppen und Warenuntergruppen</t>
  </si>
  <si>
    <t>17. Einfuhr nach Warengruppen und Warenuntergruppen</t>
  </si>
  <si>
    <t>19. Einfuhr nach Ländern</t>
  </si>
  <si>
    <t>pflanzliche Öle und Fette</t>
  </si>
  <si>
    <t xml:space="preserve">Zuckerrüben, Zucker und Zuckererz.      </t>
  </si>
  <si>
    <t xml:space="preserve">Gewürze                                 </t>
  </si>
  <si>
    <t xml:space="preserve">Obst- und Gemüsesäfte                   </t>
  </si>
  <si>
    <t xml:space="preserve">Schalen- und Trockenfrüchte             </t>
  </si>
  <si>
    <t xml:space="preserve">Südfrüchte                              </t>
  </si>
  <si>
    <t xml:space="preserve">Frischobst, ausgen. Südfrüchte          </t>
  </si>
  <si>
    <t xml:space="preserve">Grün- und Raufutter                     </t>
  </si>
  <si>
    <t xml:space="preserve">Fisch-, Fleischmehl und ähnliche Erz.   </t>
  </si>
  <si>
    <t xml:space="preserve">Käse                                    </t>
  </si>
  <si>
    <t>Milch, Milcherz. ausgen. Butter und Käse</t>
  </si>
  <si>
    <t xml:space="preserve">Hausgeflügel                            </t>
  </si>
  <si>
    <t xml:space="preserve">Kleie, Abfallerz. zur Viehfütterung     </t>
  </si>
  <si>
    <t xml:space="preserve">Rohstoffe für chemische Erz., a.n.g.    </t>
  </si>
  <si>
    <t xml:space="preserve">Mineralölerzeugnisse                    </t>
  </si>
  <si>
    <t xml:space="preserve">Maschinen für Papier- u. Druckgewerbe   </t>
  </si>
  <si>
    <t xml:space="preserve">Türkei                                  </t>
  </si>
  <si>
    <t>Amerikanische Überseeinseln, kleinere</t>
  </si>
  <si>
    <t>tierische Öle und Fette</t>
  </si>
  <si>
    <t>Eier, Eiweiß und Eigelb</t>
  </si>
  <si>
    <t>FR</t>
  </si>
  <si>
    <t>NL</t>
  </si>
  <si>
    <t>IT</t>
  </si>
  <si>
    <t>GB</t>
  </si>
  <si>
    <t>IE</t>
  </si>
  <si>
    <t>DK</t>
  </si>
  <si>
    <t>GR</t>
  </si>
  <si>
    <t>PT</t>
  </si>
  <si>
    <t>ES</t>
  </si>
  <si>
    <t>SE</t>
  </si>
  <si>
    <t>FI</t>
  </si>
  <si>
    <t>AT</t>
  </si>
  <si>
    <t>BE</t>
  </si>
  <si>
    <t>LU</t>
  </si>
  <si>
    <t>XC</t>
  </si>
  <si>
    <t>XL</t>
  </si>
  <si>
    <t>IS</t>
  </si>
  <si>
    <t>NO</t>
  </si>
  <si>
    <t>LI</t>
  </si>
  <si>
    <t>CH</t>
  </si>
  <si>
    <t>FO</t>
  </si>
  <si>
    <t>AD</t>
  </si>
  <si>
    <t>GI</t>
  </si>
  <si>
    <t>VA</t>
  </si>
  <si>
    <t>MT</t>
  </si>
  <si>
    <t>SM</t>
  </si>
  <si>
    <t>TR</t>
  </si>
  <si>
    <t>EE</t>
  </si>
  <si>
    <t>LV</t>
  </si>
  <si>
    <t>LT</t>
  </si>
  <si>
    <t>PL</t>
  </si>
  <si>
    <t>CZ</t>
  </si>
  <si>
    <t>SK</t>
  </si>
  <si>
    <t>HU</t>
  </si>
  <si>
    <t>RO</t>
  </si>
  <si>
    <t>BG</t>
  </si>
  <si>
    <t>AL</t>
  </si>
  <si>
    <t>UA</t>
  </si>
  <si>
    <t>BY</t>
  </si>
  <si>
    <t>MD</t>
  </si>
  <si>
    <t>RU</t>
  </si>
  <si>
    <t>GE</t>
  </si>
  <si>
    <t>AM</t>
  </si>
  <si>
    <t>AZ</t>
  </si>
  <si>
    <t>KZ</t>
  </si>
  <si>
    <t>TM</t>
  </si>
  <si>
    <t>UZ</t>
  </si>
  <si>
    <t>TJ</t>
  </si>
  <si>
    <t>KG</t>
  </si>
  <si>
    <t>SI</t>
  </si>
  <si>
    <t>HR</t>
  </si>
  <si>
    <t>BA</t>
  </si>
  <si>
    <t>MK</t>
  </si>
  <si>
    <t>MA</t>
  </si>
  <si>
    <t>DZ</t>
  </si>
  <si>
    <t>TN</t>
  </si>
  <si>
    <t>LY</t>
  </si>
  <si>
    <t>EG</t>
  </si>
  <si>
    <t>SD</t>
  </si>
  <si>
    <t>MR</t>
  </si>
  <si>
    <t>ML</t>
  </si>
  <si>
    <t>BF</t>
  </si>
  <si>
    <t>NE</t>
  </si>
  <si>
    <t>TD</t>
  </si>
  <si>
    <t>CV</t>
  </si>
  <si>
    <t>SN</t>
  </si>
  <si>
    <t>GM</t>
  </si>
  <si>
    <t>GW</t>
  </si>
  <si>
    <t>GN</t>
  </si>
  <si>
    <t>SL</t>
  </si>
  <si>
    <t>LR</t>
  </si>
  <si>
    <t>CI</t>
  </si>
  <si>
    <t>GH</t>
  </si>
  <si>
    <t>TG</t>
  </si>
  <si>
    <t>BJ</t>
  </si>
  <si>
    <t>NG</t>
  </si>
  <si>
    <t>CM</t>
  </si>
  <si>
    <t>CF</t>
  </si>
  <si>
    <t>GQ</t>
  </si>
  <si>
    <t>ST</t>
  </si>
  <si>
    <t>GA</t>
  </si>
  <si>
    <t>CG</t>
  </si>
  <si>
    <t>CD</t>
  </si>
  <si>
    <t>RW</t>
  </si>
  <si>
    <t>BI</t>
  </si>
  <si>
    <t>SH</t>
  </si>
  <si>
    <t>AO</t>
  </si>
  <si>
    <t>ET</t>
  </si>
  <si>
    <t>ER</t>
  </si>
  <si>
    <t>DJ</t>
  </si>
  <si>
    <t>SO</t>
  </si>
  <si>
    <t>KE</t>
  </si>
  <si>
    <t>UG</t>
  </si>
  <si>
    <t>TZ</t>
  </si>
  <si>
    <t>SC</t>
  </si>
  <si>
    <t>IO</t>
  </si>
  <si>
    <t>MZ</t>
  </si>
  <si>
    <t>MG</t>
  </si>
  <si>
    <t>MU</t>
  </si>
  <si>
    <t>KM</t>
  </si>
  <si>
    <t>ZM</t>
  </si>
  <si>
    <t>ZW</t>
  </si>
  <si>
    <t>MW</t>
  </si>
  <si>
    <t>ZA</t>
  </si>
  <si>
    <t>NA</t>
  </si>
  <si>
    <t>BW</t>
  </si>
  <si>
    <t>SZ</t>
  </si>
  <si>
    <t>LS</t>
  </si>
  <si>
    <t>US</t>
  </si>
  <si>
    <t>CA</t>
  </si>
  <si>
    <t>GL</t>
  </si>
  <si>
    <t>PM</t>
  </si>
  <si>
    <t>MX</t>
  </si>
  <si>
    <t>BM</t>
  </si>
  <si>
    <t>GT</t>
  </si>
  <si>
    <t>BZ</t>
  </si>
  <si>
    <t>HN</t>
  </si>
  <si>
    <t>SV</t>
  </si>
  <si>
    <t>NI</t>
  </si>
  <si>
    <t>CR</t>
  </si>
  <si>
    <t>PA</t>
  </si>
  <si>
    <t>AI</t>
  </si>
  <si>
    <t>CU</t>
  </si>
  <si>
    <t>KN</t>
  </si>
  <si>
    <t>HT</t>
  </si>
  <si>
    <t>BS</t>
  </si>
  <si>
    <t>TC</t>
  </si>
  <si>
    <t>DO</t>
  </si>
  <si>
    <t>VI</t>
  </si>
  <si>
    <t>AG</t>
  </si>
  <si>
    <t>DM</t>
  </si>
  <si>
    <t>KY</t>
  </si>
  <si>
    <t>JM</t>
  </si>
  <si>
    <t xml:space="preserve">Ernährungswirtschaft           </t>
  </si>
  <si>
    <t xml:space="preserve">Gewerbliche Wirtschaft         </t>
  </si>
  <si>
    <t xml:space="preserve">  Rohstoffe                    </t>
  </si>
  <si>
    <t xml:space="preserve">  Halbwaren                    </t>
  </si>
  <si>
    <t xml:space="preserve">  Fertigwaren                  </t>
  </si>
  <si>
    <t xml:space="preserve">Insgesamt                      </t>
  </si>
  <si>
    <t xml:space="preserve">Europa                         </t>
  </si>
  <si>
    <t xml:space="preserve">  darunter                     </t>
  </si>
  <si>
    <t/>
  </si>
  <si>
    <t xml:space="preserve">    darunter                   </t>
  </si>
  <si>
    <t xml:space="preserve">    Eurozone                   </t>
  </si>
  <si>
    <t xml:space="preserve">Afrika                         </t>
  </si>
  <si>
    <t xml:space="preserve">Amerika                        </t>
  </si>
  <si>
    <t xml:space="preserve">Asien                          </t>
  </si>
  <si>
    <t xml:space="preserve">Verschiedenes                  </t>
  </si>
  <si>
    <t>5</t>
  </si>
  <si>
    <t>6</t>
  </si>
  <si>
    <t>7</t>
  </si>
  <si>
    <t>8</t>
  </si>
  <si>
    <t>315</t>
  </si>
  <si>
    <t>513</t>
  </si>
  <si>
    <t>506</t>
  </si>
  <si>
    <t>607</t>
  </si>
  <si>
    <t>609</t>
  </si>
  <si>
    <t>753</t>
  </si>
  <si>
    <t>884</t>
  </si>
  <si>
    <t xml:space="preserve"> darunter                     </t>
  </si>
  <si>
    <t xml:space="preserve"> Eurozone                     </t>
  </si>
  <si>
    <t xml:space="preserve">EFTA-Länder                   </t>
  </si>
  <si>
    <t xml:space="preserve">ASEAN-Länder                  </t>
  </si>
  <si>
    <t xml:space="preserve">Andere Länder                 </t>
  </si>
  <si>
    <t xml:space="preserve">Insgesamt                     </t>
  </si>
  <si>
    <t xml:space="preserve">Europa                      </t>
  </si>
  <si>
    <t xml:space="preserve"> darunter                   </t>
  </si>
  <si>
    <t xml:space="preserve">  darunter                  </t>
  </si>
  <si>
    <t xml:space="preserve">  Eurozone                  </t>
  </si>
  <si>
    <t xml:space="preserve">Afrika                      </t>
  </si>
  <si>
    <t xml:space="preserve">Amerika                     </t>
  </si>
  <si>
    <t xml:space="preserve">Asien                       </t>
  </si>
  <si>
    <t xml:space="preserve">Verschiedenes               </t>
  </si>
  <si>
    <t xml:space="preserve">Insgesamt                   </t>
  </si>
  <si>
    <t xml:space="preserve"> Eurozone                   </t>
  </si>
  <si>
    <t>x</t>
  </si>
  <si>
    <t>Büro- u. automat. Datenverarbeitungsmasch.</t>
  </si>
  <si>
    <t xml:space="preserve">Noch: 19. Einfuhr nach Ländern </t>
  </si>
  <si>
    <t>Warengruppe
Warenuntergruppe</t>
  </si>
  <si>
    <t>darunter
Eurozone</t>
  </si>
  <si>
    <r>
      <t>wählten Warenuntergruppen sowie Erdteilen und Ländergruppen</t>
    </r>
    <r>
      <rPr>
        <b/>
        <vertAlign val="superscript"/>
        <sz val="11"/>
        <rFont val="Arial"/>
        <family val="2"/>
      </rPr>
      <t xml:space="preserve">*) </t>
    </r>
  </si>
  <si>
    <r>
      <t>und nach Warengruppen</t>
    </r>
    <r>
      <rPr>
        <b/>
        <vertAlign val="superscript"/>
        <sz val="11"/>
        <rFont val="Arial"/>
        <family val="2"/>
      </rPr>
      <t>*)</t>
    </r>
  </si>
  <si>
    <t>LC</t>
  </si>
  <si>
    <t>VC</t>
  </si>
  <si>
    <t>VG</t>
  </si>
  <si>
    <t>BB</t>
  </si>
  <si>
    <t>MS</t>
  </si>
  <si>
    <t>TT</t>
  </si>
  <si>
    <t>GD</t>
  </si>
  <si>
    <t>AW</t>
  </si>
  <si>
    <t>CO</t>
  </si>
  <si>
    <t>VE</t>
  </si>
  <si>
    <t>GY</t>
  </si>
  <si>
    <t>SR</t>
  </si>
  <si>
    <t>EC</t>
  </si>
  <si>
    <t>PE</t>
  </si>
  <si>
    <t>BR</t>
  </si>
  <si>
    <t>CL</t>
  </si>
  <si>
    <t>BO</t>
  </si>
  <si>
    <t>PY</t>
  </si>
  <si>
    <t>UY</t>
  </si>
  <si>
    <t>AR</t>
  </si>
  <si>
    <t>FK</t>
  </si>
  <si>
    <t>CY</t>
  </si>
  <si>
    <t>LB</t>
  </si>
  <si>
    <t>SY</t>
  </si>
  <si>
    <t>IQ</t>
  </si>
  <si>
    <t>IR</t>
  </si>
  <si>
    <t>IL</t>
  </si>
  <si>
    <t>PS</t>
  </si>
  <si>
    <t>JO</t>
  </si>
  <si>
    <t>SA</t>
  </si>
  <si>
    <t>KW</t>
  </si>
  <si>
    <t>BH</t>
  </si>
  <si>
    <t>QA</t>
  </si>
  <si>
    <t>AE</t>
  </si>
  <si>
    <t>OM</t>
  </si>
  <si>
    <t>YE</t>
  </si>
  <si>
    <t>AF</t>
  </si>
  <si>
    <t>PK</t>
  </si>
  <si>
    <t>IN</t>
  </si>
  <si>
    <t>BD</t>
  </si>
  <si>
    <t>MV</t>
  </si>
  <si>
    <t>LK</t>
  </si>
  <si>
    <t>NP</t>
  </si>
  <si>
    <t>BT</t>
  </si>
  <si>
    <t>MM</t>
  </si>
  <si>
    <t>TH</t>
  </si>
  <si>
    <t>LA</t>
  </si>
  <si>
    <t>VN</t>
  </si>
  <si>
    <t>KH</t>
  </si>
  <si>
    <t>ID</t>
  </si>
  <si>
    <t>MY</t>
  </si>
  <si>
    <t>BN</t>
  </si>
  <si>
    <t>SG</t>
  </si>
  <si>
    <t>PH</t>
  </si>
  <si>
    <t>MN</t>
  </si>
  <si>
    <t>CN</t>
  </si>
  <si>
    <t>KP</t>
  </si>
  <si>
    <t>KR</t>
  </si>
  <si>
    <t>JP</t>
  </si>
  <si>
    <t>TW</t>
  </si>
  <si>
    <t>HK</t>
  </si>
  <si>
    <t>MO</t>
  </si>
  <si>
    <t>AU</t>
  </si>
  <si>
    <t>PG</t>
  </si>
  <si>
    <t>NR</t>
  </si>
  <si>
    <t>NZ</t>
  </si>
  <si>
    <t>SB</t>
  </si>
  <si>
    <t>TV</t>
  </si>
  <si>
    <t>NC</t>
  </si>
  <si>
    <t>WF</t>
  </si>
  <si>
    <t>KI</t>
  </si>
  <si>
    <t>PN</t>
  </si>
  <si>
    <t>FJ</t>
  </si>
  <si>
    <t>VU</t>
  </si>
  <si>
    <t>TO</t>
  </si>
  <si>
    <t>WS</t>
  </si>
  <si>
    <t>MP</t>
  </si>
  <si>
    <t>PF</t>
  </si>
  <si>
    <t>FM</t>
  </si>
  <si>
    <t>MH</t>
  </si>
  <si>
    <t>PW</t>
  </si>
  <si>
    <t>AS</t>
  </si>
  <si>
    <t>GU</t>
  </si>
  <si>
    <t>UM</t>
  </si>
  <si>
    <t>CC</t>
  </si>
  <si>
    <t>CX</t>
  </si>
  <si>
    <t>HM</t>
  </si>
  <si>
    <t>NF</t>
  </si>
  <si>
    <t>CK</t>
  </si>
  <si>
    <t>NU</t>
  </si>
  <si>
    <t>TK</t>
  </si>
  <si>
    <t>AQ</t>
  </si>
  <si>
    <t>BV</t>
  </si>
  <si>
    <t>GS</t>
  </si>
  <si>
    <t>TF</t>
  </si>
  <si>
    <t>QQ</t>
  </si>
  <si>
    <t xml:space="preserve"> %</t>
  </si>
  <si>
    <t>Ernährungswirtschaft</t>
  </si>
  <si>
    <t>Nahrungsmittel</t>
  </si>
  <si>
    <t>tier.</t>
  </si>
  <si>
    <t>pflanzl.</t>
  </si>
  <si>
    <t>Ursprungs</t>
  </si>
  <si>
    <t>Millionen EUR</t>
  </si>
  <si>
    <t>__________</t>
  </si>
  <si>
    <t>Noch: Afrika</t>
  </si>
  <si>
    <t>Noch: Amerika</t>
  </si>
  <si>
    <t>Noch: Asien</t>
  </si>
  <si>
    <t>Russische Föderation</t>
  </si>
  <si>
    <t>Vereinigtes Königreich</t>
  </si>
  <si>
    <t xml:space="preserve">Hebezeuge und Fördermittel              </t>
  </si>
  <si>
    <t>Abfälle von Gespinstwaren, Lumpen u. dgl.</t>
  </si>
  <si>
    <t>mess-, steuerungs- u. regelungstechn. Erz.</t>
  </si>
  <si>
    <t xml:space="preserve">Gemüsezubereitungen u. Gemüsekonserven </t>
  </si>
  <si>
    <t xml:space="preserve">Möbel  </t>
  </si>
  <si>
    <t>Backwaren u.a. Zubereitungen aus Getreide</t>
  </si>
  <si>
    <t>Nahrungsmittel pflanzl. Ursprungs, a.n.g.</t>
  </si>
  <si>
    <t>lebende Pflanzen u. Erz. d. Ziergärtnerei</t>
  </si>
  <si>
    <t>Kosovo</t>
  </si>
  <si>
    <t>Montenegro</t>
  </si>
  <si>
    <t>Serbien</t>
  </si>
  <si>
    <t xml:space="preserve">Föderierte Staaten von Mikronesien </t>
  </si>
  <si>
    <t>Äthiopien</t>
  </si>
  <si>
    <t xml:space="preserve">Sportgeräte                             </t>
  </si>
  <si>
    <t>Fische, Krebs-, Weichtiere u. Zubereitungen</t>
  </si>
  <si>
    <t>Sorghum, Hirse, sonst. Getreide, ausgen. Reis</t>
  </si>
  <si>
    <t xml:space="preserve">Gemüse u. sonst. Küchengewächse, frisch </t>
  </si>
  <si>
    <t>Chemiefasern, Seidenraupenkokons, Abfalls.</t>
  </si>
  <si>
    <t>Baumwolle, roh o. bearbeitet, Reißbaumwolle</t>
  </si>
  <si>
    <t>Gewebe, Gewirke, Gestricke aus Seide</t>
  </si>
  <si>
    <t>Gewebe, Gewirke, Gestricke aus Chemiefaser</t>
  </si>
  <si>
    <t>Gewebe, Gewirke, Gestricke aus Wolle</t>
  </si>
  <si>
    <t>Gewebe, Gewirke, Gestricke aus Baumwolle</t>
  </si>
  <si>
    <t>Bekleid. a. Gew. o. Gestr. a. Wolle o. Tierh.</t>
  </si>
  <si>
    <t>Bekleid. a. Gew. o. Gestr. aus Baumwolle</t>
  </si>
  <si>
    <t>Bekleid. a. Seide o. Chemief., ausgen. Gew.</t>
  </si>
  <si>
    <t>Bekleid. a. Wolle u. and. Tierh., ausgen. Gew.</t>
  </si>
  <si>
    <t>Bekleidung aus Baumwolle, ausgen. Gew.</t>
  </si>
  <si>
    <t>Werkzeuge, Schneidw., Essbest. a. unedl. Met.</t>
  </si>
  <si>
    <t>Kraftmasch. o. Motoren f. Ackerschl. u. dgl.</t>
  </si>
  <si>
    <t xml:space="preserve">Lager, Getriebe, Zahnräder, Antriebselem.  </t>
  </si>
  <si>
    <t>Masch. f. Textil-,  Bekleidungs- u. Ledergew.</t>
  </si>
  <si>
    <t>Masch. f.  Ernährungsgewerbe u. Tabakverarb.</t>
  </si>
  <si>
    <t>Wegen der unterschiedlichen Abgrenzung von Generalhandel und Spezialhandel ist eine Saldierung der Einfuhr- und Ausfuhrergebnisse Thüringens aus methodischen Gründen nicht sinnvoll.</t>
  </si>
  <si>
    <t xml:space="preserve"> Volksrepublik Korea</t>
  </si>
  <si>
    <t>ME</t>
  </si>
  <si>
    <t xml:space="preserve"> Mikronesien </t>
  </si>
  <si>
    <t xml:space="preserve"> Luftfahrzeugbedarf</t>
  </si>
  <si>
    <t>Geräte z. Elektrizitätserzg. u. -verteilung</t>
  </si>
  <si>
    <t>Rundfunk-, Fernseh-, phono- u. videot. Geräte</t>
  </si>
  <si>
    <t>Pelzfelle, gegerbt oder zugerichtet</t>
  </si>
  <si>
    <t>Rückstände Erdöl- u. Steinkohlenteerdest.</t>
  </si>
  <si>
    <t>Koks u. Schwelkoks aus Stein- o. Braunkohle</t>
  </si>
  <si>
    <t>Erze und Metallaschen, a.n.g.</t>
  </si>
  <si>
    <t xml:space="preserve">Hülsenfrüchte                           </t>
  </si>
  <si>
    <t>Masch. f. Be- u. Verarb. v. Kautsch. o. Kunstst.</t>
  </si>
  <si>
    <t>Côte d'Ivoire</t>
  </si>
  <si>
    <t>São Tomé und Príncipe</t>
  </si>
  <si>
    <t>Vatikanstadt</t>
  </si>
  <si>
    <t xml:space="preserve">Ausfuhr  </t>
  </si>
  <si>
    <t>Anteil</t>
  </si>
  <si>
    <t>18. Ausfuhr nach Ländern</t>
  </si>
  <si>
    <t>Saat- u. Pflanzgut, ausgen. Ölsaaten</t>
  </si>
  <si>
    <t>Garne aus Wolle o. anderen Tierhaaren</t>
  </si>
  <si>
    <t xml:space="preserve">Gewebe, Gewirke, Gestricke aus Flachs </t>
  </si>
  <si>
    <t>Bekleid. a. Gew. o. Gestr. a. Seide o. Chemief.</t>
  </si>
  <si>
    <t>Lederwaren u. -bekleidung (ausgen. Schuhe)</t>
  </si>
  <si>
    <t>Kongo</t>
  </si>
  <si>
    <t>Demokratische Republik</t>
  </si>
  <si>
    <t>DE</t>
  </si>
  <si>
    <t>Deutschland</t>
  </si>
  <si>
    <t xml:space="preserve"> Kongo</t>
  </si>
  <si>
    <t>Timor-Leste</t>
  </si>
  <si>
    <t>Dänemark</t>
  </si>
  <si>
    <t xml:space="preserve">Seychellen </t>
  </si>
  <si>
    <t>Britisches Territorium im</t>
  </si>
  <si>
    <t>Färöer</t>
  </si>
  <si>
    <t>Südafrika</t>
  </si>
  <si>
    <t>Türkei</t>
  </si>
  <si>
    <t>Grönland</t>
  </si>
  <si>
    <t xml:space="preserve">Demokratische  </t>
  </si>
  <si>
    <t>Rumänien</t>
  </si>
  <si>
    <t>Nördliche Marianen</t>
  </si>
  <si>
    <t>Französisch-Polynesien</t>
  </si>
  <si>
    <t>Föderierte Staaten von</t>
  </si>
  <si>
    <t>St. Vincent und die</t>
  </si>
  <si>
    <t xml:space="preserve"> Grenadinen</t>
  </si>
  <si>
    <t>Kleinere amerikanische</t>
  </si>
  <si>
    <t>Heard und</t>
  </si>
  <si>
    <t>Tokelau</t>
  </si>
  <si>
    <t>Südgeorgien und die</t>
  </si>
  <si>
    <t>Côte d'lvoire</t>
  </si>
  <si>
    <t xml:space="preserve">Schiffs- und </t>
  </si>
  <si>
    <t>Zentralafrikanische</t>
  </si>
  <si>
    <t xml:space="preserve"> Republik</t>
  </si>
  <si>
    <t xml:space="preserve">Vereinigte Staaten </t>
  </si>
  <si>
    <t>Andere Länder</t>
  </si>
  <si>
    <t xml:space="preserve">Ceuta </t>
  </si>
  <si>
    <t xml:space="preserve"> Mikronesien</t>
  </si>
  <si>
    <t xml:space="preserve"> Überseeinseln</t>
  </si>
  <si>
    <t xml:space="preserve"> McDonaldinseln</t>
  </si>
  <si>
    <t xml:space="preserve"> Südlichen Sandwichinseln</t>
  </si>
  <si>
    <t>Schiffs- und Luft-</t>
  </si>
  <si>
    <t xml:space="preserve"> fahrzeugbedarf</t>
  </si>
  <si>
    <t>EFTA-Länder</t>
  </si>
  <si>
    <t>Andere Europäische Länder</t>
  </si>
  <si>
    <t>Besetzte palästinensische Gebiete</t>
  </si>
  <si>
    <t xml:space="preserve">Britisches Territorium im </t>
  </si>
  <si>
    <t xml:space="preserve"> Indischen Ozean</t>
  </si>
  <si>
    <t xml:space="preserve">ASEAN-Länder </t>
  </si>
  <si>
    <t xml:space="preserve">Myanmar </t>
  </si>
  <si>
    <t>1) Der vollständige Umfang der einzelnen Länderpositionen ist im vorstehenden Länderverzeichnis für die Außenhandelsstatistik dargestellt.</t>
  </si>
  <si>
    <t xml:space="preserve">Einfuhr  </t>
  </si>
  <si>
    <t>XK</t>
  </si>
  <si>
    <t>XS</t>
  </si>
  <si>
    <t xml:space="preserve">Ausfuhr        </t>
  </si>
  <si>
    <t xml:space="preserve">Einfuhr                </t>
  </si>
  <si>
    <t xml:space="preserve">Einfuhr         </t>
  </si>
  <si>
    <t xml:space="preserve">Ausfuhr              </t>
  </si>
  <si>
    <t xml:space="preserve">Einfuhr      </t>
  </si>
  <si>
    <t>Inhaltsverzeichnis</t>
  </si>
  <si>
    <t>Vorbemerkungen</t>
  </si>
  <si>
    <t>Länderverzeichnis für die Außenhandelsstatistik</t>
  </si>
  <si>
    <t>Ländergruppen</t>
  </si>
  <si>
    <t>Grafiken</t>
  </si>
  <si>
    <t xml:space="preserve">      in der Reihenfolge ihrer Anteile</t>
  </si>
  <si>
    <t xml:space="preserve">      in der Reihenfolge ihrer Anteile  </t>
  </si>
  <si>
    <t>Tabellen</t>
  </si>
  <si>
    <t xml:space="preserve">      sowie Erdteilen und Ländergruppen </t>
  </si>
  <si>
    <t xml:space="preserve">      sowie Erdteilen und Ländergruppen  </t>
  </si>
  <si>
    <t xml:space="preserve">      ihrer Anteile und nach Warengruppen </t>
  </si>
  <si>
    <t xml:space="preserve">      ihrer Anteile und nach Warengruppen</t>
  </si>
  <si>
    <t>Gegenstand der Statistik</t>
  </si>
  <si>
    <t>Die Außenhandelsstatistik Thüringens stellt den grenzüberschreitenden Warenverkehr Thüringens mit dem Ausland dar. Ausland im Sinne der Außenhandelsstatistik ist das Gebiet außerhalb der Bundesrepublik Deutschland nach dem Gebietsstand ab dem 3. Oktober 1990.</t>
  </si>
  <si>
    <t>Rechtsgrundlagen</t>
  </si>
  <si>
    <t>Darstellung der Ergebnisse</t>
  </si>
  <si>
    <t>Spezialhandel - Generalhandel</t>
  </si>
  <si>
    <t>Ab Januar 2009 erfolgt die Erfassung der Rückwaren und Ersatzlieferungen (EGW-Positionen 901 und 903). Diese Angaben sind im Insgesamt enthalten.</t>
  </si>
  <si>
    <t>TL</t>
  </si>
  <si>
    <t>QU</t>
  </si>
  <si>
    <t xml:space="preserve"> Nicht ermittelte Länder und Gebiete</t>
  </si>
  <si>
    <t>Nr. der Syste-    matik</t>
  </si>
  <si>
    <r>
      <t xml:space="preserve">Warengruppe
</t>
    </r>
    <r>
      <rPr>
        <vertAlign val="superscript"/>
        <sz val="10"/>
        <rFont val="Arial"/>
        <family val="2"/>
      </rPr>
      <t xml:space="preserve"> ______</t>
    </r>
    <r>
      <rPr>
        <sz val="10"/>
        <rFont val="Arial"/>
        <family val="2"/>
      </rPr>
      <t xml:space="preserve">
Erdteil
Ländergruppe</t>
    </r>
  </si>
  <si>
    <t xml:space="preserve">Einfuhr               </t>
  </si>
  <si>
    <t>Vor-
erzeug-
nisse</t>
  </si>
  <si>
    <t>End-
erzeug-
nisse</t>
  </si>
  <si>
    <t>lebende
Tiere</t>
  </si>
  <si>
    <t>Genuss-
mittel</t>
  </si>
  <si>
    <t>Ausfuhr
insgesamt</t>
  </si>
  <si>
    <t>März</t>
  </si>
  <si>
    <t>April</t>
  </si>
  <si>
    <t>Mai</t>
  </si>
  <si>
    <t>Juni</t>
  </si>
  <si>
    <t>Juli</t>
  </si>
  <si>
    <t>Halb-
waren</t>
  </si>
  <si>
    <t>Roh-
stoffe</t>
  </si>
  <si>
    <t>Australien,
Ozeanien und
 übrige Gebiete</t>
  </si>
  <si>
    <t xml:space="preserve">Australien, Ozeanien
 und übrige Gebiete       </t>
  </si>
  <si>
    <t>Australien,
Ozeanien und
übrige Gebiete</t>
  </si>
  <si>
    <t>Länderangaben</t>
  </si>
  <si>
    <r>
      <rPr>
        <b/>
        <sz val="10"/>
        <rFont val="Arial"/>
        <family val="2"/>
      </rPr>
      <t>Ursprungsland</t>
    </r>
    <r>
      <rPr>
        <sz val="10"/>
        <rFont val="Arial"/>
        <family val="2"/>
      </rPr>
      <t xml:space="preserve"> ist das Land, in dem die Waren vollständig gewonnen oder hergestellt worden sind oder ihre wesentliche und wirtschaftlich gerechtfertigte Be- oder Verarbeitung erfahren haben. Ist das Ursprungsland nicht bekannt, so tritt an dessen Stelle das Versendungsland. Versendungsland ist das Land, aus dem die Waren in das Erhebungsgebiet verbracht worden sind.</t>
    </r>
  </si>
  <si>
    <r>
      <rPr>
        <b/>
        <sz val="10"/>
        <rFont val="Arial"/>
        <family val="2"/>
      </rPr>
      <t>Bestimmungsland</t>
    </r>
    <r>
      <rPr>
        <sz val="10"/>
        <rFont val="Arial"/>
        <family val="2"/>
      </rPr>
      <t xml:space="preserve"> ist das Land, in dem die Waren gebraucht oder verbraucht, bearbeitet oder verarbeitet werden sollen. Ist das Bestimmungsland nicht bekannt, so gilt das letzte Land, in das die Waren verbracht werden sollen, als Bestimmungsland.</t>
    </r>
  </si>
  <si>
    <t>Intrahandel - Extrahandel</t>
  </si>
  <si>
    <r>
      <t>Die</t>
    </r>
    <r>
      <rPr>
        <b/>
        <sz val="10"/>
        <rFont val="Arial"/>
        <family val="2"/>
      </rPr>
      <t xml:space="preserve"> Intrahandelsstatistik</t>
    </r>
    <r>
      <rPr>
        <sz val="10"/>
        <rFont val="Arial"/>
        <family val="2"/>
      </rPr>
      <t xml:space="preserve"> umfasst den Handel mit den EU-Mitgliedstaaten. Hierbei handelt es sich um ein Erhebungssystem in Form einer Direktanmeldung der Unternehmen beim Statistischen Bundesamt.</t>
    </r>
  </si>
  <si>
    <t>Das Intrastat-System ist u.a. durch eine enge Verknüpfung mit dem Umsatzsteuersystem gekennzeichnet, welches eine (indirekte) Kontrolle über die monatlich von den Unternehmen bei den Finanzämtern abzugebenden Umsatzsteuervoranmeldungen ermöglicht.</t>
  </si>
  <si>
    <t>Monatliche Revisionen</t>
  </si>
  <si>
    <t>Bis einschließlich Berichtsjahr 2010 wurden die Außenhandelsergebnisse für Thüringen nur einmal jährlich revidiert. Das geschah zehn Monate nach Ablauf eines Berichtsjahres.  Ab dem Berichtsjahr 2011 werden die Außenhandelsergebnisse monatlich revidiert, da nach den aktuellen Qualitätsvorgaben der Europäischen Union (EU) die Revisionspraktiken in den Mitgliedstaaten zu harmonisieren sind.  Grundsätzlich werden zeitnahe monatliche Revisionen angestrebt. Die erste Revision eines Berichtsmonats findet zusammen mit der Aufbereitung des zweiten Folgemonats statt. Insgesamt werden für jeden Berichtsmonat sechs aufeinanderfolgende monatliche Revisionen durchgeführt. Im Oktober des Folgejahres erfolgt noch eine zusätzliche Revision der Jahresergebnisse. Die Ergebnisse werden dann - wie bisher - als endgültig betrachtet.</t>
  </si>
  <si>
    <t>Sonstige methodische Hinweise</t>
  </si>
  <si>
    <r>
      <t>Ab dem Jahr 2003 enthalten die Ergebnisse</t>
    </r>
    <r>
      <rPr>
        <b/>
        <sz val="10"/>
        <rFont val="Arial"/>
        <family val="2"/>
      </rPr>
      <t xml:space="preserve"> </t>
    </r>
    <r>
      <rPr>
        <sz val="10"/>
        <rFont val="Arial"/>
        <family val="2"/>
      </rPr>
      <t>monatliche Zuschätzungen für Antwortausfälle und Befreiungen (EGW-Position 904). Sie werden  ausschließlich für die Ergebnisse des Intrahandels (Handel mit EU-Ländern) ermittelt und sind in den entsprechenden Länderergebnissen enthalten.</t>
    </r>
  </si>
  <si>
    <t xml:space="preserve">   (Lieferung von Schiffs- und</t>
  </si>
  <si>
    <t xml:space="preserve">   Luftfahrzeugbedarf auf fremde Schiffe</t>
  </si>
  <si>
    <t xml:space="preserve">Nicht ermittelte Länder und Gebiete     </t>
  </si>
  <si>
    <t>QV</t>
  </si>
  <si>
    <t xml:space="preserve">Nicht ermittelte Länder und Gebiete </t>
  </si>
  <si>
    <t>511</t>
  </si>
  <si>
    <t>Nr. der
 Syste-    matik</t>
  </si>
  <si>
    <t>Bestimmungsland</t>
  </si>
  <si>
    <t>Ursprungsland</t>
  </si>
  <si>
    <t xml:space="preserve">Australien, Ozeanien
 und übrige Gebiete      </t>
  </si>
  <si>
    <t>Nr.
der
Syste-
matik</t>
  </si>
  <si>
    <t>Einfuhr
insgesamt</t>
  </si>
  <si>
    <t>Erdteil
Ländergruppe</t>
  </si>
  <si>
    <t>Vj.</t>
  </si>
  <si>
    <t>Vierteljahr</t>
  </si>
  <si>
    <t>755</t>
  </si>
  <si>
    <t>883</t>
  </si>
  <si>
    <t>832</t>
  </si>
  <si>
    <t>ISO / Nr. der Syste-matik</t>
  </si>
  <si>
    <t>Erdteil
Land</t>
  </si>
  <si>
    <t xml:space="preserve">Europa                                  </t>
  </si>
  <si>
    <t xml:space="preserve">Afrika                                  </t>
  </si>
  <si>
    <t>EH</t>
  </si>
  <si>
    <t>Libyen</t>
  </si>
  <si>
    <t>SS</t>
  </si>
  <si>
    <t>Südsudan</t>
  </si>
  <si>
    <t>St. Helena, Ascension u. Tristan da Cunha</t>
  </si>
  <si>
    <t xml:space="preserve">Amerika                                 </t>
  </si>
  <si>
    <t>BQ</t>
  </si>
  <si>
    <t>CW</t>
  </si>
  <si>
    <t>Curaçao</t>
  </si>
  <si>
    <t>SX</t>
  </si>
  <si>
    <t>BL</t>
  </si>
  <si>
    <t>Saint Barthélemy</t>
  </si>
  <si>
    <t>Bolivarische Republik Venezuela</t>
  </si>
  <si>
    <t>Plurinationaler Staat Bolivien</t>
  </si>
  <si>
    <t xml:space="preserve">Asien                                   </t>
  </si>
  <si>
    <t xml:space="preserve">Australien, Ozeanien
 und übrige Gebiete                   </t>
  </si>
  <si>
    <t xml:space="preserve">Verschiedenes                           </t>
  </si>
  <si>
    <t>QP</t>
  </si>
  <si>
    <t>Hohe See</t>
  </si>
  <si>
    <t xml:space="preserve">Insgesamt                               </t>
  </si>
  <si>
    <t xml:space="preserve">Noch: 18. Ausfuhr nach Ländern </t>
  </si>
  <si>
    <t>Jahr                      Monat</t>
  </si>
  <si>
    <t>Mit der Einführung des Europäischen Binnenmarktes zum 1. Januar 1993 entstanden im grenzüberschreitenden Warenverkehr unterschiedliche Erhebungsverfahren für den Handel innerhalb und außerhalb der Europäischen Union (EU).</t>
  </si>
  <si>
    <r>
      <t xml:space="preserve">Der Handel mit Drittländern wird im Rahmen der </t>
    </r>
    <r>
      <rPr>
        <b/>
        <sz val="10"/>
        <rFont val="Arial"/>
        <family val="2"/>
      </rPr>
      <t xml:space="preserve">Extrahandelsstatistik </t>
    </r>
    <r>
      <rPr>
        <sz val="10"/>
        <rFont val="Arial"/>
        <family val="2"/>
      </rPr>
      <t xml:space="preserve">über Anmeldungen bei den Zollverwaltungen registriert und erfasst alle Transaktionen, die die statistische Schwelle von 1 000 Euro  pro Sendung überschreiten. Sendungen mit einem geringeren Wert müssen allerdings angemeldet werden, wenn das Gesamtgewicht der Sendung 1 000 kg übersteigt.
</t>
    </r>
  </si>
  <si>
    <t>Westsahara</t>
  </si>
  <si>
    <t>St. Barthélemy</t>
  </si>
  <si>
    <t>St. Helena, Ascension und</t>
  </si>
  <si>
    <t xml:space="preserve"> Tristan da Cunha</t>
  </si>
  <si>
    <t xml:space="preserve">Nicht ermittelte EU - Länder und Gebiete </t>
  </si>
  <si>
    <t xml:space="preserve">St. Helena, Ascension und </t>
  </si>
  <si>
    <t xml:space="preserve">Nicht ermittelte EU-Länder und Gebiete </t>
  </si>
  <si>
    <r>
      <t xml:space="preserve"> </t>
    </r>
    <r>
      <rPr>
        <b/>
        <vertAlign val="superscript"/>
        <sz val="10"/>
        <rFont val="Calibri"/>
        <family val="2"/>
      </rPr>
      <t>●</t>
    </r>
  </si>
  <si>
    <t>Die Ausfuhr und Einfuhr wird sowohl in fachlicher als auch regionaler Gliederung als Gesamtsumme aus Intra- und  Extrahandel ausgewiesen.</t>
  </si>
  <si>
    <t>Andere europäische Länder</t>
  </si>
  <si>
    <t>Backwaren und andere Zubereitungen aus Getreide</t>
  </si>
  <si>
    <t>Abfälle von Gespinstwaren, Lumpen</t>
  </si>
  <si>
    <t>Halbstoffe aus zellulosehaltigen Faserstoffen</t>
  </si>
  <si>
    <t>Fahrgestelle, Karosserien, Motoren für Kfz</t>
  </si>
  <si>
    <t xml:space="preserve">   und Luftfahrzeuge in deutschen (Flug-)Häfen)</t>
  </si>
  <si>
    <t>Das Länderverzeichnis dient nur statistischen Zwecken. Aus den Bezeichnungen kann keine Bestätigung oder Anerkennung des politischen Status eines Landes oder der Grenzen seines Gebiets abgeleitet werden.</t>
  </si>
  <si>
    <t>Stäbe und Profile aus Eisen oder Stahl</t>
  </si>
  <si>
    <t xml:space="preserve"> </t>
  </si>
  <si>
    <t>532</t>
  </si>
  <si>
    <t>Januar</t>
  </si>
  <si>
    <t>Februar</t>
  </si>
  <si>
    <t>August</t>
  </si>
  <si>
    <t>September</t>
  </si>
  <si>
    <t>Oktober</t>
  </si>
  <si>
    <t>November</t>
  </si>
  <si>
    <t>Dezember</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</si>
  <si>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</si>
  <si>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</si>
  <si>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 Für Antwortausfälle und Befreiungen sind Zuschätzungen bei den EU-Ländern und im Insgesamt enthalten, 
in den Regionalangaben und im Insgesamt auch Rückwaren und Ersatzlieferungen.</t>
  </si>
  <si>
    <t>642</t>
  </si>
  <si>
    <t>Abfälle und Schrott, aus Eisen oder Stahl</t>
  </si>
  <si>
    <t>Nr. der
 Syste-      matik</t>
  </si>
  <si>
    <t>Nr. der Syste-      matik</t>
  </si>
  <si>
    <t>669</t>
  </si>
  <si>
    <t>Mineralölerzeugnisse</t>
  </si>
  <si>
    <r>
      <t>10. Ausfuhr nach Ländergruppen</t>
    </r>
    <r>
      <rPr>
        <b/>
        <vertAlign val="superscript"/>
        <sz val="11"/>
        <rFont val="Arial"/>
        <family val="2"/>
      </rPr>
      <t>*)</t>
    </r>
  </si>
  <si>
    <r>
      <t>11. Einfuhr nach Ländergruppen</t>
    </r>
    <r>
      <rPr>
        <b/>
        <vertAlign val="superscript"/>
        <sz val="11"/>
        <rFont val="Arial"/>
        <family val="2"/>
      </rPr>
      <t>*)</t>
    </r>
  </si>
  <si>
    <t>*) Für Antwortausfälle und  Befreiungen sind  Zuschätzungen bei den EU-Ländern und im Insgesamt enthalten, in den Regionalangaben und im Insgesamt auch Rückwaren und Ersatzlieferungen.</t>
  </si>
  <si>
    <t>Von der Meldepflicht für die jeweilige Verkehrsrichtung (Versendung bzw. Eingang) sind umsatzsteuerpflichtige Unternehmen befreit, deren Versendungen in andere EU-Mitgliedstaaten den Wert von 500 000 Euro bzw. deren Eingänge aus anderen EU-Mitgliedstaaten den Wert von 800 000 Euro (bis 2017: 500 000 Euro) im Vorjahr nicht überschritten haben.</t>
  </si>
  <si>
    <t>USMCA-Länder</t>
  </si>
  <si>
    <t xml:space="preserve">USMCA-Länder                  </t>
  </si>
  <si>
    <t>834</t>
  </si>
  <si>
    <t xml:space="preserve">Die Außenhandelsstatistik für die Bundesrepublik Deutschland weist Daten für die Einfuhr und für die Ausfuhr sowohl nach dem Spezialhandelskonzept als auch nach dem Generalhandelskonzept aus. </t>
  </si>
  <si>
    <t>Der wesentliche Unterschied zwischen dem Spezialhandelskonzept und dem Generalhandelskonzept besteht im Nachweis des Lagerverkehrs. Während nach dem Generalhandelskonzept alle Einfuhren auf Lager zum Zeitpunkt ihrer Einlagerung nachgewiesen werden, erfolgt dies nach dem Spezialhandelskonzept nur für diejenigen Einfuhren auf Lager, die für den inländischen Wirtschaftsverkehr bestimmt sind.</t>
  </si>
  <si>
    <t>Damit enthält die Einfuhr nach Thüringen zusätzlich zu den Waren, die zum Gebrauch, zum Verbrauch, zur Bearbeitung und zur Verarbeitung in Thüringen bestimmt sind, auch auf  Lager genommene Waren, die durch Spediteure und Händler über Thüringen als Zielland eingeführt und danach in andere Bundesländer weitergeleitet werden.</t>
  </si>
  <si>
    <r>
      <t xml:space="preserve">Aus erhebungstechnischen Gründen kann die </t>
    </r>
    <r>
      <rPr>
        <b/>
        <sz val="10"/>
        <rFont val="Arial"/>
        <family val="2"/>
      </rPr>
      <t>Einfuhr</t>
    </r>
    <r>
      <rPr>
        <sz val="10"/>
        <rFont val="Arial"/>
        <family val="2"/>
      </rPr>
      <t xml:space="preserve"> in der Aufgliederung nach Bundesländern jedoch nur nach dem </t>
    </r>
    <r>
      <rPr>
        <b/>
        <sz val="10"/>
        <rFont val="Arial"/>
        <family val="2"/>
      </rPr>
      <t>Generalhandelskonzept</t>
    </r>
    <r>
      <rPr>
        <sz val="10"/>
        <rFont val="Arial"/>
        <family val="2"/>
      </rPr>
      <t xml:space="preserve"> nachgewiesen werden und enthält alle in das Erhebungsgebiet eingehenden Waren mit Ausnahme der Waren der Durchfuhr und des Zwischenauslandsverkehrs.</t>
    </r>
  </si>
  <si>
    <r>
      <t xml:space="preserve">In den Tabellen dieses Berichtes wird die </t>
    </r>
    <r>
      <rPr>
        <b/>
        <sz val="10"/>
        <rFont val="Arial"/>
        <family val="2"/>
      </rPr>
      <t>Ausfuhr</t>
    </r>
    <r>
      <rPr>
        <sz val="10"/>
        <rFont val="Arial"/>
        <family val="2"/>
      </rPr>
      <t xml:space="preserve"> nach dem </t>
    </r>
    <r>
      <rPr>
        <b/>
        <sz val="10"/>
        <rFont val="Arial"/>
        <family val="2"/>
      </rPr>
      <t>Spezialhandelskonzept</t>
    </r>
    <r>
      <rPr>
        <sz val="10"/>
        <rFont val="Arial"/>
        <family val="2"/>
      </rPr>
      <t xml:space="preserve"> dargestellt und enthält im Wesentlichen Waren, die aus der Erzeugung, der Bearbeitung und Verarbeitung des Erhebungsgebietes stammen und ausgeführt worden sind.</t>
    </r>
  </si>
  <si>
    <t xml:space="preserve">  EU-Länder (EU-27)            </t>
  </si>
  <si>
    <t>EU-Länder
(EU-27)</t>
  </si>
  <si>
    <t xml:space="preserve">EU-Länder (EU-27)             </t>
  </si>
  <si>
    <t xml:space="preserve"> EU-Länder (EU-27)          </t>
  </si>
  <si>
    <t>darunter
EU-Länder
(EU-27)</t>
  </si>
  <si>
    <t>Ernährungs-  
wirtschaft</t>
  </si>
  <si>
    <t>2020</t>
  </si>
  <si>
    <t>medizin.</t>
  </si>
  <si>
    <t>861</t>
  </si>
  <si>
    <t>Geräte zur Elektrizitätserzeugung und -verteilung</t>
  </si>
  <si>
    <t>590</t>
  </si>
  <si>
    <t>Rohstoffe, auch Abfälle, a.n.g.</t>
  </si>
  <si>
    <t>Tschechien</t>
  </si>
  <si>
    <t xml:space="preserve">     </t>
  </si>
  <si>
    <t>Nordmazedonien</t>
  </si>
  <si>
    <t>Cabo Verde</t>
  </si>
  <si>
    <t>Bonaire, Sint Eustatius und Saba</t>
  </si>
  <si>
    <t>Sint  Maarten (niederländischer Teil)</t>
  </si>
  <si>
    <t>Falklandinseln</t>
  </si>
  <si>
    <t>Kirgisistan</t>
  </si>
  <si>
    <t xml:space="preserve">Französische Südgebiete </t>
  </si>
  <si>
    <t>Die Außenhandelsergebnisse werden nach Partnerländern (Ursprungsland bei den Einfuhren, Bestimmungs-land bei den Ausfuhren) ausgewiesen. 
Die Anmeldung und Erfassung der Partnerländer  erfolgt nach dem jeweils gültigen „Länderverzeichnis für die Außenhandelsstatistik".</t>
  </si>
  <si>
    <t xml:space="preserve">Am 1. Februar 2020 ist das Vereinigte Königreich aus der Europäischen Union ausgetreten. Die Euro-päische Union besteht seitdem nicht mehr aus 28, sondern aus 27 Mitgliedstaaten  (siehe auch Seite 8, Ländergruppen).
</t>
  </si>
  <si>
    <t>Sint Maarten (niederländischer Teil)</t>
  </si>
  <si>
    <t>Französische Südgebiete</t>
  </si>
  <si>
    <t>829</t>
  </si>
  <si>
    <t>Gesetz über die Statistik für Bundeszwecke (Bundesstatistikgesetz - BStatG) vom 22. Januar 1987 (BGBl. I S. 462, 565) in der Fassung der Bekanntmachung vom 20. Oktober 2016 (BGBl. I. S. 2394), zuletzt geändert durch Artikel 2 des Gesetzes vom 14. Juni 2021 (BGBl. I S. 1751)</t>
  </si>
  <si>
    <t>Gesetz über die Statistik des Warenverkehrs mit dem Ausland (Außenhandelsstatistikgesetz - AHStatGes) vom 14. Juni 2021, Bundesgesetzblatt Jahrgang 2021, Teil I Nr. 32, S. 1751</t>
  </si>
  <si>
    <t>Verordnung zur Durchführung des Gesetzes über die Statistik des Warenverkehrs mit dem Ausland (Außenhandelsstatistik - Durchführungsverordnung - AHStatDV) vom 7. Juli 2021, Bundesgesetz-blatt Jahrgang 2021 Teil I Nr. 43, S. 2580</t>
  </si>
  <si>
    <t>Verordnung (EU) 2019/2152 des Europäischen Parlaments und des Rates vom 27. November 2019 über europäische Unternehmensstatistiken, zur Aufhebung von zehn Rechtsakten im Bereich Unternehmens-statistiken (ABl. EU L 327 vom 17.12.2019, S. 1)</t>
  </si>
  <si>
    <t>Durchführungsverordnung (EU) 2020/1197 der Kommission vom 30. Juli 2020 zur Festlegung technischer Spezifikationen und Einzelheiten nach der Verordnung (EU) 2019/2152 des Europäischen Parlaments und des Rates über europäische Unternehmensstatistiken, zur Aufhebung von zehn Rechtsakten im Bereich Unternehmensstatistiken (ABl. EU L 271 vom 18.8.2020, S. 1)</t>
  </si>
  <si>
    <t>Delegierte Verordnung (EU) 2021/1704 der Kommission vom 14. Juli 2021 zur Ergänzung der Verordnung (EU) 2019/2152 des Europäischen Parlaments und des Rates durch genauere Festlegung der Einzelheiten der von den Steuer- und Zollbehörden zu übermittelnden statistischen Angaben und zur Änderung ihrer Anhänge V und VI (ABl. EU L 339 vom 24.9.2021, S. 33)</t>
  </si>
  <si>
    <t>Durchführungsverordnung (EU) Nr. 2021/1225 der Kommission vom 27. Juli 2021 zur Festlegung der Einzelheiten für den Datenaustausch gemäß der Verordnung (EU) 2019/2152 des Europäischen Parlaments und des Rates und zur Änderung der Durchführungsverordnung (EU) 2020/1197 der Kommission in Bezug auf den Mitgliedstaat der  Ausfuhr außerhalb der Union und die Pflichten der Meldeeinheiten (ABl. EU L 269 vom 28.7.2021, S. 58)</t>
  </si>
  <si>
    <t>Durchführungsverordnung (EU) Nr. 2020/1470 der Kommission vom 12. Oktober 2020 über das Verzeichnis der Länder und Gebiete für die europäischen Statistiken über den internationalen Warenverkehr und die geografische Aufgliederung für sonstige Unternehmensstatistiken (ABl. EU L 334 vom 13.10.2020, S. 2)</t>
  </si>
  <si>
    <t>Durchführungsverordnung (EU) 2021/1832 der Kommission vom 12. Oktober 2021 zur Änderung des Anhangs I der Verordnung (EWG) Nr. 2658/87 des Rates über die zolltarifliche und statistische Nomenklatur sowie den Gemeinsamen Zolltarif (ABl. EU L 385 vom 29.10.2021, S. 1)</t>
  </si>
  <si>
    <r>
      <t xml:space="preserve">                                         Länderverzeichnis für die Außenhandelsstatistik                   </t>
    </r>
    <r>
      <rPr>
        <b/>
        <vertAlign val="superscript"/>
        <sz val="18"/>
        <rFont val="Arial"/>
        <family val="2"/>
      </rPr>
      <t>Stand: Januar 2022</t>
    </r>
  </si>
  <si>
    <t>Stand: Januar 2022</t>
  </si>
  <si>
    <t>2. Vj. 2022</t>
  </si>
  <si>
    <t>395</t>
  </si>
  <si>
    <t>Nahrungsmittel pflanzlichen Ursprungs, a.n.g.</t>
  </si>
  <si>
    <t>203</t>
  </si>
  <si>
    <t>Käse</t>
  </si>
  <si>
    <t>2021</t>
  </si>
  <si>
    <r>
      <t xml:space="preserve">  1. Übersicht über den Außenhandel im 3. Vierteljahr 2022</t>
    </r>
    <r>
      <rPr>
        <b/>
        <vertAlign val="superscript"/>
        <sz val="11"/>
        <rFont val="Arial"/>
        <family val="2"/>
      </rPr>
      <t>*)</t>
    </r>
  </si>
  <si>
    <t>3. Vj. 2022</t>
  </si>
  <si>
    <t>3. Vj. 2021</t>
  </si>
  <si>
    <t>1. Vj. bis 3. Vj.
2022</t>
  </si>
  <si>
    <t>Veränderung gegenüber
1. Vj. bis 3. Vj.
2021</t>
  </si>
  <si>
    <t xml:space="preserve">  3. Einfuhr im 3. Vierteljahr 2022 nach Warengruppen und ausge</t>
  </si>
  <si>
    <t xml:space="preserve">  2. Ausfuhr im 3. Vierteljahr 2022 nach Warengruppen und ausge</t>
  </si>
  <si>
    <t xml:space="preserve">  4. Ausfuhr im 1. bis 3. Vierteljahr 2022 nach Warengruppen und</t>
  </si>
  <si>
    <t xml:space="preserve">  5. Einfuhr im 1. bis 3. Vierteljahr 2022 nach Warengruppen und</t>
  </si>
  <si>
    <t xml:space="preserve">  6. Ausfuhr im 3. Vierteljahr 2022 nach ausgewählten Ländern in der Reihenfolge ihrer Anteile </t>
  </si>
  <si>
    <t xml:space="preserve">  7. Einfuhr im 3. Vierteljahr 2022 nach ausgewählten Ländern in der Reihenfolge ihrer Anteile </t>
  </si>
  <si>
    <t xml:space="preserve">  8. Ausfuhr im 1. bis 3. Vierteljahr 2022 nach ausgewählten Ländern in der Reihenfolge ihrer Anteile </t>
  </si>
  <si>
    <t xml:space="preserve">  9. Einfuhr im 1. bis 3. Vierteljahr 2022 nach ausgewählten Ländern in der Reihenfolge ihrer Anteile </t>
  </si>
  <si>
    <t>1. Vj. bis 3. Vj. 2022</t>
  </si>
  <si>
    <t>Veränderung gegenüber
3. Vj. 2021
in %</t>
  </si>
  <si>
    <t>Veränderung gegenüber
1. Vj. bis 3. Vj. 2021
in %</t>
  </si>
  <si>
    <r>
      <t>12. Ausfuhr im 3. Vierteljahr 2022 nach Erdteilen, Ländergruppen und Warengruppen</t>
    </r>
    <r>
      <rPr>
        <b/>
        <vertAlign val="superscript"/>
        <sz val="11"/>
        <color theme="1"/>
        <rFont val="Arial"/>
        <family val="2"/>
      </rPr>
      <t>*)</t>
    </r>
  </si>
  <si>
    <r>
      <t>13. Einfuhr im 3. Vierteljahr 2022 nach Erdteilen, Ländergruppen und Warengruppen</t>
    </r>
    <r>
      <rPr>
        <b/>
        <vertAlign val="superscript"/>
        <sz val="11"/>
        <rFont val="Arial"/>
        <family val="2"/>
      </rPr>
      <t>*)</t>
    </r>
  </si>
  <si>
    <r>
      <t>14. Ausfuhr im 1. bis 3. Vierteljahr 2022 nach Erdteilen, Ländergruppen und Warengruppen</t>
    </r>
    <r>
      <rPr>
        <b/>
        <vertAlign val="superscript"/>
        <sz val="11"/>
        <rFont val="Arial"/>
        <family val="2"/>
      </rPr>
      <t>*)</t>
    </r>
  </si>
  <si>
    <r>
      <t>15. Einfuhr im 1. bis 3. Vierteljahr 2022 nach Erdteilen, Ländergruppen und Warengruppen</t>
    </r>
    <r>
      <rPr>
        <b/>
        <vertAlign val="superscript"/>
        <sz val="11"/>
        <rFont val="Arial"/>
        <family val="2"/>
      </rPr>
      <t>*)</t>
    </r>
  </si>
  <si>
    <t>Veränderung
gegenüber
3. Vj. 2021
in %</t>
  </si>
  <si>
    <t>Veränderung
gegenüber
1. Vj. bis
 3. Vj. 2021
in %</t>
  </si>
  <si>
    <t xml:space="preserve">*) Im Insgesamt sind Zuschätzungen für Antwortausfälle und Befreiungen, Rückwaren und Ersatzlieferungen enthalten; alle Angaben für die Jahre 2020 und 2021 sind endgültige Ergebnisse (s.a. in den Vorbemerkungen unter „Monatliche Revisionen“)
</t>
  </si>
  <si>
    <t>nur für 2. - 4. Quartal</t>
  </si>
  <si>
    <t>Berichts-Quartal:</t>
  </si>
  <si>
    <t>für Überschriften:</t>
  </si>
  <si>
    <t>erster Monat</t>
  </si>
  <si>
    <t>letzter Monat</t>
  </si>
  <si>
    <t>Berichts-Jahr:</t>
  </si>
  <si>
    <t>Daten für Grafik 1:</t>
  </si>
  <si>
    <t>Verknüpfung zu Tabelle 11 bzw. 20</t>
  </si>
  <si>
    <t>Monat / Jahr</t>
  </si>
  <si>
    <t>Jan.</t>
  </si>
  <si>
    <t>Feb.</t>
  </si>
  <si>
    <t>Aug.</t>
  </si>
  <si>
    <t>Sept.</t>
  </si>
  <si>
    <t>Okt.</t>
  </si>
  <si>
    <t>Nov.</t>
  </si>
  <si>
    <t>Dez.</t>
  </si>
  <si>
    <t>Daten für Grafik 2:</t>
  </si>
  <si>
    <t>Verknüpfung zu Tabelle 12 bzw. 21</t>
  </si>
  <si>
    <t>Daten für Grafik 3:</t>
  </si>
  <si>
    <t>Werte kopieren aus Tabelle 9 bzw. 16</t>
  </si>
  <si>
    <t>Summe</t>
  </si>
  <si>
    <t xml:space="preserve"> sonstige Enderzeugnisse                                   </t>
  </si>
  <si>
    <t>Daten für Grafik 4:</t>
  </si>
  <si>
    <t>Werte kopieren aus Tabelle 9 bzw. 17</t>
  </si>
  <si>
    <t>Daten für Grafik 5:</t>
  </si>
  <si>
    <t>aus Tabelle 4 bzw. 6</t>
  </si>
  <si>
    <t>Daten für Grafik 6:</t>
  </si>
  <si>
    <t>aus Tabelle 5 bzw. 7</t>
  </si>
  <si>
    <t>Daten für Grafik 7:</t>
  </si>
  <si>
    <t>aus Tabelle 10 bzw. 18 &amp; 19</t>
  </si>
  <si>
    <t xml:space="preserve"> Ausfuhr</t>
  </si>
  <si>
    <t xml:space="preserve"> Einfuhr</t>
  </si>
  <si>
    <t>Land</t>
  </si>
  <si>
    <r>
      <t>ausgewählten Warenuntergruppen sowie Erdteilen und Ländergruppen</t>
    </r>
    <r>
      <rPr>
        <b/>
        <vertAlign val="superscript"/>
        <sz val="11"/>
        <rFont val="Arial"/>
        <family val="2"/>
      </rPr>
      <t>*)</t>
    </r>
  </si>
  <si>
    <t xml:space="preserve">  3. Ausfuhr von ausgewählten Enderzeugnissen im 3. Vierteljahr 2022</t>
  </si>
  <si>
    <t xml:space="preserve">  4. Einfuhr von ausgewählten Enderzeugnissen im 3. Vierteljahr 2022</t>
  </si>
  <si>
    <t xml:space="preserve">  5. Ausfuhr im 3. Vierteljahr 2022 nach ausgewählten Ländern </t>
  </si>
  <si>
    <t xml:space="preserve">  6. Einfuhr im 3. Vierteljahr 2022 nach ausgewählten Ländern </t>
  </si>
  <si>
    <t xml:space="preserve">  7. Außenhandel mit den EU-Ländern (EU-27) im 3. Vierteljahr 2022</t>
  </si>
  <si>
    <t xml:space="preserve">  1. Übersicht über den Außenhandel im 3. Vierteljahr 2022</t>
  </si>
  <si>
    <t xml:space="preserve">  2. Ausfuhr im 3. Vierteljahr 2022 nach Warengruppen und ausgewählten Warenuntergruppen</t>
  </si>
  <si>
    <t xml:space="preserve">  3. Einfuhr im 3. Vierteljahr 2022 nach Warengruppen und ausgewählten Warenuntergruppen</t>
  </si>
  <si>
    <t xml:space="preserve">  4. Ausfuhr im 1. bis 3. Vierteljahr 2022 nach Warengruppen und ausgewählten </t>
  </si>
  <si>
    <t xml:space="preserve">  5. Einfuhr im 1. bis 3. Vierteljahr 2022 nach Warengruppen und ausgewählten </t>
  </si>
  <si>
    <t xml:space="preserve">  6. Ausfuhr im 3. Vierteljahr 2022 nach ausgewählten Ländern in der Reihenfolge</t>
  </si>
  <si>
    <t xml:space="preserve">  7. Einfuhr im 3. Vierteljahr 2022 nach ausgewählten Ländern in der Reihenfolge</t>
  </si>
  <si>
    <t xml:space="preserve">  8. Ausfuhr im 1. bis 3. Vierteljahr 2022 nach ausgewählten Ländern in der Reihenfolge</t>
  </si>
  <si>
    <t xml:space="preserve">  9. Einfuhr im 1. bis 3. Vierteljahr 2022 nach ausgewählten Ländern in der Reihenfolge</t>
  </si>
  <si>
    <t>12. Ausfuhr im 3. Vierteljahr 2022 nach Erdteilen, Ländergruppen und Warengruppen</t>
  </si>
  <si>
    <t>13. Einfuhr im 3. Vierteljahr 2022 nach Erdteilen, Ländergruppen und Warengruppen</t>
  </si>
  <si>
    <t>14. Ausfuhr im 1. bis 3. Vierteljahr 2022 nach Erdteilen, Ländergruppen und Warengruppen</t>
  </si>
  <si>
    <t>15. Einfuhr im 1. bis 3. Vierteljahr 2022 nach Erdteilen, Ländergruppen und Warengruppen</t>
  </si>
  <si>
    <t xml:space="preserve">  1. Ausfuhr Januar 2020 bis September 2022</t>
  </si>
  <si>
    <t xml:space="preserve">  2. Einfuhr Januar 2020 bis September 2022</t>
  </si>
  <si>
    <t xml:space="preserve">      Warenuntergruppen sowie Erdteilen und Ländergruppen </t>
  </si>
  <si>
    <t>20. Ausfuhr Januar 2020 bis September 2022 nach Warengruppen</t>
  </si>
  <si>
    <t>21. Einfuhr Januar 2020 bis September 2022 nach Warengruppen</t>
  </si>
  <si>
    <t>22. Ausfuhr Januar 2020 bis September 2022 nach Erdteilen</t>
  </si>
  <si>
    <t>23. Einfuhr Januar 2020 bis September 2022 nach Erdteilen</t>
  </si>
  <si>
    <r>
      <t>20. Ausfuhr Januar 2020 bis September 2022 nach Warengruppen</t>
    </r>
    <r>
      <rPr>
        <b/>
        <vertAlign val="superscript"/>
        <sz val="11"/>
        <rFont val="Arial"/>
        <family val="2"/>
      </rPr>
      <t>*)</t>
    </r>
  </si>
  <si>
    <r>
      <t>21. Einfuhr Januar 2020 bis September 2022 nach Warengruppen</t>
    </r>
    <r>
      <rPr>
        <b/>
        <vertAlign val="superscript"/>
        <sz val="11"/>
        <rFont val="Arial"/>
        <family val="2"/>
      </rPr>
      <t>*)</t>
    </r>
  </si>
  <si>
    <r>
      <t>22. Ausfuhr Januar 2020 bis September 2022 nach Erdteilen</t>
    </r>
    <r>
      <rPr>
        <b/>
        <vertAlign val="superscript"/>
        <sz val="11"/>
        <rFont val="Arial"/>
        <family val="2"/>
      </rPr>
      <t>*)</t>
    </r>
  </si>
  <si>
    <r>
      <t>23. Einfuhr Januar 2020 bis September 2022 nach Erdteilen</t>
    </r>
    <r>
      <rPr>
        <b/>
        <vertAlign val="superscript"/>
        <sz val="11"/>
        <rFont val="Arial"/>
        <family val="2"/>
      </rPr>
      <t>*)</t>
    </r>
  </si>
  <si>
    <t xml:space="preserve">Die Angaben in dem vorliegenden Statistischen Bericht entsprechen dem zum Zeitpunkt der Veröffentlichung gültigen Revisionsstand vom November 2022. Vergleiche mit früher veröffentlichten Ergebnissen sind daher nur eingeschränkt möglich. Die jeweils aktuellen Monatsergebnisse erhalten Sie über unser Internetportal unter www.statistik.thueringen.de.
</t>
  </si>
  <si>
    <t>Die Gruppierung der Waren erfolgt nach der Gliederung „Warengruppen und -untergruppen der Ernährungswirtschaft und der Gewerblichen Wirtschaft (EGW 2002, Ausgabe 2016)“.</t>
  </si>
  <si>
    <t>Das Thüringer Landesamt veröffentlicht endgültige Jahresergebnisse ab dem Berichtsjahr 2001 im Statistischen Bericht „Aus- und Einfuhr in Thüringen - endgültige Ergebnisse“ unter der Bestellnummer 07 302.</t>
  </si>
  <si>
    <r>
      <t>Ländergruppen</t>
    </r>
    <r>
      <rPr>
        <b/>
        <vertAlign val="superscript"/>
        <sz val="18"/>
        <rFont val="Arial"/>
        <family val="2"/>
      </rPr>
      <t>1)</t>
    </r>
  </si>
  <si>
    <t>Geräte zur Elektrizitätserzg. 
und -verteilung</t>
  </si>
  <si>
    <t>mess-, steuerungs- 
und regelungstechn. Erz.</t>
  </si>
  <si>
    <t>Geräte zur Elektrizitätserzg. und -verteilung</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</si>
  <si>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</si>
  <si>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</si>
  <si>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</si>
  <si>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</si>
  <si>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</si>
  <si>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</si>
  <si>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</si>
  <si>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</si>
  <si>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</si>
  <si>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</si>
  <si>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</si>
  <si>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</si>
  <si>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</si>
  <si>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</si>
  <si>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</si>
  <si>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</si>
  <si>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</si>
  <si>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</si>
  <si>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</si>
  <si>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</si>
  <si>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</si>
  <si>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</si>
  <si>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</si>
  <si>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</si>
  <si>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</si>
  <si>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</si>
  <si>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13 - Öffentlichkeitsarbeit, Publikationen, Webangebote, Analysen</t>
  </si>
  <si>
    <t>Postfach 900163</t>
  </si>
  <si>
    <t>99104 Erfurt</t>
  </si>
  <si>
    <t>Nutzungsrechte:</t>
  </si>
  <si>
    <t>Vervielfältigung und Verbreitung, auch auszugsweise, mit Quellenangabe gestattet.</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</si>
  <si>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</si>
  <si>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</si>
  <si>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Aus- und Einfuhr in Thüringen 3. Vierteljahr 2022 Vorläufige Ergebnisse</t>
  </si>
  <si>
    <t>Erscheinungsweise: vierteljährlich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</si>
</sst>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1">
    <numFmt numFmtId="164" formatCode="0.0"/>
    <numFmt numFmtId="165" formatCode="0.0\ \ \ "/>
    <numFmt numFmtId="166" formatCode="#\ ###\ ###\ ##0\ \ \ \ "/>
    <numFmt numFmtId="167" formatCode="0.0\ \ \ \ \ \ \ "/>
    <numFmt numFmtId="168" formatCode="0.0\ \ "/>
    <numFmt numFmtId="169" formatCode="0\ \ \ \ \ \ \ \ \ \ "/>
    <numFmt numFmtId="170" formatCode="#\ ###\ ###\ ##0\ \ "/>
    <numFmt numFmtId="171" formatCode="0\ \ \ \ \ "/>
    <numFmt numFmtId="172" formatCode="#\ ##0.0\ \ "/>
    <numFmt numFmtId="173" formatCode="??0.0\ \ "/>
    <numFmt numFmtId="174" formatCode="000"/>
    <numFmt numFmtId="175" formatCode="#\ ###\ ###\ ##0"/>
    <numFmt numFmtId="176" formatCode="General\ \ \ \ \ \ \ \ "/>
    <numFmt numFmtId="177" formatCode="?0.0\ \ \ \ \ \ \ "/>
    <numFmt numFmtId="178" formatCode="??0.0"/>
    <numFmt numFmtId="179" formatCode="?0.0"/>
    <numFmt numFmtId="180" formatCode="?0.0\ \ "/>
    <numFmt numFmtId="181" formatCode="#\ ##0.0"/>
    <numFmt numFmtId="182" formatCode="#\ ###\ ###\ ###"/>
    <numFmt numFmtId="183" formatCode="\ General"/>
    <numFmt numFmtId="184" formatCode="0_?_?_?"/>
  </numFmts>
  <fonts count="36" x14ac:knownFonts="1">
    <font>
      <sz val="10"/>
      <name val="Arial"/>
    </font>
    <font>
      <sz val="10"/>
      <name val="Arial"/>
      <family val="2"/>
    </font>
    <font>
      <sz val="8"/>
      <name val="Arial"/>
      <family val="2"/>
    </font>
    <font>
      <b/>
      <sz val="10"/>
      <name val="Arial"/>
      <family val="2"/>
    </font>
    <font>
      <b/>
      <sz val="11"/>
      <name val="Arial"/>
      <family val="2"/>
    </font>
    <font>
      <sz val="11"/>
      <name val="Arial"/>
      <family val="2"/>
    </font>
    <font>
      <b/>
      <sz val="12"/>
      <name val="Arial"/>
      <family val="2"/>
    </font>
    <font>
      <b/>
      <sz val="13"/>
      <name val="Arial"/>
      <family val="2"/>
    </font>
    <font>
      <b/>
      <vertAlign val="superscript"/>
      <sz val="11"/>
      <name val="Arial"/>
      <family val="2"/>
    </font>
    <font>
      <sz val="12"/>
      <name val="Arial"/>
      <family val="2"/>
    </font>
    <font>
      <b/>
      <sz val="15"/>
      <name val="Arial"/>
      <family val="2"/>
    </font>
    <font>
      <sz val="9"/>
      <name val="Arial"/>
      <family val="2"/>
    </font>
    <font>
      <b/>
      <sz val="16"/>
      <name val="Arial"/>
      <family val="2"/>
    </font>
    <font>
      <b/>
      <u/>
      <sz val="14"/>
      <name val="Arial"/>
      <family val="2"/>
    </font>
    <font>
      <b/>
      <sz val="14"/>
      <name val="Arial"/>
      <family val="2"/>
    </font>
    <font>
      <b/>
      <i/>
      <u/>
      <sz val="16"/>
      <name val="Arial"/>
      <family val="2"/>
    </font>
    <font>
      <b/>
      <sz val="9"/>
      <name val="Arial"/>
      <family val="2"/>
    </font>
    <font>
      <sz val="15"/>
      <name val="Arial"/>
      <family val="2"/>
    </font>
    <font>
      <b/>
      <sz val="18"/>
      <name val="Arial"/>
      <family val="2"/>
    </font>
    <font>
      <b/>
      <vertAlign val="superscript"/>
      <sz val="18"/>
      <name val="Arial"/>
      <family val="2"/>
    </font>
    <font>
      <vertAlign val="superscript"/>
      <sz val="11"/>
      <name val="Arial"/>
      <family val="2"/>
    </font>
    <font>
      <sz val="4"/>
      <name val="Arial"/>
      <family val="2"/>
    </font>
    <font>
      <vertAlign val="superscript"/>
      <sz val="10"/>
      <name val="Arial"/>
      <family val="2"/>
    </font>
    <font>
      <b/>
      <vertAlign val="superscript"/>
      <sz val="10"/>
      <name val="Arial"/>
      <family val="2"/>
    </font>
    <font>
      <b/>
      <vertAlign val="superscript"/>
      <sz val="10"/>
      <name val="Calibri"/>
      <family val="2"/>
    </font>
    <font>
      <sz val="10"/>
      <color theme="1"/>
      <name val="Arial"/>
      <family val="2"/>
    </font>
    <font>
      <b/>
      <sz val="11"/>
      <color theme="1"/>
      <name val="Arial"/>
      <family val="2"/>
    </font>
    <font>
      <b/>
      <sz val="10"/>
      <color theme="1"/>
      <name val="Arial"/>
      <family val="2"/>
    </font>
    <font>
      <sz val="10"/>
      <color indexed="10"/>
      <name val="Arial"/>
      <family val="2"/>
    </font>
    <font>
      <b/>
      <vertAlign val="superscript"/>
      <sz val="11"/>
      <color theme="1"/>
      <name val="Arial"/>
      <family val="2"/>
    </font>
    <font>
      <sz val="10"/>
      <color rgb="FF000000"/>
      <name val="Arial"/>
      <family val="2"/>
    </font>
    <font>
      <sz val="9"/>
      <color theme="1"/>
      <name val="Arial"/>
      <family val="2"/>
    </font>
    <font>
      <sz val="8"/>
      <color theme="4" tint="-0.249977111117893"/>
      <name val="Arial"/>
      <family val="2"/>
    </font>
    <font>
      <sz val="9"/>
      <color theme="4" tint="-0.249977111117893"/>
      <name val="Arial"/>
      <family val="2"/>
    </font>
    <font>
      <i/>
      <sz val="9"/>
      <color theme="1"/>
      <name val="Arial"/>
      <family val="2"/>
    </font>
    <font>
      <b/>
      <sz val="9"/>
      <color theme="4" tint="-0.249977111117893"/>
      <name val="Arial"/>
      <family val="2"/>
    </font>
  </fonts>
  <fills count="3">
    <fill>
      <patternFill patternType="none"/>
    </fill>
    <fill>
      <patternFill patternType="gray125"/>
    </fill>
    <fill>
      <patternFill patternType="solid">
        <fgColor theme="8" tint="0.79998168889431442"/>
        <bgColor indexed="64"/>
      </patternFill>
    </fill>
  </fills>
  <borders count="63">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thin">
        <color indexed="64"/>
      </left>
      <right/>
      <top/>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hair">
        <color indexed="64"/>
      </left>
      <right/>
      <top/>
      <bottom/>
      <diagonal/>
    </border>
    <border>
      <left style="hair">
        <color indexed="64"/>
      </left>
      <right style="hair">
        <color indexed="64"/>
      </right>
      <top/>
      <bottom style="hair">
        <color indexed="64"/>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diagonal/>
    </border>
    <border>
      <left style="hair">
        <color indexed="64"/>
      </left>
      <right/>
      <top/>
      <bottom style="hair">
        <color indexed="64"/>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style="hair">
        <color indexed="64"/>
      </left>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style="hair">
        <color indexed="64"/>
      </bottom>
      <diagonal/>
    </border>
    <border>
      <left style="hair">
        <color indexed="64"/>
      </left>
      <right style="thin">
        <color indexed="64"/>
      </right>
      <top style="thin">
        <color indexed="64"/>
      </top>
      <bottom/>
      <diagonal/>
    </border>
    <border>
      <left/>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40">
    <xf numFmtId="0" fontId="0" fillId="0" borderId="0" xfId="0"/>
    <xf numFmtId="49" fontId="0" fillId="0" borderId="0" xfId="0" applyNumberFormat="1"/>
    <xf numFmtId="49" fontId="0" fillId="0" borderId="0" xfId="0" applyNumberFormat="1" applyAlignment="1">
      <alignment horizontal="right"/>
    </xf>
    <xf numFmtId="0" fontId="0" fillId="0" borderId="0" xfId="0" applyAlignment="1">
      <alignment horizontal="right"/>
    </xf>
    <xf numFmtId="3" fontId="0" fillId="0" borderId="0" xfId="0" applyNumberFormat="1" applyAlignment="1">
      <alignment horizontal="right"/>
    </xf>
    <xf numFmtId="0" fontId="3" fillId="0" borderId="0" xfId="0" applyFont="1"/>
    <xf numFmtId="0" fontId="0" fillId="0" borderId="0" xfId="0" applyAlignment="1">
      <alignment vertical="center"/>
    </xf>
    <xf numFmtId="49" fontId="3" fillId="0" borderId="0" xfId="0" applyNumberFormat="1" applyFont="1" applyAlignment="1"/>
    <xf numFmtId="49" fontId="0" fillId="0" borderId="2" xfId="0" applyNumberFormat="1" applyBorder="1"/>
    <xf numFmtId="49" fontId="0" fillId="0" borderId="3" xfId="0" applyNumberFormat="1" applyBorder="1"/>
    <xf numFmtId="165" fontId="0" fillId="0" borderId="0" xfId="0" applyNumberFormat="1" applyAlignment="1">
      <alignment horizontal="right"/>
    </xf>
    <xf numFmtId="0" fontId="4" fillId="0" borderId="0" xfId="0" applyFont="1"/>
    <xf numFmtId="0" fontId="0" fillId="0" borderId="0" xfId="0" applyBorder="1"/>
    <xf numFmtId="3" fontId="0" fillId="0" borderId="0" xfId="0" applyNumberFormat="1" applyBorder="1" applyAlignment="1">
      <alignment horizontal="right"/>
    </xf>
    <xf numFmtId="49" fontId="3" fillId="0" borderId="0" xfId="0" applyNumberFormat="1" applyFont="1" applyAlignment="1">
      <alignment vertical="center"/>
    </xf>
    <xf numFmtId="49" fontId="0" fillId="0" borderId="0" xfId="0" applyNumberFormat="1" applyFill="1" applyBorder="1" applyAlignment="1">
      <alignment vertical="center"/>
    </xf>
    <xf numFmtId="0" fontId="11" fillId="0" borderId="0" xfId="0" applyFont="1"/>
    <xf numFmtId="3" fontId="0" fillId="0" borderId="12" xfId="0" applyNumberFormat="1" applyBorder="1" applyAlignment="1">
      <alignment horizontal="center" vertical="center"/>
    </xf>
    <xf numFmtId="0" fontId="11" fillId="0" borderId="0" xfId="0" applyFont="1" applyAlignment="1">
      <alignment horizontal="justify"/>
    </xf>
    <xf numFmtId="0" fontId="16" fillId="0" borderId="0" xfId="0" applyFont="1" applyAlignment="1">
      <alignment horizontal="justify"/>
    </xf>
    <xf numFmtId="0" fontId="3" fillId="0" borderId="0" xfId="0" applyFont="1" applyAlignment="1">
      <alignment horizontal="justify"/>
    </xf>
    <xf numFmtId="0" fontId="11" fillId="0" borderId="0" xfId="0" applyFont="1" applyAlignment="1"/>
    <xf numFmtId="49" fontId="0" fillId="0" borderId="13" xfId="0" applyNumberFormat="1" applyBorder="1" applyAlignment="1">
      <alignment horizontal="right"/>
    </xf>
    <xf numFmtId="0" fontId="21" fillId="0" borderId="0" xfId="0" applyFont="1"/>
    <xf numFmtId="0" fontId="11" fillId="0" borderId="0" xfId="0" applyFont="1" applyAlignment="1">
      <alignment horizontal="center"/>
    </xf>
    <xf numFmtId="176" fontId="11" fillId="0" borderId="0" xfId="0" applyNumberFormat="1" applyFont="1"/>
    <xf numFmtId="176" fontId="0" fillId="0" borderId="0" xfId="0" applyNumberFormat="1"/>
    <xf numFmtId="0" fontId="11" fillId="0" borderId="0" xfId="0" applyFont="1" applyAlignment="1">
      <alignment vertical="top"/>
    </xf>
    <xf numFmtId="170" fontId="0" fillId="0" borderId="0" xfId="0" applyNumberFormat="1" applyFill="1" applyAlignment="1">
      <alignment horizontal="right"/>
    </xf>
    <xf numFmtId="170" fontId="3" fillId="0" borderId="0" xfId="0" applyNumberFormat="1" applyFont="1" applyFill="1" applyAlignment="1">
      <alignment horizontal="right"/>
    </xf>
    <xf numFmtId="172" fontId="1" fillId="0" borderId="0" xfId="1" applyNumberFormat="1" applyFill="1" applyAlignment="1">
      <alignment horizontal="right"/>
    </xf>
    <xf numFmtId="170" fontId="0" fillId="0" borderId="0" xfId="0" applyNumberFormat="1"/>
    <xf numFmtId="170" fontId="1" fillId="0" borderId="0" xfId="0" applyNumberFormat="1" applyFont="1" applyFill="1" applyAlignment="1">
      <alignment horizontal="right"/>
    </xf>
    <xf numFmtId="0" fontId="4" fillId="0" borderId="0" xfId="1" applyFont="1" applyFill="1" applyAlignment="1">
      <alignment horizontal="centerContinuous"/>
    </xf>
    <xf numFmtId="0" fontId="6" fillId="0" borderId="0" xfId="1" applyFont="1" applyFill="1" applyAlignment="1">
      <alignment horizontal="centerContinuous"/>
    </xf>
    <xf numFmtId="0" fontId="1" fillId="0" borderId="1" xfId="1" applyFill="1" applyBorder="1"/>
    <xf numFmtId="0" fontId="3" fillId="0" borderId="3" xfId="1" applyFont="1" applyFill="1" applyBorder="1" applyAlignment="1">
      <alignment horizontal="left"/>
    </xf>
    <xf numFmtId="0" fontId="1" fillId="0" borderId="3" xfId="1" applyFill="1" applyBorder="1" applyAlignment="1">
      <alignment horizontal="left" indent="1"/>
    </xf>
    <xf numFmtId="0" fontId="0" fillId="0" borderId="0" xfId="0" applyFill="1" applyAlignment="1">
      <alignment horizontal="left"/>
    </xf>
    <xf numFmtId="0" fontId="0" fillId="0" borderId="0" xfId="0" applyFill="1"/>
    <xf numFmtId="0" fontId="3" fillId="0" borderId="3" xfId="1" applyFont="1" applyFill="1" applyBorder="1" applyAlignment="1">
      <alignment horizontal="left" wrapText="1"/>
    </xf>
    <xf numFmtId="0" fontId="0" fillId="0" borderId="1" xfId="0" applyFill="1" applyBorder="1"/>
    <xf numFmtId="49" fontId="0" fillId="0" borderId="1" xfId="0" applyNumberFormat="1" applyFill="1" applyBorder="1"/>
    <xf numFmtId="0" fontId="0" fillId="0" borderId="0" xfId="0" applyFill="1" applyAlignment="1">
      <alignment horizontal="center" vertical="center" wrapText="1"/>
    </xf>
    <xf numFmtId="173" fontId="0" fillId="0" borderId="0" xfId="0" applyNumberFormat="1" applyFill="1" applyAlignment="1">
      <alignment horizontal="center" vertical="center" wrapText="1"/>
    </xf>
    <xf numFmtId="3" fontId="0" fillId="0" borderId="4" xfId="0" applyNumberFormat="1" applyFill="1" applyBorder="1" applyAlignment="1">
      <alignment horizontal="center" vertical="center"/>
    </xf>
    <xf numFmtId="3" fontId="0" fillId="0" borderId="15" xfId="0" applyNumberFormat="1" applyFill="1" applyBorder="1" applyAlignment="1">
      <alignment horizontal="center" vertical="center"/>
    </xf>
    <xf numFmtId="0" fontId="0" fillId="0" borderId="16" xfId="0" applyFill="1" applyBorder="1"/>
    <xf numFmtId="0" fontId="0" fillId="0" borderId="13" xfId="0" applyFill="1" applyBorder="1"/>
    <xf numFmtId="49" fontId="0" fillId="0" borderId="2" xfId="0" applyNumberFormat="1" applyFill="1" applyBorder="1"/>
    <xf numFmtId="49" fontId="3" fillId="0" borderId="7" xfId="0" applyNumberFormat="1" applyFont="1" applyFill="1" applyBorder="1" applyAlignment="1">
      <alignment horizontal="left"/>
    </xf>
    <xf numFmtId="49" fontId="3" fillId="0" borderId="3" xfId="0" applyNumberFormat="1" applyFont="1" applyFill="1" applyBorder="1"/>
    <xf numFmtId="0" fontId="3" fillId="0" borderId="3" xfId="0" applyFont="1" applyFill="1" applyBorder="1"/>
    <xf numFmtId="0" fontId="3" fillId="0" borderId="0" xfId="0" applyFont="1" applyFill="1"/>
    <xf numFmtId="0" fontId="3" fillId="0" borderId="7" xfId="0" applyFont="1" applyFill="1" applyBorder="1" applyAlignment="1">
      <alignment horizontal="left"/>
    </xf>
    <xf numFmtId="49" fontId="3" fillId="0" borderId="0" xfId="0" applyNumberFormat="1" applyFont="1" applyFill="1" applyBorder="1"/>
    <xf numFmtId="0" fontId="0" fillId="0" borderId="7" xfId="0" applyFill="1" applyBorder="1" applyAlignment="1">
      <alignment horizontal="left"/>
    </xf>
    <xf numFmtId="0" fontId="0" fillId="0" borderId="0" xfId="0" applyFill="1" applyBorder="1"/>
    <xf numFmtId="49" fontId="0" fillId="0" borderId="3" xfId="0" applyNumberFormat="1" applyFill="1" applyBorder="1"/>
    <xf numFmtId="175" fontId="0" fillId="0" borderId="0" xfId="0" applyNumberFormat="1" applyFill="1" applyAlignment="1">
      <alignment horizontal="right"/>
    </xf>
    <xf numFmtId="0" fontId="0" fillId="0" borderId="0" xfId="0" applyFill="1" applyBorder="1" applyAlignment="1">
      <alignment horizontal="left"/>
    </xf>
    <xf numFmtId="0" fontId="0" fillId="0" borderId="14" xfId="0" applyFill="1" applyBorder="1"/>
    <xf numFmtId="0" fontId="3" fillId="0" borderId="0" xfId="0" applyFont="1" applyFill="1" applyBorder="1" applyAlignment="1">
      <alignment horizontal="left"/>
    </xf>
    <xf numFmtId="49" fontId="3" fillId="0" borderId="14" xfId="0" applyNumberFormat="1" applyFont="1" applyFill="1" applyBorder="1"/>
    <xf numFmtId="49" fontId="0" fillId="0" borderId="0" xfId="0" applyNumberFormat="1" applyFill="1"/>
    <xf numFmtId="49" fontId="0" fillId="0" borderId="16" xfId="0" applyNumberFormat="1" applyFill="1" applyBorder="1" applyAlignment="1">
      <alignment horizontal="left"/>
    </xf>
    <xf numFmtId="49" fontId="0" fillId="0" borderId="13" xfId="0" applyNumberFormat="1" applyFill="1" applyBorder="1" applyAlignment="1">
      <alignment horizontal="left"/>
    </xf>
    <xf numFmtId="3" fontId="0" fillId="0" borderId="0" xfId="0" applyNumberFormat="1" applyFill="1" applyAlignment="1">
      <alignment horizontal="right"/>
    </xf>
    <xf numFmtId="173" fontId="0" fillId="0" borderId="0" xfId="0" applyNumberFormat="1" applyFill="1" applyAlignment="1">
      <alignment horizontal="center"/>
    </xf>
    <xf numFmtId="49" fontId="0" fillId="0" borderId="0" xfId="0" applyNumberFormat="1" applyFill="1" applyAlignment="1">
      <alignment horizontal="center"/>
    </xf>
    <xf numFmtId="49" fontId="0" fillId="0" borderId="3" xfId="0" applyNumberFormat="1" applyFill="1" applyBorder="1" applyAlignment="1">
      <alignment horizontal="left"/>
    </xf>
    <xf numFmtId="175" fontId="0" fillId="0" borderId="0" xfId="0" applyNumberFormat="1" applyFill="1"/>
    <xf numFmtId="49" fontId="0" fillId="0" borderId="0" xfId="0" applyNumberFormat="1" applyFill="1" applyAlignment="1">
      <alignment horizontal="left"/>
    </xf>
    <xf numFmtId="49" fontId="0" fillId="0" borderId="0" xfId="0" applyNumberFormat="1" applyFill="1" applyBorder="1" applyAlignment="1">
      <alignment horizontal="center" vertical="center" wrapText="1"/>
    </xf>
    <xf numFmtId="173" fontId="0" fillId="0" borderId="1" xfId="0" applyNumberFormat="1" applyFill="1" applyBorder="1" applyAlignment="1">
      <alignment horizontal="center" vertical="center" wrapText="1"/>
    </xf>
    <xf numFmtId="0" fontId="0" fillId="0" borderId="16" xfId="0" applyFill="1" applyBorder="1" applyAlignment="1">
      <alignment horizontal="left"/>
    </xf>
    <xf numFmtId="0" fontId="0" fillId="0" borderId="13" xfId="0" applyFill="1" applyBorder="1" applyAlignment="1">
      <alignment horizontal="left"/>
    </xf>
    <xf numFmtId="49" fontId="0" fillId="0" borderId="0" xfId="0" applyNumberFormat="1" applyFill="1" applyBorder="1"/>
    <xf numFmtId="0" fontId="0" fillId="0" borderId="3" xfId="0" applyFill="1" applyBorder="1"/>
    <xf numFmtId="0" fontId="3" fillId="0" borderId="7" xfId="0" applyFont="1" applyFill="1" applyBorder="1"/>
    <xf numFmtId="173" fontId="0" fillId="0" borderId="0" xfId="0" applyNumberFormat="1" applyFill="1" applyAlignment="1">
      <alignment horizontal="right"/>
    </xf>
    <xf numFmtId="0" fontId="0" fillId="0" borderId="0" xfId="0" applyNumberFormat="1" applyFill="1" applyAlignment="1">
      <alignment horizontal="right"/>
    </xf>
    <xf numFmtId="49" fontId="0" fillId="0" borderId="0" xfId="0" applyNumberFormat="1" applyFill="1" applyAlignment="1">
      <alignment horizontal="right"/>
    </xf>
    <xf numFmtId="3" fontId="3" fillId="0" borderId="0" xfId="0" applyNumberFormat="1" applyFont="1" applyFill="1" applyAlignment="1">
      <alignment horizontal="right"/>
    </xf>
    <xf numFmtId="0" fontId="0" fillId="0" borderId="0" xfId="0" applyFill="1" applyAlignment="1">
      <alignment horizontal="center"/>
    </xf>
    <xf numFmtId="175" fontId="3" fillId="0" borderId="0" xfId="0" applyNumberFormat="1" applyFont="1" applyFill="1"/>
    <xf numFmtId="3" fontId="0" fillId="0" borderId="1" xfId="0" applyNumberFormat="1" applyFill="1" applyBorder="1" applyAlignment="1">
      <alignment horizontal="right"/>
    </xf>
    <xf numFmtId="49" fontId="0" fillId="0" borderId="1" xfId="0" applyNumberFormat="1" applyFill="1" applyBorder="1" applyAlignment="1">
      <alignment horizontal="right"/>
    </xf>
    <xf numFmtId="0" fontId="0" fillId="0" borderId="1" xfId="0" applyFill="1" applyBorder="1" applyAlignment="1">
      <alignment horizontal="right"/>
    </xf>
    <xf numFmtId="0" fontId="0" fillId="0" borderId="0" xfId="0" applyFill="1" applyAlignment="1">
      <alignment vertical="center"/>
    </xf>
    <xf numFmtId="3" fontId="0" fillId="0" borderId="12" xfId="0" applyNumberFormat="1" applyFill="1" applyBorder="1" applyAlignment="1">
      <alignment horizontal="center" vertical="center"/>
    </xf>
    <xf numFmtId="0" fontId="0" fillId="0" borderId="0" xfId="0" applyFill="1" applyAlignment="1">
      <alignment horizontal="right"/>
    </xf>
    <xf numFmtId="49" fontId="0" fillId="0" borderId="3" xfId="0" applyNumberFormat="1" applyFill="1" applyBorder="1" applyAlignment="1">
      <alignment wrapText="1"/>
    </xf>
    <xf numFmtId="3" fontId="0" fillId="0" borderId="0" xfId="0" applyNumberFormat="1" applyFill="1" applyBorder="1" applyAlignment="1">
      <alignment horizontal="right"/>
    </xf>
    <xf numFmtId="49" fontId="0" fillId="0" borderId="0" xfId="0" applyNumberFormat="1" applyFill="1" applyBorder="1" applyAlignment="1">
      <alignment horizontal="right"/>
    </xf>
    <xf numFmtId="0" fontId="0" fillId="0" borderId="0" xfId="0" applyFill="1" applyBorder="1" applyAlignment="1">
      <alignment horizontal="right"/>
    </xf>
    <xf numFmtId="0" fontId="4" fillId="0" borderId="0" xfId="1" applyFont="1" applyFill="1"/>
    <xf numFmtId="0" fontId="1" fillId="0" borderId="0" xfId="1" applyFill="1"/>
    <xf numFmtId="0" fontId="1" fillId="0" borderId="0" xfId="1" applyFill="1" applyAlignment="1">
      <alignment vertical="center"/>
    </xf>
    <xf numFmtId="168" fontId="3" fillId="0" borderId="0" xfId="1" applyNumberFormat="1" applyFont="1" applyFill="1"/>
    <xf numFmtId="168" fontId="3" fillId="0" borderId="0" xfId="1" applyNumberFormat="1" applyFont="1" applyFill="1" applyAlignment="1"/>
    <xf numFmtId="0" fontId="1" fillId="0" borderId="0" xfId="0" applyFont="1" applyFill="1"/>
    <xf numFmtId="164" fontId="1" fillId="0" borderId="0" xfId="1" applyNumberFormat="1" applyFill="1" applyAlignment="1">
      <alignment horizontal="right"/>
    </xf>
    <xf numFmtId="0" fontId="1" fillId="0" borderId="0" xfId="1" applyFill="1" applyAlignment="1">
      <alignment horizontal="right"/>
    </xf>
    <xf numFmtId="0" fontId="1" fillId="0" borderId="0" xfId="1" applyFill="1" applyAlignment="1"/>
    <xf numFmtId="175" fontId="1" fillId="0" borderId="0" xfId="0" applyNumberFormat="1" applyFont="1" applyFill="1" applyAlignment="1">
      <alignment horizontal="right"/>
    </xf>
    <xf numFmtId="0" fontId="4" fillId="0" borderId="0" xfId="0" applyFont="1" applyFill="1" applyAlignment="1"/>
    <xf numFmtId="0" fontId="1" fillId="0" borderId="0" xfId="0" applyFont="1" applyFill="1" applyAlignment="1">
      <alignment horizontal="left"/>
    </xf>
    <xf numFmtId="49" fontId="1" fillId="0" borderId="0" xfId="0" applyNumberFormat="1" applyFont="1" applyFill="1"/>
    <xf numFmtId="3" fontId="1" fillId="0" borderId="0" xfId="0" applyNumberFormat="1" applyFont="1" applyFill="1" applyAlignment="1">
      <alignment horizontal="right"/>
    </xf>
    <xf numFmtId="49" fontId="1" fillId="0" borderId="0" xfId="0" applyNumberFormat="1" applyFont="1" applyFill="1" applyAlignment="1">
      <alignment horizontal="right"/>
    </xf>
    <xf numFmtId="0" fontId="1" fillId="0" borderId="0" xfId="0" applyFont="1" applyFill="1" applyAlignment="1">
      <alignment horizontal="center"/>
    </xf>
    <xf numFmtId="3" fontId="1" fillId="0" borderId="0" xfId="0" applyNumberFormat="1" applyFont="1" applyFill="1" applyBorder="1" applyAlignment="1">
      <alignment horizontal="right"/>
    </xf>
    <xf numFmtId="49" fontId="1" fillId="0" borderId="0" xfId="0" applyNumberFormat="1" applyFont="1" applyFill="1" applyBorder="1" applyAlignment="1">
      <alignment horizontal="right"/>
    </xf>
    <xf numFmtId="0" fontId="1" fillId="0" borderId="0" xfId="0" applyFont="1" applyFill="1" applyBorder="1" applyAlignment="1">
      <alignment horizontal="center"/>
    </xf>
    <xf numFmtId="3" fontId="0" fillId="0" borderId="8" xfId="0" applyNumberFormat="1" applyFill="1" applyBorder="1" applyAlignment="1">
      <alignment horizontal="center" vertical="center"/>
    </xf>
    <xf numFmtId="49" fontId="1" fillId="0" borderId="16" xfId="0" applyNumberFormat="1" applyFont="1" applyFill="1" applyBorder="1" applyAlignment="1">
      <alignment horizontal="left"/>
    </xf>
    <xf numFmtId="49" fontId="1" fillId="0" borderId="0" xfId="0" applyNumberFormat="1" applyFont="1" applyFill="1" applyBorder="1"/>
    <xf numFmtId="49" fontId="1" fillId="0" borderId="3" xfId="0" applyNumberFormat="1" applyFont="1" applyFill="1" applyBorder="1"/>
    <xf numFmtId="174" fontId="1" fillId="0" borderId="7" xfId="0" applyNumberFormat="1" applyFont="1" applyFill="1" applyBorder="1" applyAlignment="1">
      <alignment horizontal="left"/>
    </xf>
    <xf numFmtId="49" fontId="3" fillId="0" borderId="0" xfId="0" applyNumberFormat="1" applyFont="1" applyFill="1"/>
    <xf numFmtId="174" fontId="3" fillId="0" borderId="7" xfId="0" applyNumberFormat="1" applyFont="1" applyFill="1" applyBorder="1" applyAlignment="1">
      <alignment horizontal="left"/>
    </xf>
    <xf numFmtId="3" fontId="1" fillId="0" borderId="1" xfId="0" applyNumberFormat="1" applyFont="1" applyFill="1" applyBorder="1" applyAlignment="1">
      <alignment horizontal="right"/>
    </xf>
    <xf numFmtId="49" fontId="1" fillId="0" borderId="1" xfId="0" applyNumberFormat="1" applyFont="1" applyFill="1" applyBorder="1" applyAlignment="1">
      <alignment horizontal="right"/>
    </xf>
    <xf numFmtId="0" fontId="1" fillId="0" borderId="1" xfId="0" applyFont="1" applyFill="1" applyBorder="1" applyAlignment="1">
      <alignment horizontal="center"/>
    </xf>
    <xf numFmtId="49" fontId="1" fillId="0" borderId="7" xfId="0" applyNumberFormat="1" applyFont="1" applyFill="1" applyBorder="1" applyAlignment="1">
      <alignment horizontal="left"/>
    </xf>
    <xf numFmtId="173" fontId="1" fillId="0" borderId="0" xfId="0" applyNumberFormat="1" applyFont="1" applyFill="1" applyAlignment="1">
      <alignment horizontal="right"/>
    </xf>
    <xf numFmtId="0" fontId="1" fillId="0" borderId="7" xfId="0" applyFont="1" applyFill="1" applyBorder="1" applyAlignment="1">
      <alignment horizontal="left"/>
    </xf>
    <xf numFmtId="0" fontId="1" fillId="0" borderId="0" xfId="0" applyFont="1" applyFill="1" applyBorder="1"/>
    <xf numFmtId="0" fontId="1" fillId="0" borderId="3" xfId="0" applyFont="1" applyFill="1" applyBorder="1"/>
    <xf numFmtId="175" fontId="1" fillId="0" borderId="0" xfId="0" applyNumberFormat="1" applyFont="1" applyFill="1"/>
    <xf numFmtId="174" fontId="1" fillId="0" borderId="7" xfId="0" applyNumberFormat="1" applyFont="1" applyFill="1" applyBorder="1"/>
    <xf numFmtId="174" fontId="0" fillId="0" borderId="7" xfId="0" applyNumberFormat="1" applyFill="1" applyBorder="1"/>
    <xf numFmtId="49" fontId="3" fillId="0" borderId="0" xfId="0" applyNumberFormat="1" applyFont="1" applyFill="1" applyAlignment="1">
      <alignment horizontal="left"/>
    </xf>
    <xf numFmtId="49" fontId="1" fillId="0" borderId="0" xfId="0" applyNumberFormat="1" applyFont="1" applyFill="1" applyAlignment="1">
      <alignment horizontal="left"/>
    </xf>
    <xf numFmtId="0" fontId="1" fillId="0" borderId="0" xfId="1" applyFont="1" applyFill="1"/>
    <xf numFmtId="0" fontId="1" fillId="0" borderId="0" xfId="1" applyFont="1" applyFill="1" applyAlignment="1">
      <alignment horizontal="justify"/>
    </xf>
    <xf numFmtId="0" fontId="1" fillId="0" borderId="0" xfId="1" applyFont="1" applyFill="1" applyAlignment="1">
      <alignment vertical="top" wrapText="1"/>
    </xf>
    <xf numFmtId="0" fontId="23" fillId="0" borderId="0" xfId="1" applyFont="1" applyFill="1" applyAlignment="1">
      <alignment horizontal="justify" vertical="top" wrapText="1"/>
    </xf>
    <xf numFmtId="0" fontId="1" fillId="0" borderId="0" xfId="1" applyFont="1" applyFill="1" applyAlignment="1">
      <alignment vertical="center" wrapText="1"/>
    </xf>
    <xf numFmtId="0" fontId="1" fillId="0" borderId="0" xfId="1" applyFont="1" applyFill="1" applyBorder="1"/>
    <xf numFmtId="49" fontId="1" fillId="0" borderId="0" xfId="1" applyNumberFormat="1" applyFont="1" applyFill="1" applyBorder="1" applyAlignment="1">
      <alignment vertical="center"/>
    </xf>
    <xf numFmtId="49" fontId="1" fillId="0" borderId="3" xfId="1" applyNumberFormat="1" applyFont="1" applyFill="1" applyBorder="1" applyAlignment="1">
      <alignment vertical="center"/>
    </xf>
    <xf numFmtId="170" fontId="3" fillId="0" borderId="0" xfId="1" applyNumberFormat="1" applyFont="1" applyFill="1" applyBorder="1" applyAlignment="1">
      <alignment horizontal="right" indent="1"/>
    </xf>
    <xf numFmtId="177" fontId="3" fillId="0" borderId="0" xfId="1" applyNumberFormat="1" applyFont="1" applyFill="1" applyBorder="1" applyAlignment="1">
      <alignment horizontal="right" indent="1"/>
    </xf>
    <xf numFmtId="179" fontId="3" fillId="0" borderId="0" xfId="1" applyNumberFormat="1" applyFont="1" applyFill="1" applyBorder="1" applyAlignment="1">
      <alignment horizontal="right" indent="1"/>
    </xf>
    <xf numFmtId="49" fontId="26" fillId="0" borderId="0" xfId="1" applyNumberFormat="1" applyFont="1" applyFill="1" applyAlignment="1"/>
    <xf numFmtId="0" fontId="1" fillId="0" borderId="3" xfId="1" applyFont="1" applyFill="1" applyBorder="1"/>
    <xf numFmtId="0" fontId="2" fillId="0" borderId="0" xfId="1" applyFont="1" applyFill="1"/>
    <xf numFmtId="0" fontId="7" fillId="0" borderId="0" xfId="1" applyFont="1" applyFill="1" applyAlignment="1">
      <alignment horizontal="left"/>
    </xf>
    <xf numFmtId="0" fontId="0" fillId="0" borderId="12" xfId="0" applyFill="1" applyBorder="1" applyAlignment="1">
      <alignment horizontal="center" vertical="center"/>
    </xf>
    <xf numFmtId="49" fontId="1" fillId="0" borderId="17" xfId="0" applyNumberFormat="1" applyFont="1" applyFill="1" applyBorder="1" applyAlignment="1">
      <alignment horizontal="center" vertical="center" wrapText="1"/>
    </xf>
    <xf numFmtId="49" fontId="0" fillId="0" borderId="10" xfId="0" applyNumberFormat="1" applyFill="1" applyBorder="1" applyAlignment="1">
      <alignment horizontal="center" vertical="center"/>
    </xf>
    <xf numFmtId="0" fontId="0" fillId="0" borderId="0" xfId="0" applyFill="1" applyBorder="1" applyAlignment="1">
      <alignment horizontal="center"/>
    </xf>
    <xf numFmtId="49" fontId="0" fillId="0" borderId="0" xfId="0" applyNumberFormat="1" applyFill="1" applyBorder="1" applyAlignment="1">
      <alignment horizontal="center"/>
    </xf>
    <xf numFmtId="3" fontId="0" fillId="0" borderId="0" xfId="0" applyNumberFormat="1" applyFill="1" applyBorder="1" applyAlignment="1">
      <alignment horizontal="center"/>
    </xf>
    <xf numFmtId="49" fontId="1" fillId="0" borderId="3" xfId="0" applyNumberFormat="1" applyFont="1" applyFill="1" applyBorder="1" applyAlignment="1"/>
    <xf numFmtId="173" fontId="0" fillId="0" borderId="0" xfId="0" applyNumberFormat="1" applyFill="1" applyAlignment="1">
      <alignment horizontal="right" indent="1"/>
    </xf>
    <xf numFmtId="49" fontId="1" fillId="0" borderId="0" xfId="0" applyNumberFormat="1" applyFont="1" applyFill="1" applyAlignment="1">
      <alignment horizontal="center" vertical="center"/>
    </xf>
    <xf numFmtId="0" fontId="1" fillId="0" borderId="0" xfId="0" applyFont="1" applyFill="1" applyAlignment="1">
      <alignment vertical="center"/>
    </xf>
    <xf numFmtId="49" fontId="0" fillId="0" borderId="3" xfId="0" applyNumberFormat="1" applyFill="1" applyBorder="1" applyAlignment="1"/>
    <xf numFmtId="49" fontId="0" fillId="0" borderId="0" xfId="0" applyNumberFormat="1" applyFill="1" applyAlignment="1">
      <alignment horizontal="center" vertical="center"/>
    </xf>
    <xf numFmtId="49" fontId="3" fillId="0" borderId="3" xfId="0" applyNumberFormat="1" applyFont="1" applyFill="1" applyBorder="1" applyAlignment="1"/>
    <xf numFmtId="49" fontId="3" fillId="0" borderId="0" xfId="0" applyNumberFormat="1" applyFont="1" applyFill="1" applyAlignment="1">
      <alignment horizontal="center" vertical="center"/>
    </xf>
    <xf numFmtId="0" fontId="3" fillId="0" borderId="0" xfId="0" applyFont="1" applyFill="1" applyAlignment="1">
      <alignment vertical="center"/>
    </xf>
    <xf numFmtId="49" fontId="0" fillId="0" borderId="0" xfId="0" applyNumberFormat="1" applyFill="1" applyAlignment="1"/>
    <xf numFmtId="168" fontId="0" fillId="0" borderId="0" xfId="0" applyNumberFormat="1" applyFill="1" applyAlignment="1">
      <alignment horizontal="right" indent="1"/>
    </xf>
    <xf numFmtId="49" fontId="0" fillId="0" borderId="0" xfId="0" applyNumberFormat="1" applyFill="1" applyAlignment="1">
      <alignment vertical="center"/>
    </xf>
    <xf numFmtId="3" fontId="0" fillId="0" borderId="0" xfId="0" applyNumberFormat="1" applyFill="1" applyAlignment="1">
      <alignment horizontal="right" vertical="center"/>
    </xf>
    <xf numFmtId="49" fontId="0" fillId="0" borderId="0" xfId="0" applyNumberFormat="1" applyFill="1" applyAlignment="1">
      <alignment horizontal="right" vertical="center"/>
    </xf>
    <xf numFmtId="0" fontId="0" fillId="0" borderId="0" xfId="0" applyFill="1" applyAlignment="1">
      <alignment horizontal="right" vertical="center"/>
    </xf>
    <xf numFmtId="49" fontId="3" fillId="0" borderId="0" xfId="0" applyNumberFormat="1" applyFont="1" applyFill="1" applyBorder="1" applyAlignment="1">
      <alignment vertical="center"/>
    </xf>
    <xf numFmtId="170" fontId="3" fillId="0" borderId="0" xfId="0" applyNumberFormat="1" applyFont="1" applyFill="1" applyBorder="1" applyAlignment="1">
      <alignment horizontal="right"/>
    </xf>
    <xf numFmtId="173" fontId="3" fillId="0" borderId="0" xfId="0" applyNumberFormat="1" applyFont="1" applyFill="1" applyAlignment="1">
      <alignment horizontal="right"/>
    </xf>
    <xf numFmtId="168" fontId="3" fillId="0" borderId="0" xfId="0" applyNumberFormat="1"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0" fontId="7" fillId="0" borderId="0" xfId="0" applyFont="1" applyFill="1" applyAlignment="1">
      <alignment horizontal="center"/>
    </xf>
    <xf numFmtId="0" fontId="4" fillId="0" borderId="0" xfId="0" applyFont="1" applyFill="1" applyAlignment="1">
      <alignment horizontal="right"/>
    </xf>
    <xf numFmtId="0" fontId="4" fillId="0" borderId="0" xfId="0" applyFont="1" applyFill="1" applyAlignment="1">
      <alignment horizontal="left"/>
    </xf>
    <xf numFmtId="0" fontId="9" fillId="0" borderId="0" xfId="0" applyFont="1" applyFill="1"/>
    <xf numFmtId="0" fontId="3" fillId="0" borderId="0" xfId="0" applyFont="1" applyFill="1" applyAlignment="1">
      <alignment horizontal="center"/>
    </xf>
    <xf numFmtId="0" fontId="4" fillId="0" borderId="1" xfId="0" applyFont="1" applyFill="1" applyBorder="1" applyAlignment="1"/>
    <xf numFmtId="49" fontId="0" fillId="0" borderId="5" xfId="0" applyNumberFormat="1" applyFill="1" applyBorder="1" applyAlignment="1">
      <alignment horizontal="center" vertical="center"/>
    </xf>
    <xf numFmtId="49" fontId="0" fillId="0" borderId="6" xfId="0" applyNumberFormat="1" applyFill="1" applyBorder="1" applyAlignment="1">
      <alignment horizontal="center"/>
    </xf>
    <xf numFmtId="16" fontId="3" fillId="0" borderId="16" xfId="0" quotePrefix="1" applyNumberFormat="1" applyFont="1" applyFill="1" applyBorder="1"/>
    <xf numFmtId="167" fontId="1" fillId="0" borderId="0" xfId="0" applyNumberFormat="1" applyFont="1" applyFill="1" applyAlignment="1">
      <alignment horizontal="right"/>
    </xf>
    <xf numFmtId="49" fontId="3" fillId="0" borderId="14" xfId="0" quotePrefix="1" applyNumberFormat="1" applyFont="1" applyFill="1" applyBorder="1" applyAlignment="1">
      <alignment horizontal="right"/>
    </xf>
    <xf numFmtId="0" fontId="0" fillId="0" borderId="7" xfId="0" applyFill="1" applyBorder="1" applyAlignment="1">
      <alignment horizontal="center"/>
    </xf>
    <xf numFmtId="49" fontId="1" fillId="0" borderId="14" xfId="0" applyNumberFormat="1" applyFont="1" applyFill="1" applyBorder="1" applyAlignment="1">
      <alignment horizontal="center"/>
    </xf>
    <xf numFmtId="16" fontId="3" fillId="0" borderId="7" xfId="0" quotePrefix="1" applyNumberFormat="1" applyFont="1" applyFill="1" applyBorder="1"/>
    <xf numFmtId="49" fontId="3" fillId="0" borderId="14" xfId="0" applyNumberFormat="1" applyFont="1" applyFill="1" applyBorder="1" applyAlignment="1">
      <alignment horizontal="right"/>
    </xf>
    <xf numFmtId="49" fontId="3" fillId="0" borderId="7" xfId="0" applyNumberFormat="1" applyFont="1" applyFill="1" applyBorder="1"/>
    <xf numFmtId="167" fontId="0" fillId="0" borderId="0" xfId="0" applyNumberFormat="1" applyFill="1" applyAlignment="1">
      <alignment horizontal="right"/>
    </xf>
    <xf numFmtId="169" fontId="3" fillId="0" borderId="0" xfId="0" applyNumberFormat="1" applyFont="1" applyFill="1" applyAlignment="1">
      <alignment horizontal="right"/>
    </xf>
    <xf numFmtId="0" fontId="1" fillId="0" borderId="14" xfId="0" applyFont="1" applyFill="1" applyBorder="1"/>
    <xf numFmtId="0" fontId="3" fillId="0" borderId="0" xfId="0" applyFont="1" applyFill="1" applyBorder="1"/>
    <xf numFmtId="171" fontId="3" fillId="0" borderId="0" xfId="0" applyNumberFormat="1" applyFont="1" applyFill="1" applyAlignment="1">
      <alignment horizontal="right"/>
    </xf>
    <xf numFmtId="166" fontId="0" fillId="0" borderId="0" xfId="0" applyNumberFormat="1" applyFill="1"/>
    <xf numFmtId="0" fontId="7" fillId="0" borderId="0" xfId="1" applyFont="1" applyFill="1" applyAlignment="1">
      <alignment horizontal="center"/>
    </xf>
    <xf numFmtId="3" fontId="0" fillId="0" borderId="1" xfId="0" applyNumberFormat="1" applyFill="1" applyBorder="1" applyAlignment="1">
      <alignment horizontal="center"/>
    </xf>
    <xf numFmtId="49" fontId="3" fillId="0" borderId="45" xfId="0" applyNumberFormat="1" applyFont="1" applyFill="1" applyBorder="1" applyAlignment="1">
      <alignment horizontal="left" indent="1"/>
    </xf>
    <xf numFmtId="49" fontId="0" fillId="0" borderId="47" xfId="0" applyNumberFormat="1" applyFill="1" applyBorder="1" applyAlignment="1">
      <alignment horizontal="left" indent="2"/>
    </xf>
    <xf numFmtId="49" fontId="3" fillId="0" borderId="47" xfId="0" applyNumberFormat="1" applyFont="1" applyFill="1" applyBorder="1" applyAlignment="1">
      <alignment horizontal="left" indent="1"/>
    </xf>
    <xf numFmtId="180" fontId="0" fillId="0" borderId="0" xfId="0" applyNumberFormat="1" applyFill="1" applyAlignment="1">
      <alignment horizontal="right" indent="1"/>
    </xf>
    <xf numFmtId="0" fontId="6" fillId="0" borderId="0" xfId="1" applyFont="1" applyFill="1" applyAlignment="1">
      <alignment horizontal="left"/>
    </xf>
    <xf numFmtId="0" fontId="6" fillId="0" borderId="0" xfId="1" applyFont="1" applyFill="1" applyAlignment="1"/>
    <xf numFmtId="0" fontId="4" fillId="0" borderId="0" xfId="1" applyFont="1" applyFill="1" applyAlignment="1"/>
    <xf numFmtId="181" fontId="3" fillId="0" borderId="0" xfId="1" applyNumberFormat="1" applyFont="1" applyFill="1" applyAlignment="1">
      <alignment horizontal="right" indent="1"/>
    </xf>
    <xf numFmtId="0" fontId="3" fillId="0" borderId="0" xfId="1" applyFont="1" applyFill="1"/>
    <xf numFmtId="181" fontId="1" fillId="0" borderId="0" xfId="1" applyNumberFormat="1" applyFill="1" applyAlignment="1">
      <alignment horizontal="right" indent="1"/>
    </xf>
    <xf numFmtId="0" fontId="3" fillId="0" borderId="0" xfId="1" applyFont="1" applyFill="1" applyAlignment="1"/>
    <xf numFmtId="0" fontId="1" fillId="0" borderId="0" xfId="1" applyFill="1" applyAlignment="1">
      <alignment horizontal="left"/>
    </xf>
    <xf numFmtId="181" fontId="1" fillId="0" borderId="0" xfId="1" applyNumberFormat="1" applyFont="1" applyFill="1" applyAlignment="1">
      <alignment horizontal="right" indent="1"/>
    </xf>
    <xf numFmtId="0" fontId="1" fillId="0" borderId="0" xfId="1" applyFill="1" applyAlignment="1">
      <alignment wrapText="1"/>
    </xf>
    <xf numFmtId="180" fontId="3" fillId="0" borderId="0" xfId="0" applyNumberFormat="1" applyFont="1" applyFill="1" applyAlignment="1">
      <alignment horizontal="right" indent="1"/>
    </xf>
    <xf numFmtId="175" fontId="3" fillId="0" borderId="0" xfId="0" applyNumberFormat="1" applyFont="1" applyFill="1" applyAlignment="1">
      <alignment horizontal="right"/>
    </xf>
    <xf numFmtId="178" fontId="0" fillId="0" borderId="0" xfId="0" applyNumberFormat="1" applyFill="1" applyAlignment="1">
      <alignment horizontal="right" indent="1"/>
    </xf>
    <xf numFmtId="175" fontId="0" fillId="0" borderId="0" xfId="0" applyNumberFormat="1" applyFill="1" applyAlignment="1">
      <alignment horizontal="right" indent="1"/>
    </xf>
    <xf numFmtId="0" fontId="4" fillId="0" borderId="0" xfId="1" applyFont="1" applyFill="1" applyAlignment="1">
      <alignment horizontal="left"/>
    </xf>
    <xf numFmtId="0" fontId="3" fillId="0" borderId="0" xfId="1" applyFont="1" applyBorder="1" applyAlignment="1"/>
    <xf numFmtId="0" fontId="3" fillId="0" borderId="0" xfId="1" applyFont="1" applyAlignment="1"/>
    <xf numFmtId="0" fontId="7" fillId="0" borderId="0" xfId="1" applyFont="1" applyAlignment="1">
      <alignment horizontal="right"/>
    </xf>
    <xf numFmtId="0" fontId="4" fillId="0" borderId="0" xfId="1" applyFont="1" applyAlignment="1"/>
    <xf numFmtId="0" fontId="12" fillId="0" borderId="0" xfId="1" applyFont="1" applyAlignment="1">
      <alignment horizontal="centerContinuous" vertical="top"/>
    </xf>
    <xf numFmtId="0" fontId="7" fillId="0" borderId="0" xfId="1" applyFont="1" applyBorder="1"/>
    <xf numFmtId="0" fontId="4" fillId="0" borderId="0" xfId="1" applyFont="1" applyBorder="1"/>
    <xf numFmtId="0" fontId="13" fillId="0" borderId="7" xfId="1" applyFont="1" applyBorder="1"/>
    <xf numFmtId="0" fontId="13" fillId="0" borderId="14" xfId="1" applyFont="1" applyBorder="1"/>
    <xf numFmtId="0" fontId="3" fillId="0" borderId="0" xfId="1" applyFont="1" applyBorder="1"/>
    <xf numFmtId="0" fontId="3" fillId="0" borderId="0" xfId="1" applyFont="1"/>
    <xf numFmtId="0" fontId="7" fillId="0" borderId="7" xfId="1" applyFont="1" applyBorder="1"/>
    <xf numFmtId="0" fontId="14" fillId="0" borderId="7" xfId="1" applyFont="1" applyBorder="1"/>
    <xf numFmtId="0" fontId="7" fillId="0" borderId="14" xfId="1" applyFont="1" applyBorder="1"/>
    <xf numFmtId="0" fontId="6" fillId="0" borderId="0" xfId="1" applyFont="1" applyBorder="1"/>
    <xf numFmtId="0" fontId="14" fillId="0" borderId="0" xfId="1" applyFont="1" applyBorder="1"/>
    <xf numFmtId="0" fontId="6" fillId="0" borderId="11" xfId="1" applyFont="1" applyBorder="1" applyAlignment="1">
      <alignment horizontal="left"/>
    </xf>
    <xf numFmtId="174" fontId="6" fillId="0" borderId="0" xfId="1" applyNumberFormat="1" applyFont="1" applyAlignment="1">
      <alignment horizontal="center"/>
    </xf>
    <xf numFmtId="0" fontId="4" fillId="0" borderId="11" xfId="1" applyFont="1" applyBorder="1" applyAlignment="1">
      <alignment horizontal="left"/>
    </xf>
    <xf numFmtId="174" fontId="4" fillId="0" borderId="0" xfId="1" applyNumberFormat="1" applyFont="1" applyAlignment="1">
      <alignment horizontal="center"/>
    </xf>
    <xf numFmtId="0" fontId="4" fillId="0" borderId="3" xfId="1" applyFont="1" applyBorder="1"/>
    <xf numFmtId="0" fontId="1" fillId="0" borderId="1" xfId="0" applyFont="1" applyFill="1" applyBorder="1"/>
    <xf numFmtId="175" fontId="1" fillId="0" borderId="0" xfId="0" applyNumberFormat="1" applyFont="1" applyFill="1" applyAlignment="1">
      <alignment horizontal="right" indent="1"/>
    </xf>
    <xf numFmtId="175" fontId="3" fillId="0" borderId="0" xfId="0" applyNumberFormat="1" applyFont="1" applyFill="1" applyAlignment="1">
      <alignment horizontal="right" indent="1"/>
    </xf>
    <xf numFmtId="49" fontId="1" fillId="0" borderId="0" xfId="0" quotePrefix="1" applyNumberFormat="1" applyFont="1" applyAlignment="1"/>
    <xf numFmtId="49" fontId="1" fillId="0" borderId="3" xfId="0" applyNumberFormat="1" applyFont="1" applyBorder="1"/>
    <xf numFmtId="182" fontId="28" fillId="0" borderId="0" xfId="0" applyNumberFormat="1" applyFont="1" applyFill="1"/>
    <xf numFmtId="175" fontId="1" fillId="0" borderId="3" xfId="1" applyNumberFormat="1" applyFont="1" applyFill="1" applyBorder="1" applyAlignment="1">
      <alignment horizontal="left"/>
    </xf>
    <xf numFmtId="0" fontId="1" fillId="0" borderId="0" xfId="1" applyFont="1"/>
    <xf numFmtId="0" fontId="10" fillId="0" borderId="0" xfId="1" applyFont="1" applyAlignment="1">
      <alignment horizontal="center"/>
    </xf>
    <xf numFmtId="0" fontId="17" fillId="0" borderId="0" xfId="1" applyFont="1" applyAlignment="1">
      <alignment horizontal="center"/>
    </xf>
    <xf numFmtId="0" fontId="10" fillId="0" borderId="0" xfId="1" applyFont="1" applyBorder="1" applyAlignment="1">
      <alignment horizontal="center"/>
    </xf>
    <xf numFmtId="0" fontId="1" fillId="0" borderId="0" xfId="1" applyFont="1" applyBorder="1"/>
    <xf numFmtId="0" fontId="9" fillId="0" borderId="0" xfId="1" applyFont="1" applyAlignment="1">
      <alignment horizontal="left"/>
    </xf>
    <xf numFmtId="174" fontId="9" fillId="0" borderId="0" xfId="1" applyNumberFormat="1" applyFont="1" applyAlignment="1">
      <alignment horizontal="center"/>
    </xf>
    <xf numFmtId="0" fontId="6" fillId="0" borderId="3" xfId="1" applyFont="1" applyBorder="1"/>
    <xf numFmtId="0" fontId="9" fillId="0" borderId="0" xfId="1" applyFont="1" applyBorder="1" applyAlignment="1">
      <alignment horizontal="left"/>
    </xf>
    <xf numFmtId="0" fontId="9" fillId="0" borderId="0" xfId="1" applyFont="1" applyBorder="1"/>
    <xf numFmtId="0" fontId="9" fillId="0" borderId="0" xfId="1" applyFont="1"/>
    <xf numFmtId="0" fontId="9" fillId="0" borderId="0" xfId="1" applyFont="1" applyAlignment="1">
      <alignment horizontal="center"/>
    </xf>
    <xf numFmtId="0" fontId="6" fillId="0" borderId="0" xfId="1" applyFont="1"/>
    <xf numFmtId="174" fontId="9" fillId="0" borderId="0" xfId="1" applyNumberFormat="1" applyFont="1" applyAlignment="1">
      <alignment horizontal="left"/>
    </xf>
    <xf numFmtId="0" fontId="6" fillId="0" borderId="3" xfId="1" applyFont="1" applyBorder="1" applyAlignment="1">
      <alignment horizontal="left"/>
    </xf>
    <xf numFmtId="0" fontId="5" fillId="0" borderId="0" xfId="1" applyFont="1" applyBorder="1" applyAlignment="1">
      <alignment horizontal="left"/>
    </xf>
    <xf numFmtId="174" fontId="5" fillId="0" borderId="0" xfId="1" applyNumberFormat="1" applyFont="1" applyAlignment="1">
      <alignment horizontal="center"/>
    </xf>
    <xf numFmtId="0" fontId="9" fillId="0" borderId="11" xfId="1" applyFont="1" applyBorder="1" applyAlignment="1">
      <alignment horizontal="left"/>
    </xf>
    <xf numFmtId="0" fontId="1" fillId="0" borderId="0" xfId="1" applyFont="1" applyAlignment="1">
      <alignment horizontal="left"/>
    </xf>
    <xf numFmtId="0" fontId="5" fillId="0" borderId="0" xfId="1" applyFont="1" applyAlignment="1">
      <alignment horizontal="left"/>
    </xf>
    <xf numFmtId="0" fontId="5" fillId="0" borderId="0" xfId="1" applyFont="1" applyBorder="1"/>
    <xf numFmtId="174" fontId="1" fillId="0" borderId="0" xfId="1" applyNumberFormat="1" applyFont="1" applyAlignment="1">
      <alignment horizontal="center"/>
    </xf>
    <xf numFmtId="0" fontId="5" fillId="0" borderId="0" xfId="1" applyFont="1" applyAlignment="1">
      <alignment horizontal="center"/>
    </xf>
    <xf numFmtId="0" fontId="5" fillId="0" borderId="0" xfId="1" applyFont="1"/>
    <xf numFmtId="0" fontId="1" fillId="0" borderId="0" xfId="1" applyFont="1" applyAlignment="1">
      <alignment horizontal="center"/>
    </xf>
    <xf numFmtId="0" fontId="14" fillId="0" borderId="0" xfId="1" applyFont="1" applyAlignment="1">
      <alignment horizontal="right"/>
    </xf>
    <xf numFmtId="0" fontId="15" fillId="0" borderId="0" xfId="1" applyFont="1" applyAlignment="1">
      <alignment horizontal="centerContinuous" vertical="top"/>
    </xf>
    <xf numFmtId="0" fontId="4" fillId="0" borderId="0" xfId="1" applyFont="1" applyAlignment="1">
      <alignment horizontal="centerContinuous" vertical="top"/>
    </xf>
    <xf numFmtId="0" fontId="3" fillId="0" borderId="0" xfId="1" applyFont="1" applyAlignment="1">
      <alignment vertical="top"/>
    </xf>
    <xf numFmtId="0" fontId="4" fillId="0" borderId="11" xfId="1" applyFont="1" applyBorder="1"/>
    <xf numFmtId="0" fontId="4" fillId="0" borderId="0" xfId="1" applyFont="1"/>
    <xf numFmtId="0" fontId="7" fillId="0" borderId="34" xfId="1" applyFont="1" applyBorder="1"/>
    <xf numFmtId="49" fontId="3" fillId="0" borderId="3" xfId="1" applyNumberFormat="1" applyFont="1" applyFill="1" applyBorder="1" applyAlignment="1"/>
    <xf numFmtId="0" fontId="1" fillId="0" borderId="2" xfId="0" applyFont="1" applyFill="1" applyBorder="1"/>
    <xf numFmtId="175" fontId="0" fillId="0" borderId="0" xfId="0" applyNumberFormat="1" applyAlignment="1">
      <alignment horizontal="right" indent="1"/>
    </xf>
    <xf numFmtId="164" fontId="0" fillId="0" borderId="0" xfId="0" applyNumberFormat="1" applyAlignment="1">
      <alignment horizontal="right" indent="1"/>
    </xf>
    <xf numFmtId="49" fontId="1" fillId="0" borderId="0" xfId="1" applyNumberFormat="1" applyFont="1" applyFill="1" applyBorder="1" applyAlignment="1"/>
    <xf numFmtId="49" fontId="1" fillId="0" borderId="3" xfId="1" applyNumberFormat="1" applyFont="1" applyFill="1" applyBorder="1" applyAlignment="1"/>
    <xf numFmtId="49" fontId="3" fillId="0" borderId="0" xfId="1" applyNumberFormat="1" applyFont="1" applyFill="1" applyBorder="1" applyAlignment="1"/>
    <xf numFmtId="180" fontId="1" fillId="0" borderId="0" xfId="0" applyNumberFormat="1" applyFont="1" applyFill="1" applyAlignment="1">
      <alignment horizontal="right" indent="1"/>
    </xf>
    <xf numFmtId="49" fontId="3" fillId="0" borderId="0" xfId="0" applyNumberFormat="1" applyFont="1" applyFill="1" applyAlignment="1"/>
    <xf numFmtId="49" fontId="3" fillId="0" borderId="0" xfId="0" applyNumberFormat="1" applyFont="1" applyFill="1" applyAlignment="1">
      <alignment vertical="center"/>
    </xf>
    <xf numFmtId="49" fontId="1" fillId="0" borderId="0" xfId="0" quotePrefix="1" applyNumberFormat="1" applyFont="1" applyFill="1" applyAlignment="1"/>
    <xf numFmtId="164" fontId="0" fillId="0" borderId="0" xfId="0" applyNumberFormat="1" applyFill="1" applyAlignment="1">
      <alignment horizontal="right" indent="1"/>
    </xf>
    <xf numFmtId="170" fontId="0" fillId="0" borderId="0" xfId="0" applyNumberFormat="1" applyFill="1"/>
    <xf numFmtId="165" fontId="0" fillId="0" borderId="0" xfId="0" applyNumberFormat="1" applyFill="1" applyAlignment="1">
      <alignment horizontal="right"/>
    </xf>
    <xf numFmtId="49" fontId="0" fillId="0" borderId="13" xfId="0" applyNumberFormat="1" applyFill="1" applyBorder="1" applyAlignment="1">
      <alignment horizontal="right"/>
    </xf>
    <xf numFmtId="178" fontId="3" fillId="0" borderId="0" xfId="0" applyNumberFormat="1" applyFont="1" applyFill="1" applyAlignment="1">
      <alignment horizontal="right" indent="1"/>
    </xf>
    <xf numFmtId="178" fontId="1" fillId="0" borderId="0" xfId="0" applyNumberFormat="1" applyFont="1" applyFill="1" applyAlignment="1">
      <alignment horizontal="right" indent="1"/>
    </xf>
    <xf numFmtId="175" fontId="3" fillId="0" borderId="0" xfId="0" applyNumberFormat="1" applyFont="1" applyFill="1" applyBorder="1" applyAlignment="1">
      <alignment horizontal="right"/>
    </xf>
    <xf numFmtId="178" fontId="3" fillId="0" borderId="0" xfId="0" applyNumberFormat="1" applyFont="1" applyFill="1" applyBorder="1" applyAlignment="1">
      <alignment horizontal="right" indent="1"/>
    </xf>
    <xf numFmtId="175" fontId="0" fillId="0" borderId="0" xfId="0" applyNumberFormat="1" applyFill="1" applyBorder="1" applyAlignment="1">
      <alignment horizontal="right"/>
    </xf>
    <xf numFmtId="178" fontId="0" fillId="0" borderId="0" xfId="0" applyNumberFormat="1" applyFill="1" applyBorder="1" applyAlignment="1">
      <alignment horizontal="right" indent="1"/>
    </xf>
    <xf numFmtId="175" fontId="0" fillId="0" borderId="0" xfId="0" applyNumberFormat="1" applyFill="1" applyBorder="1"/>
    <xf numFmtId="0" fontId="1" fillId="0" borderId="0" xfId="1" applyFont="1" applyFill="1" applyAlignment="1">
      <alignment horizontal="justify" vertical="top" wrapText="1"/>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wrapText="1"/>
    </xf>
    <xf numFmtId="0" fontId="0" fillId="0" borderId="1" xfId="0" applyFill="1" applyBorder="1" applyAlignment="1">
      <alignment horizontal="center" vertical="center" wrapText="1"/>
    </xf>
    <xf numFmtId="3" fontId="0" fillId="0" borderId="6" xfId="0" applyNumberFormat="1" applyFill="1" applyBorder="1" applyAlignment="1">
      <alignment horizontal="center" vertical="center"/>
    </xf>
    <xf numFmtId="3" fontId="0" fillId="0" borderId="9" xfId="0" applyNumberFormat="1" applyFill="1" applyBorder="1" applyAlignment="1">
      <alignment horizontal="center" vertical="center"/>
    </xf>
    <xf numFmtId="3" fontId="0" fillId="0" borderId="6" xfId="0" applyNumberFormat="1" applyBorder="1" applyAlignment="1">
      <alignment horizontal="center" vertical="center"/>
    </xf>
    <xf numFmtId="49" fontId="26" fillId="0" borderId="0" xfId="1" applyNumberFormat="1" applyFont="1" applyFill="1" applyAlignment="1">
      <alignment horizontal="center"/>
    </xf>
    <xf numFmtId="49" fontId="3" fillId="0" borderId="0" xfId="1" applyNumberFormat="1" applyFont="1" applyFill="1" applyBorder="1" applyAlignment="1">
      <alignment horizontal="left"/>
    </xf>
    <xf numFmtId="49" fontId="3" fillId="0" borderId="0" xfId="0" applyNumberFormat="1" applyFont="1" applyFill="1" applyAlignment="1">
      <alignment horizontal="center"/>
    </xf>
    <xf numFmtId="0" fontId="1" fillId="0" borderId="5" xfId="1" applyFill="1" applyBorder="1" applyAlignment="1">
      <alignment horizontal="center" vertical="center"/>
    </xf>
    <xf numFmtId="49" fontId="1" fillId="0" borderId="0" xfId="0" quotePrefix="1" applyNumberFormat="1" applyFont="1" applyFill="1" applyAlignment="1">
      <alignment wrapText="1"/>
    </xf>
    <xf numFmtId="49" fontId="1" fillId="0" borderId="0" xfId="0" quotePrefix="1" applyNumberFormat="1" applyFont="1" applyAlignment="1">
      <alignment wrapText="1"/>
    </xf>
    <xf numFmtId="172" fontId="3" fillId="0" borderId="0" xfId="1" applyNumberFormat="1" applyFont="1" applyFill="1" applyAlignment="1"/>
    <xf numFmtId="172" fontId="3" fillId="0" borderId="0" xfId="1" applyNumberFormat="1" applyFont="1" applyFill="1" applyAlignment="1">
      <alignment horizontal="right" indent="1"/>
    </xf>
    <xf numFmtId="49" fontId="1" fillId="0" borderId="3" xfId="1" applyNumberFormat="1" applyFont="1" applyFill="1" applyBorder="1" applyAlignment="1">
      <alignment horizontal="left"/>
    </xf>
    <xf numFmtId="49" fontId="1" fillId="0" borderId="3" xfId="0" applyNumberFormat="1" applyFont="1" applyFill="1" applyBorder="1" applyAlignment="1">
      <alignment horizontal="center" vertical="center" wrapText="1"/>
    </xf>
    <xf numFmtId="0" fontId="1" fillId="0" borderId="5" xfId="1" applyFill="1" applyBorder="1" applyAlignment="1">
      <alignment horizontal="center" vertical="center"/>
    </xf>
    <xf numFmtId="0" fontId="31" fillId="0" borderId="0" xfId="1" applyFont="1" applyFill="1"/>
    <xf numFmtId="0" fontId="31" fillId="0" borderId="0" xfId="1" applyFont="1" applyFill="1" applyAlignment="1">
      <alignment horizontal="right"/>
    </xf>
    <xf numFmtId="0" fontId="31" fillId="0" borderId="49" xfId="1" applyFont="1" applyFill="1" applyBorder="1" applyAlignment="1">
      <alignment horizontal="right"/>
    </xf>
    <xf numFmtId="0" fontId="31" fillId="2" borderId="50" xfId="1" applyFont="1" applyFill="1" applyBorder="1"/>
    <xf numFmtId="0" fontId="32" fillId="0" borderId="0" xfId="1" applyFont="1" applyFill="1" applyAlignment="1">
      <alignment horizontal="center"/>
    </xf>
    <xf numFmtId="0" fontId="31" fillId="0" borderId="0" xfId="1" applyFont="1" applyFill="1" applyBorder="1"/>
    <xf numFmtId="0" fontId="34" fillId="0" borderId="0" xfId="1" applyFont="1" applyFill="1" applyBorder="1" applyAlignment="1">
      <alignment horizontal="right"/>
    </xf>
    <xf numFmtId="0" fontId="31" fillId="0" borderId="50" xfId="1" applyFont="1" applyFill="1" applyBorder="1" applyAlignment="1">
      <alignment horizontal="center"/>
    </xf>
    <xf numFmtId="183" fontId="33" fillId="0" borderId="54" xfId="1" applyNumberFormat="1" applyFont="1" applyFill="1" applyBorder="1" applyAlignment="1">
      <alignment horizontal="center"/>
    </xf>
    <xf numFmtId="183" fontId="33" fillId="0" borderId="53" xfId="1" applyNumberFormat="1" applyFont="1" applyFill="1" applyBorder="1" applyAlignment="1">
      <alignment horizontal="center"/>
    </xf>
    <xf numFmtId="0" fontId="31" fillId="0" borderId="55" xfId="1" applyFont="1" applyFill="1" applyBorder="1" applyAlignment="1">
      <alignment horizontal="center"/>
    </xf>
    <xf numFmtId="172" fontId="33" fillId="0" borderId="20" xfId="1" applyNumberFormat="1" applyFont="1" applyFill="1" applyBorder="1" applyAlignment="1">
      <alignment horizontal="right" indent="2"/>
    </xf>
    <xf numFmtId="172" fontId="33" fillId="0" borderId="56" xfId="1" applyNumberFormat="1" applyFont="1" applyFill="1" applyBorder="1" applyAlignment="1">
      <alignment horizontal="right" indent="2"/>
    </xf>
    <xf numFmtId="0" fontId="31" fillId="0" borderId="0" xfId="1" applyFont="1" applyFill="1" applyAlignment="1">
      <alignment horizontal="left" indent="1"/>
    </xf>
    <xf numFmtId="0" fontId="31" fillId="0" borderId="57" xfId="1" applyFont="1" applyFill="1" applyBorder="1" applyAlignment="1">
      <alignment horizontal="center"/>
    </xf>
    <xf numFmtId="0" fontId="31" fillId="0" borderId="0" xfId="1" applyFont="1" applyFill="1" applyAlignment="1">
      <alignment horizontal="center"/>
    </xf>
    <xf numFmtId="0" fontId="31" fillId="0" borderId="58" xfId="1" applyFont="1" applyFill="1" applyBorder="1" applyAlignment="1">
      <alignment horizontal="center"/>
    </xf>
    <xf numFmtId="0" fontId="31" fillId="0" borderId="0" xfId="1" applyFont="1" applyFill="1" applyBorder="1" applyAlignment="1">
      <alignment horizontal="center"/>
    </xf>
    <xf numFmtId="1" fontId="31" fillId="0" borderId="0" xfId="1" applyNumberFormat="1" applyFont="1" applyFill="1"/>
    <xf numFmtId="175" fontId="33" fillId="0" borderId="55" xfId="1" applyNumberFormat="1" applyFont="1" applyFill="1" applyBorder="1" applyAlignment="1">
      <alignment horizontal="right"/>
    </xf>
    <xf numFmtId="0" fontId="33" fillId="0" borderId="4" xfId="1" applyFont="1" applyFill="1" applyBorder="1" applyAlignment="1">
      <alignment wrapText="1"/>
    </xf>
    <xf numFmtId="0" fontId="33" fillId="0" borderId="24" xfId="1" applyFont="1" applyFill="1" applyBorder="1" applyAlignment="1"/>
    <xf numFmtId="0" fontId="33" fillId="0" borderId="59" xfId="1" applyFont="1" applyFill="1" applyBorder="1" applyAlignment="1"/>
    <xf numFmtId="175" fontId="33" fillId="0" borderId="57" xfId="1" applyNumberFormat="1" applyFont="1" applyFill="1" applyBorder="1" applyAlignment="1">
      <alignment horizontal="right"/>
    </xf>
    <xf numFmtId="0" fontId="33" fillId="0" borderId="26" xfId="1" applyFont="1" applyFill="1" applyBorder="1" applyAlignment="1"/>
    <xf numFmtId="0" fontId="33" fillId="0" borderId="60" xfId="1" applyFont="1" applyFill="1" applyBorder="1" applyAlignment="1"/>
    <xf numFmtId="175" fontId="33" fillId="0" borderId="58" xfId="1" applyNumberFormat="1" applyFont="1" applyFill="1" applyBorder="1" applyAlignment="1">
      <alignment horizontal="right"/>
    </xf>
    <xf numFmtId="175" fontId="35" fillId="0" borderId="62" xfId="1" applyNumberFormat="1" applyFont="1" applyFill="1" applyBorder="1" applyAlignment="1">
      <alignment horizontal="right"/>
    </xf>
    <xf numFmtId="175" fontId="31" fillId="0" borderId="50" xfId="1" applyNumberFormat="1" applyFont="1" applyFill="1" applyBorder="1" applyAlignment="1">
      <alignment horizontal="right"/>
    </xf>
    <xf numFmtId="1" fontId="33" fillId="0" borderId="55" xfId="1" applyNumberFormat="1" applyFont="1" applyFill="1" applyBorder="1" applyAlignment="1">
      <alignment horizontal="center"/>
    </xf>
    <xf numFmtId="1" fontId="33" fillId="0" borderId="55" xfId="1" applyNumberFormat="1" applyFont="1" applyFill="1" applyBorder="1" applyAlignment="1">
      <alignment horizontal="left"/>
    </xf>
    <xf numFmtId="3" fontId="33" fillId="0" borderId="55" xfId="1" applyNumberFormat="1" applyFont="1" applyFill="1" applyBorder="1" applyAlignment="1">
      <alignment horizontal="right" indent="1"/>
    </xf>
    <xf numFmtId="1" fontId="33" fillId="0" borderId="57" xfId="1" applyNumberFormat="1" applyFont="1" applyFill="1" applyBorder="1" applyAlignment="1">
      <alignment horizontal="center"/>
    </xf>
    <xf numFmtId="1" fontId="33" fillId="0" borderId="57" xfId="1" applyNumberFormat="1" applyFont="1" applyFill="1" applyBorder="1" applyAlignment="1">
      <alignment horizontal="left"/>
    </xf>
    <xf numFmtId="3" fontId="33" fillId="0" borderId="57" xfId="1" applyNumberFormat="1" applyFont="1" applyFill="1" applyBorder="1" applyAlignment="1">
      <alignment horizontal="right" indent="1"/>
    </xf>
    <xf numFmtId="1" fontId="33" fillId="0" borderId="58" xfId="1" applyNumberFormat="1" applyFont="1" applyFill="1" applyBorder="1" applyAlignment="1">
      <alignment horizontal="center"/>
    </xf>
    <xf numFmtId="1" fontId="33" fillId="0" borderId="58" xfId="1" applyNumberFormat="1" applyFont="1" applyFill="1" applyBorder="1" applyAlignment="1">
      <alignment horizontal="left"/>
    </xf>
    <xf numFmtId="3" fontId="33" fillId="0" borderId="58" xfId="1" applyNumberFormat="1" applyFont="1" applyFill="1" applyBorder="1" applyAlignment="1">
      <alignment horizontal="right" indent="1"/>
    </xf>
    <xf numFmtId="2" fontId="31" fillId="0" borderId="55" xfId="1" applyNumberFormat="1" applyFont="1" applyFill="1" applyBorder="1" applyAlignment="1">
      <alignment horizontal="center"/>
    </xf>
    <xf numFmtId="2" fontId="31" fillId="0" borderId="19" xfId="1" applyNumberFormat="1" applyFont="1" applyFill="1" applyBorder="1" applyAlignment="1">
      <alignment horizontal="center"/>
    </xf>
    <xf numFmtId="2" fontId="31" fillId="0" borderId="50" xfId="1" applyNumberFormat="1" applyFont="1" applyFill="1" applyBorder="1" applyAlignment="1">
      <alignment horizontal="left"/>
    </xf>
    <xf numFmtId="1" fontId="33" fillId="0" borderId="55" xfId="1" applyNumberFormat="1" applyFont="1" applyFill="1" applyBorder="1" applyAlignment="1">
      <alignment horizontal="right" indent="3"/>
    </xf>
    <xf numFmtId="1" fontId="31" fillId="0" borderId="55" xfId="1" applyNumberFormat="1" applyFont="1" applyFill="1" applyBorder="1" applyAlignment="1">
      <alignment horizontal="left"/>
    </xf>
    <xf numFmtId="1" fontId="33" fillId="0" borderId="57" xfId="1" applyNumberFormat="1" applyFont="1" applyFill="1" applyBorder="1" applyAlignment="1">
      <alignment horizontal="right" indent="3"/>
    </xf>
    <xf numFmtId="1" fontId="31" fillId="0" borderId="57" xfId="1" applyNumberFormat="1" applyFont="1" applyFill="1" applyBorder="1" applyAlignment="1">
      <alignment horizontal="left"/>
    </xf>
    <xf numFmtId="1" fontId="33" fillId="0" borderId="58" xfId="1" applyNumberFormat="1" applyFont="1" applyFill="1" applyBorder="1" applyAlignment="1">
      <alignment horizontal="right" indent="3"/>
    </xf>
    <xf numFmtId="1" fontId="31" fillId="0" borderId="58" xfId="1" applyNumberFormat="1" applyFont="1" applyFill="1" applyBorder="1" applyAlignment="1">
      <alignment horizontal="left"/>
    </xf>
    <xf numFmtId="0" fontId="33" fillId="0" borderId="4" xfId="1" applyFont="1" applyFill="1" applyBorder="1" applyAlignment="1">
      <alignment horizontal="left" vertical="top" wrapText="1"/>
    </xf>
    <xf numFmtId="0" fontId="33" fillId="0" borderId="4" xfId="1" applyFont="1" applyFill="1" applyBorder="1" applyAlignment="1"/>
    <xf numFmtId="0" fontId="33" fillId="0" borderId="24" xfId="1" applyFont="1" applyFill="1" applyBorder="1" applyAlignment="1">
      <alignment wrapText="1"/>
    </xf>
    <xf numFmtId="0" fontId="33" fillId="0" borderId="59" xfId="1" applyFont="1" applyFill="1" applyBorder="1" applyAlignment="1">
      <alignment wrapText="1"/>
    </xf>
    <xf numFmtId="0" fontId="33" fillId="0" borderId="4" xfId="1" applyFont="1" applyFill="1" applyBorder="1" applyAlignment="1">
      <alignment horizontal="left" vertical="top"/>
    </xf>
    <xf numFmtId="0" fontId="33" fillId="0" borderId="24" xfId="1" applyFont="1" applyFill="1" applyBorder="1" applyAlignment="1">
      <alignment horizontal="left" vertical="top"/>
    </xf>
    <xf numFmtId="0" fontId="33" fillId="0" borderId="59" xfId="1" applyFont="1" applyFill="1" applyBorder="1" applyAlignment="1">
      <alignment horizontal="left" vertical="top"/>
    </xf>
    <xf numFmtId="0" fontId="33" fillId="0" borderId="19" xfId="1" applyFont="1" applyFill="1" applyBorder="1" applyAlignment="1">
      <alignment horizontal="left" vertical="top"/>
    </xf>
    <xf numFmtId="0" fontId="33" fillId="0" borderId="23" xfId="1" applyFont="1" applyFill="1" applyBorder="1" applyAlignment="1">
      <alignment horizontal="left" vertical="top"/>
    </xf>
    <xf numFmtId="0" fontId="33" fillId="0" borderId="61" xfId="1" applyFont="1" applyFill="1" applyBorder="1" applyAlignment="1">
      <alignment horizontal="left" vertical="top"/>
    </xf>
    <xf numFmtId="0" fontId="31" fillId="0" borderId="11" xfId="1" applyFont="1" applyFill="1" applyBorder="1" applyAlignment="1">
      <alignment horizontal="right"/>
    </xf>
    <xf numFmtId="184" fontId="3" fillId="0" borderId="0" xfId="0" applyNumberFormat="1" applyFont="1" applyFill="1" applyAlignment="1">
      <alignment horizontal="right"/>
    </xf>
    <xf numFmtId="0" fontId="1" fillId="0" borderId="0" xfId="1" applyFont="1" applyFill="1" applyAlignment="1">
      <alignment horizontal="justify" vertical="top" wrapText="1"/>
    </xf>
    <xf numFmtId="0" fontId="1" fillId="0" borderId="0" xfId="1" applyFont="1" applyFill="1" applyAlignment="1">
      <alignment horizontal="justify" wrapText="1"/>
    </xf>
    <xf numFmtId="0" fontId="3" fillId="0" borderId="0" xfId="1" applyFont="1" applyFill="1" applyAlignment="1">
      <alignment horizontal="justify" vertical="top" wrapText="1"/>
    </xf>
    <xf numFmtId="0" fontId="18" fillId="0" borderId="0" xfId="1" applyFont="1" applyAlignment="1">
      <alignment horizontal="center" vertical="top"/>
    </xf>
    <xf numFmtId="0" fontId="6" fillId="0" borderId="0" xfId="1" applyFont="1" applyAlignment="1">
      <alignment horizontal="left" wrapText="1"/>
    </xf>
    <xf numFmtId="0" fontId="33" fillId="0" borderId="51" xfId="1" applyFont="1" applyFill="1" applyBorder="1" applyAlignment="1">
      <alignment horizontal="center"/>
    </xf>
    <xf numFmtId="0" fontId="33" fillId="0" borderId="52" xfId="1" applyFont="1" applyFill="1" applyBorder="1" applyAlignment="1">
      <alignment horizontal="center"/>
    </xf>
    <xf numFmtId="0" fontId="33" fillId="0" borderId="53" xfId="1" applyFont="1" applyFill="1" applyBorder="1" applyAlignment="1">
      <alignment horizontal="center"/>
    </xf>
    <xf numFmtId="0" fontId="31" fillId="0" borderId="19" xfId="1" applyFont="1" applyFill="1" applyBorder="1" applyAlignment="1">
      <alignment horizontal="left"/>
    </xf>
    <xf numFmtId="0" fontId="31" fillId="0" borderId="23" xfId="1" applyFont="1" applyFill="1" applyBorder="1" applyAlignment="1">
      <alignment horizontal="left"/>
    </xf>
    <xf numFmtId="0" fontId="31" fillId="0" borderId="61" xfId="1" applyFont="1" applyFill="1" applyBorder="1" applyAlignment="1">
      <alignment horizontal="left"/>
    </xf>
    <xf numFmtId="0" fontId="31" fillId="0" borderId="25" xfId="1" applyFont="1" applyFill="1" applyBorder="1" applyAlignment="1">
      <alignment horizontal="left"/>
    </xf>
    <xf numFmtId="0" fontId="31" fillId="0" borderId="26" xfId="1" applyFont="1" applyFill="1" applyBorder="1" applyAlignment="1">
      <alignment horizontal="left"/>
    </xf>
    <xf numFmtId="0" fontId="31" fillId="0" borderId="60" xfId="1" applyFont="1" applyFill="1" applyBorder="1" applyAlignment="1">
      <alignment horizontal="left"/>
    </xf>
    <xf numFmtId="49" fontId="0" fillId="0" borderId="0" xfId="0" applyNumberFormat="1" applyFill="1" applyBorder="1" applyAlignment="1">
      <alignment horizontal="left" wrapText="1"/>
    </xf>
    <xf numFmtId="49" fontId="4" fillId="0" borderId="0" xfId="0" applyNumberFormat="1" applyFont="1" applyFill="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xf>
    <xf numFmtId="49" fontId="0" fillId="0" borderId="2" xfId="0" applyNumberFormat="1" applyFill="1" applyBorder="1" applyAlignment="1">
      <alignment horizontal="center" vertical="center" wrapText="1"/>
    </xf>
    <xf numFmtId="0" fontId="0" fillId="0" borderId="3" xfId="0" applyFill="1" applyBorder="1" applyAlignment="1">
      <alignment horizontal="center" vertical="center" wrapText="1"/>
    </xf>
    <xf numFmtId="0" fontId="0" fillId="0" borderId="27" xfId="0" applyFill="1" applyBorder="1" applyAlignment="1">
      <alignment horizontal="center" vertical="center" wrapText="1"/>
    </xf>
    <xf numFmtId="0" fontId="1" fillId="0" borderId="28" xfId="0" applyFont="1" applyFill="1" applyBorder="1" applyAlignment="1">
      <alignment horizontal="center" vertical="center" wrapText="1"/>
    </xf>
    <xf numFmtId="0" fontId="1" fillId="0" borderId="44" xfId="0" applyFont="1" applyFill="1" applyBorder="1" applyAlignment="1">
      <alignment horizontal="center" vertical="center" wrapText="1"/>
    </xf>
    <xf numFmtId="49" fontId="0" fillId="0" borderId="35" xfId="0" applyNumberFormat="1" applyFill="1" applyBorder="1" applyAlignment="1">
      <alignment horizontal="center" vertical="center"/>
    </xf>
    <xf numFmtId="49" fontId="0" fillId="0" borderId="20" xfId="0" applyNumberFormat="1" applyFill="1" applyBorder="1" applyAlignment="1">
      <alignment horizontal="center" vertical="center"/>
    </xf>
    <xf numFmtId="0" fontId="1" fillId="0" borderId="43" xfId="0" applyFont="1" applyFill="1" applyBorder="1" applyAlignment="1">
      <alignment horizontal="center" vertical="center" wrapText="1"/>
    </xf>
    <xf numFmtId="0" fontId="0" fillId="0" borderId="15" xfId="0"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31" xfId="0" applyFont="1" applyFill="1" applyBorder="1" applyAlignment="1">
      <alignment horizontal="center" vertical="center" wrapText="1"/>
    </xf>
    <xf numFmtId="49" fontId="0" fillId="0" borderId="9" xfId="0" applyNumberFormat="1" applyFill="1" applyBorder="1" applyAlignment="1">
      <alignment horizontal="center" vertical="center"/>
    </xf>
    <xf numFmtId="49" fontId="0" fillId="0" borderId="22" xfId="0" applyNumberFormat="1" applyFill="1" applyBorder="1" applyAlignment="1">
      <alignment horizontal="center" vertical="center"/>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34" xfId="0" applyFill="1" applyBorder="1" applyAlignment="1">
      <alignment horizontal="center" vertical="center" wrapText="1"/>
    </xf>
    <xf numFmtId="0" fontId="0" fillId="0" borderId="32" xfId="0" applyFill="1" applyBorder="1" applyAlignment="1">
      <alignment horizontal="center" vertical="center" wrapText="1"/>
    </xf>
    <xf numFmtId="49" fontId="0" fillId="0" borderId="9" xfId="0" applyNumberFormat="1" applyFill="1" applyBorder="1" applyAlignment="1">
      <alignment horizontal="center"/>
    </xf>
    <xf numFmtId="49" fontId="0" fillId="0" borderId="26" xfId="0" applyNumberFormat="1" applyFill="1" applyBorder="1" applyAlignment="1">
      <alignment horizontal="center"/>
    </xf>
    <xf numFmtId="49" fontId="0" fillId="0" borderId="22" xfId="0" applyNumberFormat="1" applyFill="1" applyBorder="1" applyAlignment="1">
      <alignment horizontal="center"/>
    </xf>
    <xf numFmtId="3" fontId="0" fillId="0" borderId="24" xfId="0" applyNumberFormat="1" applyFill="1" applyBorder="1" applyAlignment="1">
      <alignment horizontal="center" vertical="center"/>
    </xf>
    <xf numFmtId="3" fontId="0" fillId="0" borderId="21" xfId="0" applyNumberFormat="1" applyFill="1" applyBorder="1" applyAlignment="1">
      <alignment horizontal="center" vertical="center"/>
    </xf>
    <xf numFmtId="0" fontId="0" fillId="0" borderId="37"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31" xfId="0" applyFill="1" applyBorder="1" applyAlignment="1">
      <alignment horizontal="center" vertical="center" wrapText="1"/>
    </xf>
    <xf numFmtId="0" fontId="0" fillId="0" borderId="7" xfId="0" applyFill="1" applyBorder="1" applyAlignment="1">
      <alignment horizontal="center" vertical="center" wrapText="1"/>
    </xf>
    <xf numFmtId="0" fontId="0" fillId="0" borderId="8" xfId="0" applyFill="1" applyBorder="1" applyAlignment="1">
      <alignment horizontal="center" vertical="center" wrapText="1"/>
    </xf>
    <xf numFmtId="49" fontId="0" fillId="0" borderId="35" xfId="0" applyNumberFormat="1" applyFill="1" applyBorder="1" applyAlignment="1">
      <alignment horizontal="center"/>
    </xf>
    <xf numFmtId="49" fontId="0" fillId="0" borderId="23" xfId="0" applyNumberFormat="1" applyFill="1" applyBorder="1" applyAlignment="1">
      <alignment horizontal="center"/>
    </xf>
    <xf numFmtId="49" fontId="0" fillId="0" borderId="20" xfId="0" applyNumberFormat="1" applyFill="1" applyBorder="1" applyAlignment="1">
      <alignment horizontal="center"/>
    </xf>
    <xf numFmtId="3" fontId="1" fillId="0" borderId="32" xfId="0" applyNumberFormat="1" applyFont="1" applyFill="1" applyBorder="1" applyAlignment="1">
      <alignment horizontal="center" vertical="center" wrapText="1"/>
    </xf>
    <xf numFmtId="49" fontId="1" fillId="0" borderId="0" xfId="0" applyNumberFormat="1" applyFont="1" applyFill="1" applyBorder="1" applyAlignment="1">
      <alignment horizontal="left" wrapText="1"/>
    </xf>
    <xf numFmtId="0" fontId="1" fillId="0" borderId="16" xfId="0" applyFont="1" applyFill="1" applyBorder="1" applyAlignment="1">
      <alignment horizontal="center" vertical="center" wrapText="1"/>
    </xf>
    <xf numFmtId="0" fontId="0" fillId="0" borderId="36" xfId="0" applyFill="1" applyBorder="1" applyAlignment="1">
      <alignment horizontal="center" vertical="center" wrapText="1"/>
    </xf>
    <xf numFmtId="3" fontId="0" fillId="0" borderId="13" xfId="0" applyNumberFormat="1" applyFill="1" applyBorder="1" applyAlignment="1">
      <alignment horizontal="center" vertical="center" wrapText="1"/>
    </xf>
    <xf numFmtId="3" fontId="0" fillId="0" borderId="16" xfId="0" applyNumberFormat="1" applyFill="1" applyBorder="1" applyAlignment="1">
      <alignment horizontal="center" vertical="center" wrapText="1"/>
    </xf>
    <xf numFmtId="3" fontId="0" fillId="0" borderId="0" xfId="0" applyNumberFormat="1" applyFill="1" applyBorder="1" applyAlignment="1">
      <alignment horizontal="center" vertical="center" wrapText="1"/>
    </xf>
    <xf numFmtId="3" fontId="0" fillId="0" borderId="7" xfId="0" applyNumberFormat="1" applyFill="1" applyBorder="1" applyAlignment="1">
      <alignment horizontal="center" vertical="center" wrapText="1"/>
    </xf>
    <xf numFmtId="0" fontId="0" fillId="0" borderId="46" xfId="0" applyFill="1" applyBorder="1" applyAlignment="1">
      <alignment horizontal="center" vertical="center" wrapText="1"/>
    </xf>
    <xf numFmtId="49" fontId="1" fillId="0" borderId="45" xfId="0" applyNumberFormat="1" applyFont="1"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ill="1" applyBorder="1" applyAlignment="1">
      <alignment horizontal="center" vertical="center" wrapText="1"/>
    </xf>
    <xf numFmtId="3" fontId="1" fillId="0" borderId="33" xfId="0" applyNumberFormat="1" applyFont="1" applyFill="1" applyBorder="1" applyAlignment="1">
      <alignment horizontal="center" vertical="center" wrapText="1"/>
    </xf>
    <xf numFmtId="0" fontId="0" fillId="0" borderId="8" xfId="0" applyFill="1" applyBorder="1" applyAlignment="1">
      <alignment wrapText="1"/>
    </xf>
    <xf numFmtId="3" fontId="0" fillId="0" borderId="5" xfId="0" applyNumberFormat="1" applyFill="1" applyBorder="1" applyAlignment="1">
      <alignment horizontal="center" vertical="center" wrapText="1"/>
    </xf>
    <xf numFmtId="0" fontId="0" fillId="0" borderId="17" xfId="0" applyFill="1" applyBorder="1" applyAlignment="1">
      <alignment horizontal="center" vertical="center" wrapText="1"/>
    </xf>
    <xf numFmtId="3" fontId="0" fillId="0" borderId="6" xfId="0" applyNumberFormat="1" applyFill="1" applyBorder="1" applyAlignment="1">
      <alignment horizontal="center" vertical="center"/>
    </xf>
    <xf numFmtId="3" fontId="0" fillId="0" borderId="9" xfId="0" applyNumberFormat="1" applyFill="1" applyBorder="1" applyAlignment="1">
      <alignment horizontal="center" vertical="center"/>
    </xf>
    <xf numFmtId="49" fontId="4" fillId="0" borderId="0" xfId="0" applyNumberFormat="1" applyFont="1" applyFill="1" applyAlignment="1">
      <alignment horizontal="center"/>
    </xf>
    <xf numFmtId="49" fontId="1" fillId="0" borderId="2" xfId="0" applyNumberFormat="1"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0" borderId="27" xfId="0" applyNumberFormat="1" applyFill="1" applyBorder="1" applyAlignment="1">
      <alignment horizontal="center" vertical="center" wrapText="1"/>
    </xf>
    <xf numFmtId="3" fontId="0" fillId="0" borderId="38" xfId="0" applyNumberFormat="1" applyFill="1" applyBorder="1" applyAlignment="1">
      <alignment horizontal="center" vertical="center" wrapText="1"/>
    </xf>
    <xf numFmtId="3" fontId="0" fillId="0" borderId="39" xfId="0" applyNumberFormat="1" applyFill="1" applyBorder="1" applyAlignment="1">
      <alignment horizontal="center" vertical="center" wrapText="1"/>
    </xf>
    <xf numFmtId="3" fontId="0" fillId="0" borderId="18" xfId="0" applyNumberFormat="1" applyFill="1" applyBorder="1" applyAlignment="1">
      <alignment horizontal="center" vertical="center" wrapText="1"/>
    </xf>
    <xf numFmtId="3" fontId="1" fillId="0" borderId="39" xfId="0" applyNumberFormat="1" applyFont="1" applyFill="1" applyBorder="1" applyAlignment="1">
      <alignment horizontal="center" vertical="center" wrapText="1"/>
    </xf>
    <xf numFmtId="3" fontId="0" fillId="0" borderId="39" xfId="0" applyNumberFormat="1" applyFill="1" applyBorder="1" applyAlignment="1">
      <alignment horizontal="center" vertical="center"/>
    </xf>
    <xf numFmtId="3" fontId="0" fillId="0" borderId="35" xfId="0" applyNumberFormat="1" applyFill="1" applyBorder="1" applyAlignment="1">
      <alignment horizontal="center" vertical="center"/>
    </xf>
    <xf numFmtId="3" fontId="0" fillId="0" borderId="5" xfId="0" applyNumberFormat="1" applyFill="1" applyBorder="1" applyAlignment="1">
      <alignment horizontal="center" vertical="center"/>
    </xf>
    <xf numFmtId="3" fontId="0" fillId="0" borderId="17" xfId="0" applyNumberFormat="1" applyFill="1" applyBorder="1" applyAlignment="1">
      <alignment horizontal="center" vertical="center"/>
    </xf>
    <xf numFmtId="3" fontId="0" fillId="0" borderId="5" xfId="0" applyNumberFormat="1" applyBorder="1" applyAlignment="1">
      <alignment horizontal="center" vertical="center" wrapText="1"/>
    </xf>
    <xf numFmtId="49" fontId="4" fillId="0" borderId="0" xfId="0" applyNumberFormat="1" applyFont="1" applyAlignment="1">
      <alignment horizontal="center"/>
    </xf>
    <xf numFmtId="49" fontId="1" fillId="0" borderId="2" xfId="0" applyNumberFormat="1" applyFont="1" applyBorder="1" applyAlignment="1">
      <alignment horizontal="center" vertical="center" wrapText="1"/>
    </xf>
    <xf numFmtId="49" fontId="0" fillId="0" borderId="3" xfId="0" applyNumberFormat="1" applyBorder="1" applyAlignment="1">
      <alignment horizontal="center" vertical="center" wrapText="1"/>
    </xf>
    <xf numFmtId="49" fontId="0" fillId="0" borderId="27" xfId="0" applyNumberFormat="1" applyBorder="1" applyAlignment="1">
      <alignment horizontal="center" vertical="center" wrapText="1"/>
    </xf>
    <xf numFmtId="3" fontId="0" fillId="0" borderId="38" xfId="0" applyNumberFormat="1" applyBorder="1" applyAlignment="1">
      <alignment horizontal="center" vertical="center" wrapText="1"/>
    </xf>
    <xf numFmtId="3" fontId="0" fillId="0" borderId="39" xfId="0" applyNumberFormat="1" applyBorder="1" applyAlignment="1">
      <alignment horizontal="center" vertical="center" wrapText="1"/>
    </xf>
    <xf numFmtId="3" fontId="0" fillId="0" borderId="18" xfId="0" applyNumberFormat="1" applyBorder="1" applyAlignment="1">
      <alignment horizontal="center" vertical="center" wrapText="1"/>
    </xf>
    <xf numFmtId="3" fontId="1" fillId="0" borderId="39" xfId="0" applyNumberFormat="1" applyFont="1" applyBorder="1" applyAlignment="1">
      <alignment horizontal="center" vertical="center" wrapText="1"/>
    </xf>
    <xf numFmtId="3" fontId="0" fillId="0" borderId="39" xfId="0" applyNumberFormat="1" applyBorder="1" applyAlignment="1">
      <alignment horizontal="center" vertical="center"/>
    </xf>
    <xf numFmtId="3" fontId="0" fillId="0" borderId="35" xfId="0" applyNumberFormat="1" applyBorder="1" applyAlignment="1">
      <alignment horizontal="center" vertical="center"/>
    </xf>
    <xf numFmtId="3" fontId="0" fillId="0" borderId="5" xfId="0" applyNumberFormat="1" applyBorder="1" applyAlignment="1">
      <alignment horizontal="center" vertical="center"/>
    </xf>
    <xf numFmtId="3" fontId="0" fillId="0" borderId="17" xfId="0" applyNumberFormat="1" applyBorder="1" applyAlignment="1">
      <alignment horizontal="center" vertical="center"/>
    </xf>
    <xf numFmtId="0" fontId="0" fillId="0" borderId="17" xfId="0" applyBorder="1" applyAlignment="1">
      <alignment horizontal="center" vertical="center" wrapText="1"/>
    </xf>
    <xf numFmtId="3" fontId="0" fillId="0" borderId="6" xfId="0" applyNumberFormat="1" applyBorder="1" applyAlignment="1">
      <alignment horizontal="center" vertical="center"/>
    </xf>
    <xf numFmtId="3" fontId="0" fillId="0" borderId="9" xfId="0" applyNumberFormat="1" applyBorder="1" applyAlignment="1">
      <alignment horizontal="center" vertical="center"/>
    </xf>
    <xf numFmtId="175" fontId="1" fillId="0" borderId="0" xfId="1" applyNumberFormat="1" applyFont="1" applyFill="1" applyBorder="1" applyAlignment="1">
      <alignment horizontal="right" indent="1"/>
    </xf>
    <xf numFmtId="49" fontId="1" fillId="0" borderId="5" xfId="1" applyNumberFormat="1" applyFont="1" applyFill="1" applyBorder="1" applyAlignment="1">
      <alignment horizontal="center" vertical="center" wrapText="1"/>
    </xf>
    <xf numFmtId="49" fontId="1" fillId="0" borderId="6" xfId="1" applyNumberFormat="1" applyFont="1" applyFill="1" applyBorder="1" applyAlignment="1">
      <alignment horizontal="center" vertical="center" wrapText="1"/>
    </xf>
    <xf numFmtId="49" fontId="1" fillId="0" borderId="17" xfId="1" applyNumberFormat="1" applyFont="1" applyFill="1" applyBorder="1" applyAlignment="1">
      <alignment horizontal="center" vertical="center" wrapText="1"/>
    </xf>
    <xf numFmtId="49" fontId="1" fillId="0" borderId="9" xfId="1" applyNumberFormat="1" applyFont="1" applyFill="1" applyBorder="1" applyAlignment="1">
      <alignment horizontal="center" vertical="center" wrapText="1"/>
    </xf>
    <xf numFmtId="49" fontId="4" fillId="0" borderId="0" xfId="1" applyNumberFormat="1" applyFont="1" applyFill="1" applyAlignment="1">
      <alignment horizontal="center"/>
    </xf>
    <xf numFmtId="49" fontId="1" fillId="0" borderId="13" xfId="1" applyNumberFormat="1" applyFont="1" applyFill="1" applyBorder="1" applyAlignment="1">
      <alignment horizontal="center" vertical="center"/>
    </xf>
    <xf numFmtId="49" fontId="1" fillId="0" borderId="2" xfId="1" applyNumberFormat="1" applyFont="1" applyFill="1" applyBorder="1" applyAlignment="1">
      <alignment horizontal="center" vertical="center"/>
    </xf>
    <xf numFmtId="49" fontId="1" fillId="0" borderId="0" xfId="1" applyNumberFormat="1" applyFont="1" applyFill="1" applyBorder="1" applyAlignment="1">
      <alignment horizontal="center" vertical="center"/>
    </xf>
    <xf numFmtId="49" fontId="1" fillId="0" borderId="3" xfId="1" applyNumberFormat="1" applyFont="1" applyFill="1" applyBorder="1" applyAlignment="1">
      <alignment horizontal="center" vertical="center"/>
    </xf>
    <xf numFmtId="49" fontId="1" fillId="0" borderId="1" xfId="1" applyNumberFormat="1" applyFont="1" applyFill="1" applyBorder="1" applyAlignment="1">
      <alignment horizontal="center" vertical="center"/>
    </xf>
    <xf numFmtId="49" fontId="1" fillId="0" borderId="27" xfId="1" applyNumberFormat="1" applyFont="1" applyFill="1" applyBorder="1" applyAlignment="1">
      <alignment horizontal="center" vertical="center"/>
    </xf>
    <xf numFmtId="3" fontId="1" fillId="0" borderId="19" xfId="1" applyNumberFormat="1" applyFont="1" applyFill="1" applyBorder="1" applyAlignment="1">
      <alignment horizontal="center" vertical="center"/>
    </xf>
    <xf numFmtId="3" fontId="1" fillId="0" borderId="23" xfId="1" applyNumberFormat="1" applyFont="1" applyFill="1" applyBorder="1" applyAlignment="1">
      <alignment horizontal="center" vertical="center"/>
    </xf>
    <xf numFmtId="3" fontId="1" fillId="0" borderId="20" xfId="1" applyNumberFormat="1" applyFont="1" applyFill="1" applyBorder="1" applyAlignment="1">
      <alignment horizontal="center" vertical="center"/>
    </xf>
    <xf numFmtId="3" fontId="1" fillId="0" borderId="39" xfId="1" applyNumberFormat="1" applyFont="1" applyFill="1" applyBorder="1" applyAlignment="1">
      <alignment horizontal="center" vertical="center"/>
    </xf>
    <xf numFmtId="3" fontId="1" fillId="0" borderId="35" xfId="1" applyNumberFormat="1" applyFont="1" applyFill="1" applyBorder="1" applyAlignment="1">
      <alignment horizontal="center" vertical="center"/>
    </xf>
    <xf numFmtId="3" fontId="1" fillId="0" borderId="21" xfId="1" applyNumberFormat="1" applyFont="1" applyFill="1" applyBorder="1" applyAlignment="1">
      <alignment horizontal="center" vertical="center"/>
    </xf>
    <xf numFmtId="3" fontId="1" fillId="0" borderId="5" xfId="1" applyNumberFormat="1" applyFont="1" applyFill="1" applyBorder="1" applyAlignment="1">
      <alignment horizontal="center" vertical="center"/>
    </xf>
    <xf numFmtId="0" fontId="1" fillId="0" borderId="5" xfId="1" applyFont="1" applyFill="1" applyBorder="1" applyAlignment="1">
      <alignment horizontal="center" vertical="center"/>
    </xf>
    <xf numFmtId="0" fontId="1" fillId="0" borderId="17" xfId="1" applyFont="1" applyFill="1" applyBorder="1" applyAlignment="1">
      <alignment horizontal="center" vertical="center"/>
    </xf>
    <xf numFmtId="49" fontId="1" fillId="0" borderId="21" xfId="1" applyNumberFormat="1" applyFont="1" applyFill="1" applyBorder="1" applyAlignment="1">
      <alignment horizontal="center" vertical="center" wrapText="1"/>
    </xf>
    <xf numFmtId="49" fontId="1" fillId="0" borderId="22" xfId="1" applyNumberFormat="1" applyFont="1" applyFill="1" applyBorder="1" applyAlignment="1">
      <alignment horizontal="center" vertical="center" wrapText="1"/>
    </xf>
    <xf numFmtId="179" fontId="25" fillId="0" borderId="0" xfId="1" applyNumberFormat="1" applyFont="1" applyFill="1" applyBorder="1" applyAlignment="1">
      <alignment horizontal="right" indent="1"/>
    </xf>
    <xf numFmtId="175" fontId="3" fillId="0" borderId="0" xfId="1" applyNumberFormat="1" applyFont="1" applyFill="1" applyBorder="1" applyAlignment="1">
      <alignment horizontal="right" indent="1"/>
    </xf>
    <xf numFmtId="49" fontId="1" fillId="0" borderId="0" xfId="1" applyNumberFormat="1" applyFont="1" applyFill="1" applyBorder="1" applyAlignment="1">
      <alignment horizontal="left"/>
    </xf>
    <xf numFmtId="49" fontId="1" fillId="0" borderId="3" xfId="1" applyNumberFormat="1" applyFont="1" applyFill="1" applyBorder="1" applyAlignment="1">
      <alignment horizontal="left"/>
    </xf>
    <xf numFmtId="49" fontId="3" fillId="0" borderId="0" xfId="1" applyNumberFormat="1" applyFont="1" applyFill="1" applyBorder="1" applyAlignment="1">
      <alignment horizontal="left"/>
    </xf>
    <xf numFmtId="49" fontId="3" fillId="0" borderId="3" xfId="1" applyNumberFormat="1" applyFont="1" applyFill="1" applyBorder="1" applyAlignment="1">
      <alignment horizontal="left"/>
    </xf>
    <xf numFmtId="49" fontId="26" fillId="0" borderId="0" xfId="1" applyNumberFormat="1" applyFont="1" applyFill="1" applyAlignment="1">
      <alignment horizontal="center"/>
    </xf>
    <xf numFmtId="49" fontId="25" fillId="0" borderId="13" xfId="1" applyNumberFormat="1" applyFont="1" applyFill="1" applyBorder="1" applyAlignment="1">
      <alignment horizontal="center" vertical="center" wrapText="1"/>
    </xf>
    <xf numFmtId="49" fontId="25" fillId="0" borderId="2" xfId="1" applyNumberFormat="1" applyFont="1" applyFill="1" applyBorder="1" applyAlignment="1">
      <alignment horizontal="center" vertical="center" wrapText="1"/>
    </xf>
    <xf numFmtId="49" fontId="25" fillId="0" borderId="0" xfId="1" applyNumberFormat="1" applyFont="1" applyFill="1" applyBorder="1" applyAlignment="1">
      <alignment horizontal="center" vertical="center" wrapText="1"/>
    </xf>
    <xf numFmtId="49" fontId="25" fillId="0" borderId="3" xfId="1" applyNumberFormat="1" applyFont="1" applyFill="1" applyBorder="1" applyAlignment="1">
      <alignment horizontal="center" vertical="center" wrapText="1"/>
    </xf>
    <xf numFmtId="49" fontId="25" fillId="0" borderId="1" xfId="1" applyNumberFormat="1" applyFont="1" applyFill="1" applyBorder="1" applyAlignment="1">
      <alignment horizontal="center" vertical="center" wrapText="1"/>
    </xf>
    <xf numFmtId="49" fontId="25" fillId="0" borderId="27" xfId="1" applyNumberFormat="1" applyFont="1" applyFill="1" applyBorder="1" applyAlignment="1">
      <alignment horizontal="center" vertical="center" wrapText="1"/>
    </xf>
    <xf numFmtId="3" fontId="25" fillId="0" borderId="20" xfId="1" applyNumberFormat="1" applyFont="1" applyFill="1" applyBorder="1" applyAlignment="1">
      <alignment horizontal="center" vertical="center" wrapText="1"/>
    </xf>
    <xf numFmtId="3" fontId="25" fillId="0" borderId="39" xfId="1" applyNumberFormat="1" applyFont="1" applyFill="1" applyBorder="1" applyAlignment="1">
      <alignment horizontal="center" vertical="center" wrapText="1"/>
    </xf>
    <xf numFmtId="3" fontId="25" fillId="0" borderId="21" xfId="1" applyNumberFormat="1" applyFont="1" applyFill="1" applyBorder="1" applyAlignment="1">
      <alignment horizontal="center" vertical="center" wrapText="1"/>
    </xf>
    <xf numFmtId="3" fontId="25" fillId="0" borderId="5" xfId="1" applyNumberFormat="1" applyFont="1" applyFill="1" applyBorder="1" applyAlignment="1">
      <alignment horizontal="center" vertical="center" wrapText="1"/>
    </xf>
    <xf numFmtId="3" fontId="25" fillId="0" borderId="35" xfId="1" applyNumberFormat="1" applyFont="1" applyFill="1" applyBorder="1" applyAlignment="1">
      <alignment horizontal="center" vertical="center"/>
    </xf>
    <xf numFmtId="3" fontId="25" fillId="0" borderId="23" xfId="1" applyNumberFormat="1" applyFont="1" applyFill="1" applyBorder="1" applyAlignment="1">
      <alignment horizontal="center" vertical="center"/>
    </xf>
    <xf numFmtId="3" fontId="25" fillId="0" borderId="5" xfId="1" applyNumberFormat="1" applyFont="1" applyFill="1" applyBorder="1" applyAlignment="1">
      <alignment horizontal="center" vertical="center"/>
    </xf>
    <xf numFmtId="3" fontId="25" fillId="0" borderId="17" xfId="1" applyNumberFormat="1" applyFont="1" applyFill="1" applyBorder="1" applyAlignment="1">
      <alignment horizontal="center" vertical="center"/>
    </xf>
    <xf numFmtId="49" fontId="25" fillId="0" borderId="0" xfId="1" applyNumberFormat="1" applyFont="1" applyFill="1" applyBorder="1" applyAlignment="1">
      <alignment horizontal="left"/>
    </xf>
    <xf numFmtId="49" fontId="25" fillId="0" borderId="3" xfId="1" applyNumberFormat="1" applyFont="1" applyFill="1" applyBorder="1" applyAlignment="1">
      <alignment horizontal="left"/>
    </xf>
    <xf numFmtId="0" fontId="25" fillId="0" borderId="5" xfId="1" applyFont="1" applyFill="1" applyBorder="1" applyAlignment="1">
      <alignment horizontal="center" vertical="center" wrapText="1"/>
    </xf>
    <xf numFmtId="0" fontId="25" fillId="0" borderId="17" xfId="1" applyFont="1" applyFill="1" applyBorder="1" applyAlignment="1">
      <alignment horizontal="center" vertical="center" wrapText="1"/>
    </xf>
    <xf numFmtId="3" fontId="25" fillId="0" borderId="22" xfId="1" applyNumberFormat="1" applyFont="1" applyFill="1" applyBorder="1" applyAlignment="1">
      <alignment horizontal="center" vertical="center"/>
    </xf>
    <xf numFmtId="3" fontId="25" fillId="0" borderId="6" xfId="1" applyNumberFormat="1" applyFont="1" applyFill="1" applyBorder="1" applyAlignment="1">
      <alignment horizontal="center" vertical="center"/>
    </xf>
    <xf numFmtId="3" fontId="25" fillId="0" borderId="9" xfId="1" applyNumberFormat="1" applyFont="1" applyFill="1" applyBorder="1" applyAlignment="1">
      <alignment horizontal="center" vertical="center"/>
    </xf>
    <xf numFmtId="175" fontId="25" fillId="0" borderId="0" xfId="1" applyNumberFormat="1" applyFont="1" applyFill="1" applyBorder="1" applyAlignment="1">
      <alignment horizontal="right" indent="1"/>
    </xf>
    <xf numFmtId="179" fontId="25" fillId="0" borderId="0" xfId="1" applyNumberFormat="1" applyFont="1" applyFill="1" applyBorder="1" applyAlignment="1">
      <alignment horizontal="center"/>
    </xf>
    <xf numFmtId="49" fontId="27" fillId="0" borderId="0" xfId="1" applyNumberFormat="1" applyFont="1" applyFill="1" applyBorder="1" applyAlignment="1">
      <alignment horizontal="left"/>
    </xf>
    <xf numFmtId="49" fontId="27" fillId="0" borderId="3" xfId="1" applyNumberFormat="1" applyFont="1" applyFill="1" applyBorder="1" applyAlignment="1">
      <alignment horizontal="left"/>
    </xf>
    <xf numFmtId="49" fontId="25" fillId="0" borderId="0" xfId="1" applyNumberFormat="1" applyFont="1" applyFill="1" applyBorder="1" applyAlignment="1">
      <alignment horizontal="left" wrapText="1"/>
    </xf>
    <xf numFmtId="49" fontId="25" fillId="0" borderId="3" xfId="1" applyNumberFormat="1" applyFont="1" applyFill="1" applyBorder="1" applyAlignment="1">
      <alignment horizontal="left" wrapText="1"/>
    </xf>
    <xf numFmtId="175" fontId="27" fillId="0" borderId="0" xfId="1" applyNumberFormat="1" applyFont="1" applyFill="1" applyBorder="1" applyAlignment="1">
      <alignment horizontal="right" indent="1"/>
    </xf>
    <xf numFmtId="171" fontId="27" fillId="0" borderId="0" xfId="1" applyNumberFormat="1" applyFont="1" applyFill="1" applyBorder="1" applyAlignment="1">
      <alignment horizontal="center"/>
    </xf>
    <xf numFmtId="179" fontId="27" fillId="0" borderId="0" xfId="1" applyNumberFormat="1" applyFont="1" applyFill="1" applyBorder="1" applyAlignment="1">
      <alignment horizontal="right" indent="1"/>
    </xf>
    <xf numFmtId="49" fontId="1" fillId="0" borderId="30"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0" fillId="0" borderId="32" xfId="0" applyNumberFormat="1" applyFill="1" applyBorder="1" applyAlignment="1">
      <alignment horizontal="center" vertical="center" wrapText="1"/>
    </xf>
    <xf numFmtId="49" fontId="0" fillId="0" borderId="34" xfId="0" applyNumberFormat="1" applyFill="1" applyBorder="1" applyAlignment="1">
      <alignment horizontal="center" vertical="center" wrapText="1"/>
    </xf>
    <xf numFmtId="49" fontId="0" fillId="0" borderId="42" xfId="0" applyNumberFormat="1" applyFill="1" applyBorder="1" applyAlignment="1">
      <alignment horizontal="center" vertical="center" wrapText="1"/>
    </xf>
    <xf numFmtId="49" fontId="0" fillId="0" borderId="16" xfId="0" applyNumberFormat="1" applyFill="1" applyBorder="1" applyAlignment="1">
      <alignment horizontal="center" vertical="center" wrapText="1"/>
    </xf>
    <xf numFmtId="49" fontId="0" fillId="0" borderId="7" xfId="0" applyNumberFormat="1" applyFill="1" applyBorder="1" applyAlignment="1">
      <alignment horizontal="center" vertical="center" wrapText="1"/>
    </xf>
    <xf numFmtId="49" fontId="0" fillId="0" borderId="36" xfId="0" applyNumberFormat="1" applyFill="1" applyBorder="1" applyAlignment="1">
      <alignment horizontal="center" vertical="center" wrapText="1"/>
    </xf>
    <xf numFmtId="173" fontId="1" fillId="0" borderId="37" xfId="0" applyNumberFormat="1" applyFont="1" applyFill="1" applyBorder="1" applyAlignment="1">
      <alignment horizontal="center" vertical="center" wrapText="1"/>
    </xf>
    <xf numFmtId="173" fontId="1" fillId="0" borderId="14" xfId="0" applyNumberFormat="1" applyFont="1" applyFill="1" applyBorder="1" applyAlignment="1">
      <alignment horizontal="center" vertical="center" wrapText="1"/>
    </xf>
    <xf numFmtId="173" fontId="1" fillId="0" borderId="10" xfId="0" applyNumberFormat="1" applyFont="1" applyFill="1" applyBorder="1" applyAlignment="1">
      <alignment horizontal="center" vertical="center" wrapText="1"/>
    </xf>
    <xf numFmtId="3" fontId="0" fillId="0" borderId="23" xfId="0" applyNumberFormat="1" applyFill="1" applyBorder="1" applyAlignment="1">
      <alignment horizontal="center" vertical="center"/>
    </xf>
    <xf numFmtId="0" fontId="0" fillId="0" borderId="17" xfId="0" applyFill="1" applyBorder="1" applyAlignment="1">
      <alignment horizontal="center" vertical="center"/>
    </xf>
    <xf numFmtId="0" fontId="0" fillId="0" borderId="24" xfId="0" applyFill="1" applyBorder="1" applyAlignment="1">
      <alignment horizontal="center" vertical="center"/>
    </xf>
    <xf numFmtId="49" fontId="0" fillId="0" borderId="40" xfId="0" applyNumberFormat="1" applyFill="1" applyBorder="1" applyAlignment="1">
      <alignment horizontal="center" vertical="center" wrapText="1"/>
    </xf>
    <xf numFmtId="49" fontId="0" fillId="0" borderId="29" xfId="0" applyNumberFormat="1" applyFill="1" applyBorder="1" applyAlignment="1">
      <alignment horizontal="center" vertical="center" wrapText="1"/>
    </xf>
    <xf numFmtId="49" fontId="0" fillId="0" borderId="41" xfId="0" applyNumberFormat="1" applyFill="1" applyBorder="1" applyAlignment="1">
      <alignment horizontal="center" vertical="center" wrapText="1"/>
    </xf>
    <xf numFmtId="3" fontId="0" fillId="0" borderId="19" xfId="0" applyNumberFormat="1" applyFill="1" applyBorder="1" applyAlignment="1">
      <alignment horizontal="center" vertical="center"/>
    </xf>
    <xf numFmtId="49" fontId="5" fillId="0" borderId="0" xfId="0" applyNumberFormat="1" applyFont="1" applyFill="1" applyAlignment="1">
      <alignment horizontal="center"/>
    </xf>
    <xf numFmtId="3" fontId="1" fillId="0" borderId="19" xfId="0" applyNumberFormat="1" applyFont="1" applyFill="1" applyBorder="1" applyAlignment="1">
      <alignment horizontal="center" vertical="center"/>
    </xf>
    <xf numFmtId="3" fontId="0" fillId="0" borderId="20" xfId="0" applyNumberFormat="1" applyFill="1" applyBorder="1" applyAlignment="1">
      <alignment horizontal="center" vertical="center"/>
    </xf>
    <xf numFmtId="3" fontId="1" fillId="0" borderId="35" xfId="0" applyNumberFormat="1" applyFont="1" applyFill="1" applyBorder="1" applyAlignment="1">
      <alignment horizontal="center" vertical="center"/>
    </xf>
    <xf numFmtId="0" fontId="0" fillId="0" borderId="21" xfId="0" applyFill="1" applyBorder="1" applyAlignment="1">
      <alignment horizontal="center" vertical="center"/>
    </xf>
    <xf numFmtId="173" fontId="1" fillId="0" borderId="32" xfId="0" applyNumberFormat="1" applyFont="1" applyFill="1" applyBorder="1" applyAlignment="1">
      <alignment horizontal="center" vertical="center" wrapText="1"/>
    </xf>
    <xf numFmtId="173" fontId="1" fillId="0" borderId="34" xfId="0" applyNumberFormat="1" applyFont="1" applyFill="1" applyBorder="1" applyAlignment="1">
      <alignment horizontal="center" vertical="center" wrapText="1"/>
    </xf>
    <xf numFmtId="173" fontId="1" fillId="0" borderId="42" xfId="0" applyNumberFormat="1" applyFont="1" applyFill="1" applyBorder="1" applyAlignment="1">
      <alignment horizontal="center" vertical="center" wrapText="1"/>
    </xf>
    <xf numFmtId="49" fontId="3" fillId="0" borderId="0" xfId="0" applyNumberFormat="1" applyFont="1" applyFill="1" applyAlignment="1">
      <alignment horizontal="center"/>
    </xf>
    <xf numFmtId="178" fontId="3" fillId="0" borderId="0" xfId="0" applyNumberFormat="1" applyFont="1" applyFill="1" applyAlignment="1">
      <alignment horizontal="center"/>
    </xf>
    <xf numFmtId="175" fontId="5" fillId="0" borderId="0" xfId="0" applyNumberFormat="1" applyFont="1" applyFill="1" applyAlignment="1">
      <alignment horizontal="center"/>
    </xf>
    <xf numFmtId="173" fontId="0" fillId="0" borderId="14" xfId="0" applyNumberFormat="1" applyFill="1" applyBorder="1" applyAlignment="1">
      <alignment horizontal="center" vertical="center" wrapText="1"/>
    </xf>
    <xf numFmtId="173" fontId="0" fillId="0" borderId="10" xfId="0" applyNumberForma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7"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36" xfId="0" applyNumberFormat="1" applyFont="1" applyFill="1" applyBorder="1" applyAlignment="1">
      <alignment horizontal="center" vertical="center" wrapText="1"/>
    </xf>
    <xf numFmtId="49" fontId="1" fillId="0" borderId="37" xfId="0" applyNumberFormat="1" applyFont="1" applyFill="1" applyBorder="1" applyAlignment="1">
      <alignment horizontal="center" vertical="center" wrapText="1"/>
    </xf>
    <xf numFmtId="49" fontId="0" fillId="0" borderId="14"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0" borderId="14" xfId="0" applyFill="1" applyBorder="1" applyAlignment="1">
      <alignment horizontal="center" vertical="center"/>
    </xf>
    <xf numFmtId="0" fontId="0" fillId="0" borderId="0" xfId="0" applyFill="1" applyBorder="1" applyAlignment="1">
      <alignment horizontal="center" vertical="center"/>
    </xf>
    <xf numFmtId="49" fontId="3" fillId="0" borderId="14" xfId="0" applyNumberFormat="1" applyFont="1" applyFill="1" applyBorder="1" applyAlignment="1">
      <alignment horizontal="left" wrapText="1"/>
    </xf>
    <xf numFmtId="49" fontId="3" fillId="0" borderId="3" xfId="0" applyNumberFormat="1" applyFont="1" applyFill="1" applyBorder="1" applyAlignment="1">
      <alignment horizontal="left" wrapText="1"/>
    </xf>
    <xf numFmtId="0" fontId="1" fillId="0" borderId="5" xfId="1" applyFont="1" applyFill="1" applyBorder="1" applyAlignment="1">
      <alignment horizontal="center" vertical="center" wrapText="1"/>
    </xf>
    <xf numFmtId="0" fontId="1" fillId="0" borderId="5" xfId="1" applyFill="1" applyBorder="1" applyAlignment="1">
      <alignment horizontal="center" vertical="center" wrapText="1"/>
    </xf>
    <xf numFmtId="0" fontId="1" fillId="0" borderId="5" xfId="1" applyFill="1" applyBorder="1" applyAlignment="1">
      <alignment horizontal="center" vertical="center"/>
    </xf>
    <xf numFmtId="0" fontId="1" fillId="0" borderId="0" xfId="1" applyFont="1" applyFill="1" applyAlignment="1">
      <alignment horizontal="left" wrapText="1"/>
    </xf>
    <xf numFmtId="0" fontId="1" fillId="0" borderId="0" xfId="1" applyFill="1" applyAlignment="1">
      <alignment horizontal="left" wrapText="1"/>
    </xf>
    <xf numFmtId="0" fontId="1" fillId="0" borderId="17" xfId="1" applyFill="1" applyBorder="1" applyAlignment="1">
      <alignment horizontal="center" vertical="center"/>
    </xf>
    <xf numFmtId="0" fontId="1" fillId="0" borderId="12" xfId="1" applyFill="1" applyBorder="1" applyAlignment="1">
      <alignment horizontal="center" vertical="center"/>
    </xf>
    <xf numFmtId="0" fontId="1" fillId="0" borderId="6" xfId="1" applyFill="1" applyBorder="1" applyAlignment="1">
      <alignment horizontal="center" vertical="center"/>
    </xf>
    <xf numFmtId="0" fontId="1" fillId="0" borderId="9" xfId="1" applyFill="1" applyBorder="1" applyAlignment="1">
      <alignment horizontal="center" vertical="center"/>
    </xf>
    <xf numFmtId="0" fontId="1" fillId="0" borderId="2" xfId="1" applyFill="1" applyBorder="1" applyAlignment="1">
      <alignment horizontal="center" vertical="center" wrapText="1"/>
    </xf>
    <xf numFmtId="0" fontId="1" fillId="0" borderId="3" xfId="1" applyFill="1" applyBorder="1" applyAlignment="1">
      <alignment horizontal="center" vertical="center" wrapText="1"/>
    </xf>
    <xf numFmtId="0" fontId="1" fillId="0" borderId="27" xfId="1" applyFill="1" applyBorder="1" applyAlignment="1">
      <alignment horizontal="center" vertical="center" wrapText="1"/>
    </xf>
    <xf numFmtId="0" fontId="1" fillId="0" borderId="39" xfId="1" applyFill="1" applyBorder="1" applyAlignment="1">
      <alignment horizontal="center" vertical="center"/>
    </xf>
    <xf numFmtId="0" fontId="1" fillId="0" borderId="39" xfId="1" applyFont="1" applyFill="1" applyBorder="1" applyAlignment="1">
      <alignment horizontal="center" vertical="center"/>
    </xf>
    <xf numFmtId="0" fontId="1" fillId="0" borderId="35" xfId="1" applyFill="1" applyBorder="1" applyAlignment="1">
      <alignment horizontal="center" vertical="center"/>
    </xf>
    <xf numFmtId="0" fontId="1" fillId="0" borderId="17" xfId="1" applyFont="1" applyFill="1" applyBorder="1" applyAlignment="1">
      <alignment horizontal="center" vertical="center" wrapText="1"/>
    </xf>
    <xf numFmtId="0" fontId="1" fillId="0" borderId="17" xfId="1" applyFill="1" applyBorder="1" applyAlignment="1">
      <alignment horizontal="center" vertical="center" wrapText="1"/>
    </xf>
    <xf numFmtId="0" fontId="1" fillId="0" borderId="20" xfId="1" applyFont="1" applyFill="1" applyBorder="1" applyAlignment="1">
      <alignment horizontal="center" vertical="center" wrapText="1"/>
    </xf>
    <xf numFmtId="0" fontId="1" fillId="0" borderId="21" xfId="1" applyFill="1" applyBorder="1" applyAlignment="1">
      <alignment horizontal="center" vertical="center" wrapText="1"/>
    </xf>
    <xf numFmtId="0" fontId="1" fillId="0" borderId="21" xfId="1" applyFill="1" applyBorder="1" applyAlignment="1">
      <alignment horizontal="center" vertical="center"/>
    </xf>
    <xf numFmtId="0" fontId="1" fillId="0" borderId="32" xfId="1" applyFont="1" applyFill="1" applyBorder="1" applyAlignment="1">
      <alignment horizontal="center" vertical="center" wrapText="1"/>
    </xf>
    <xf numFmtId="0" fontId="1" fillId="0" borderId="34" xfId="1" applyFont="1" applyFill="1" applyBorder="1" applyAlignment="1">
      <alignment horizontal="center" vertical="center" wrapText="1"/>
    </xf>
    <xf numFmtId="0" fontId="1" fillId="0" borderId="15" xfId="1" applyFont="1" applyFill="1" applyBorder="1" applyAlignment="1">
      <alignment horizontal="center" vertical="center" wrapText="1"/>
    </xf>
    <xf numFmtId="0" fontId="1" fillId="0" borderId="24" xfId="1" applyFill="1" applyBorder="1" applyAlignment="1">
      <alignment horizontal="center" vertical="center"/>
    </xf>
    <xf numFmtId="0" fontId="1" fillId="0" borderId="32" xfId="1" applyFill="1" applyBorder="1" applyAlignment="1">
      <alignment horizontal="center" vertical="center" wrapText="1"/>
    </xf>
    <xf numFmtId="0" fontId="1" fillId="0" borderId="15" xfId="1" applyFill="1" applyBorder="1" applyAlignment="1">
      <alignment horizontal="center" vertical="center" wrapText="1"/>
    </xf>
    <xf numFmtId="0" fontId="1" fillId="0" borderId="37" xfId="1" applyFont="1" applyFill="1" applyBorder="1" applyAlignment="1">
      <alignment horizontal="center" vertical="center" wrapText="1"/>
    </xf>
    <xf numFmtId="0" fontId="1" fillId="0" borderId="31" xfId="1" applyFont="1" applyFill="1" applyBorder="1" applyAlignment="1">
      <alignment horizontal="center" vertical="center" wrapText="1"/>
    </xf>
    <xf numFmtId="0" fontId="1" fillId="0" borderId="34" xfId="1" applyFill="1" applyBorder="1" applyAlignment="1">
      <alignment horizontal="center" vertical="center" wrapText="1"/>
    </xf>
    <xf numFmtId="0" fontId="1" fillId="0" borderId="28" xfId="1" applyFont="1" applyFill="1" applyBorder="1" applyAlignment="1">
      <alignment horizontal="center" vertical="center" wrapText="1"/>
    </xf>
    <xf numFmtId="0" fontId="1" fillId="0" borderId="29" xfId="1" applyFont="1" applyFill="1" applyBorder="1" applyAlignment="1">
      <alignment horizontal="center" vertical="center" wrapText="1"/>
    </xf>
    <xf numFmtId="0" fontId="1" fillId="0" borderId="44" xfId="1" applyFont="1" applyFill="1" applyBorder="1" applyAlignment="1">
      <alignment horizontal="center" vertical="center" wrapText="1"/>
    </xf>
    <xf numFmtId="0" fontId="1" fillId="0" borderId="25" xfId="1" applyFill="1" applyBorder="1" applyAlignment="1">
      <alignment horizontal="center" vertical="center"/>
    </xf>
    <xf numFmtId="0" fontId="1" fillId="0" borderId="26" xfId="1" applyFill="1" applyBorder="1" applyAlignment="1">
      <alignment horizontal="center" vertical="center"/>
    </xf>
    <xf numFmtId="0" fontId="1" fillId="0" borderId="23" xfId="1" applyFill="1" applyBorder="1" applyAlignment="1">
      <alignment horizontal="center" vertical="center"/>
    </xf>
    <xf numFmtId="0" fontId="1" fillId="0" borderId="20" xfId="1" applyFill="1" applyBorder="1" applyAlignment="1">
      <alignment horizontal="center" vertical="center"/>
    </xf>
    <xf numFmtId="0" fontId="4" fillId="0" borderId="0" xfId="1" applyFont="1" applyFill="1" applyAlignment="1">
      <alignment horizontal="center"/>
    </xf>
    <xf numFmtId="0" fontId="1" fillId="0" borderId="37" xfId="1" applyFill="1" applyBorder="1" applyAlignment="1">
      <alignment horizontal="center" vertical="center" wrapText="1"/>
    </xf>
    <xf numFmtId="0" fontId="1" fillId="0" borderId="14" xfId="1" applyFill="1" applyBorder="1" applyAlignment="1">
      <alignment horizontal="center" vertical="center" wrapText="1"/>
    </xf>
    <xf numFmtId="0" fontId="1" fillId="0" borderId="31" xfId="1" applyFill="1" applyBorder="1" applyAlignment="1">
      <alignment horizontal="center" vertical="center" wrapText="1"/>
    </xf>
    <xf numFmtId="0" fontId="1" fillId="0" borderId="28" xfId="1" applyFill="1" applyBorder="1" applyAlignment="1">
      <alignment horizontal="center" vertical="center" wrapText="1"/>
    </xf>
    <xf numFmtId="0" fontId="1" fillId="0" borderId="29" xfId="1" applyFill="1" applyBorder="1" applyAlignment="1">
      <alignment horizontal="center" vertical="center" wrapText="1"/>
    </xf>
    <xf numFmtId="0" fontId="1" fillId="0" borderId="44" xfId="1" applyFill="1" applyBorder="1" applyAlignment="1">
      <alignment horizontal="center" vertical="center" wrapText="1"/>
    </xf>
    <xf numFmtId="0" fontId="1" fillId="0" borderId="38" xfId="1" applyFill="1" applyBorder="1" applyAlignment="1">
      <alignment horizontal="center" vertical="center" wrapText="1"/>
    </xf>
    <xf numFmtId="0" fontId="1" fillId="0" borderId="18" xfId="1" applyFill="1" applyBorder="1" applyAlignment="1">
      <alignment horizontal="center" vertical="center" wrapText="1"/>
    </xf>
    <xf numFmtId="0" fontId="6" fillId="0" borderId="0" xfId="0" applyFont="1" applyAlignment="1">
      <alignment vertical="center"/>
    </xf>
    <xf numFmtId="0" fontId="0" fillId="0" borderId="0" xfId="0" applyAlignment="1"/>
    <xf numFmtId="0" fontId="5" fillId="0" borderId="0" xfId="0" applyFont="1" applyAlignment="1">
      <alignment horizontal="center"/>
    </xf>
    <xf numFmtId="0" fontId="5" fillId="0" borderId="0" xfId="0" applyFont="1"/>
    <xf numFmtId="0" fontId="0" fillId="0" borderId="0" xfId="0" applyAlignment="1">
      <alignment horizontal="center"/>
    </xf>
    <xf numFmtId="0" fontId="5" fillId="0" borderId="0" xfId="0" applyFont="1" applyAlignment="1">
      <alignment vertical="top"/>
    </xf>
    <xf numFmtId="0" fontId="5" fillId="0" borderId="0" xfId="0" applyFont="1" applyAlignment="1">
      <alignment wrapText="1"/>
    </xf>
    <xf numFmtId="0" fontId="4" fillId="0" borderId="0" xfId="0" applyFont="1" applyAlignment="1">
      <alignment horizontal="center" wrapText="1"/>
    </xf>
    <xf numFmtId="0" fontId="0" fillId="0" borderId="0" xfId="0" applyAlignment="1">
      <alignment wrapText="1"/>
    </xf>
    <xf numFmtId="0" fontId="3" fillId="0" borderId="0" xfId="0" applyFont="1" applyAlignment="1">
      <alignment vertical="center"/>
    </xf>
    <xf numFmtId="0" fontId="5" fillId="0" borderId="0" xfId="0" applyFont="1" applyAlignment="1"/>
    <xf numFmtId="0" fontId="1" fillId="0" borderId="0" xfId="0" applyFont="1" applyAlignment="1">
      <alignment wrapText="1"/>
    </xf>
    <xf numFmtId="0" fontId="3"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2">
    <cellStyle name="Standard" xfId="0" builtinId="0"/>
    <cellStyle name="Standard 2" xfId="1"/>
  </cellStyles>
  <dxfs count="1">
    <dxf>
      <numFmt numFmtId="185" formatCode="\-"/>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FF0066"/>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9FC9E1"/>
      <color rgb="FF285F7D"/>
      <color rgb="FFE3E9EC"/>
      <color rgb="FFBFBFBF"/>
      <color rgb="FF71AFD1"/>
      <color rgb="FF3F93C1"/>
      <color rgb="FF33789F"/>
      <color rgb="FFFF6600"/>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 Type="http://schemas.openxmlformats.org/officeDocument/2006/relationships/worksheet" Target="worksheets/sheet3.xml"/><Relationship Id="rId21" Type="http://schemas.openxmlformats.org/officeDocument/2006/relationships/worksheet" Target="worksheets/sheet17.xml"/><Relationship Id="rId7" Type="http://schemas.openxmlformats.org/officeDocument/2006/relationships/worksheet" Target="worksheets/sheet7.xml"/><Relationship Id="rId12" Type="http://schemas.openxmlformats.org/officeDocument/2006/relationships/chartsheet" Target="chartsheets/sheet4.xml"/><Relationship Id="rId17" Type="http://schemas.openxmlformats.org/officeDocument/2006/relationships/worksheet" Target="worksheets/sheet13.xml"/><Relationship Id="rId25" Type="http://schemas.openxmlformats.org/officeDocument/2006/relationships/worksheet" Target="worksheets/sheet21.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24" Type="http://schemas.openxmlformats.org/officeDocument/2006/relationships/worksheet" Target="worksheets/sheet20.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theme" Target="theme/theme1.xml"/><Relationship Id="rId10" Type="http://schemas.openxmlformats.org/officeDocument/2006/relationships/chartsheet" Target="chartsheets/sheet2.xml"/><Relationship Id="rId19" Type="http://schemas.openxmlformats.org/officeDocument/2006/relationships/worksheet" Target="worksheets/sheet15.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130666880"/>
        <c:axId val="135098752"/>
      </c:barChart>
      <c:catAx>
        <c:axId val="13066688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5098752"/>
        <c:crosses val="autoZero"/>
        <c:auto val="1"/>
        <c:lblAlgn val="ctr"/>
        <c:lblOffset val="100"/>
        <c:tickMarkSkip val="1"/>
        <c:noMultiLvlLbl val="0"/>
      </c:catAx>
      <c:valAx>
        <c:axId val="13509875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13066688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7675904"/>
        <c:axId val="97706368"/>
      </c:barChart>
      <c:catAx>
        <c:axId val="9767590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706368"/>
        <c:crosses val="autoZero"/>
        <c:auto val="1"/>
        <c:lblAlgn val="ctr"/>
        <c:lblOffset val="100"/>
        <c:tickMarkSkip val="1"/>
        <c:noMultiLvlLbl val="0"/>
      </c:catAx>
      <c:valAx>
        <c:axId val="977063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675904"/>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579081377519035"/>
          <c:y val="6.7397738976710156E-2"/>
          <c:w val="0.70739795184079179"/>
          <c:h val="0.79655487736617669"/>
        </c:manualLayout>
      </c:layout>
      <c:barChart>
        <c:barDir val="bar"/>
        <c:grouping val="clustered"/>
        <c:varyColors val="0"/>
        <c:ser>
          <c:idx val="0"/>
          <c:order val="0"/>
          <c:tx>
            <c:v> Ausfuhr</c:v>
          </c:tx>
          <c:spPr>
            <a:solidFill>
              <a:srgbClr val="285F7D"/>
            </a:solidFill>
            <a:ln w="44450" cap="sq">
              <a:solidFill>
                <a:srgbClr val="285F7D"/>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Daten!$E$89:$E$114</c:f>
              <c:strCache>
                <c:ptCount val="26"/>
                <c:pt idx="0">
                  <c:v>Frankreich</c:v>
                </c:pt>
                <c:pt idx="1">
                  <c:v>Niederlande</c:v>
                </c:pt>
                <c:pt idx="2">
                  <c:v>Italien</c:v>
                </c:pt>
                <c:pt idx="3">
                  <c:v>Irland</c:v>
                </c:pt>
                <c:pt idx="4">
                  <c:v>Dänemark</c:v>
                </c:pt>
                <c:pt idx="5">
                  <c:v>Griechenland</c:v>
                </c:pt>
                <c:pt idx="6">
                  <c:v>Portugal</c:v>
                </c:pt>
                <c:pt idx="7">
                  <c:v>Spanien</c:v>
                </c:pt>
                <c:pt idx="8">
                  <c:v>Schweden</c:v>
                </c:pt>
                <c:pt idx="9">
                  <c:v>Finnland</c:v>
                </c:pt>
                <c:pt idx="10">
                  <c:v>Österreich</c:v>
                </c:pt>
                <c:pt idx="11">
                  <c:v>Belgien</c:v>
                </c:pt>
                <c:pt idx="12">
                  <c:v>Luxemburg</c:v>
                </c:pt>
                <c:pt idx="13">
                  <c:v>Malta</c:v>
                </c:pt>
                <c:pt idx="14">
                  <c:v>Estland</c:v>
                </c:pt>
                <c:pt idx="15">
                  <c:v>Lettland</c:v>
                </c:pt>
                <c:pt idx="16">
                  <c:v>Litauen</c:v>
                </c:pt>
                <c:pt idx="17">
                  <c:v>Polen</c:v>
                </c:pt>
                <c:pt idx="18">
                  <c:v>Tschechien</c:v>
                </c:pt>
                <c:pt idx="19">
                  <c:v>Slowakei</c:v>
                </c:pt>
                <c:pt idx="20">
                  <c:v>Ungarn</c:v>
                </c:pt>
                <c:pt idx="21">
                  <c:v>Rumänien</c:v>
                </c:pt>
                <c:pt idx="22">
                  <c:v>Bulgarien</c:v>
                </c:pt>
                <c:pt idx="23">
                  <c:v>Slowenien</c:v>
                </c:pt>
                <c:pt idx="24">
                  <c:v>Kroatien</c:v>
                </c:pt>
                <c:pt idx="25">
                  <c:v>Zypern</c:v>
                </c:pt>
              </c:strCache>
            </c:strRef>
          </c:cat>
          <c:val>
            <c:numRef>
              <c:f>Daten!$C$89:$C$114</c:f>
              <c:numCache>
                <c:formatCode>0</c:formatCode>
                <c:ptCount val="26"/>
                <c:pt idx="0">
                  <c:v>270.88525299999998</c:v>
                </c:pt>
                <c:pt idx="1">
                  <c:v>224.30738099999999</c:v>
                </c:pt>
                <c:pt idx="2">
                  <c:v>208.57691800000001</c:v>
                </c:pt>
                <c:pt idx="3">
                  <c:v>15.082229999999999</c:v>
                </c:pt>
                <c:pt idx="4">
                  <c:v>60.499262999999999</c:v>
                </c:pt>
                <c:pt idx="5">
                  <c:v>9.7907089999999997</c:v>
                </c:pt>
                <c:pt idx="6">
                  <c:v>20.214998999999999</c:v>
                </c:pt>
                <c:pt idx="7">
                  <c:v>89.972994</c:v>
                </c:pt>
                <c:pt idx="8">
                  <c:v>55.520663999999996</c:v>
                </c:pt>
                <c:pt idx="9">
                  <c:v>36.755499999999998</c:v>
                </c:pt>
                <c:pt idx="10">
                  <c:v>253.02392699999999</c:v>
                </c:pt>
                <c:pt idx="11">
                  <c:v>124.716033</c:v>
                </c:pt>
                <c:pt idx="12">
                  <c:v>55.300905999999998</c:v>
                </c:pt>
                <c:pt idx="13">
                  <c:v>1.6406810000000001</c:v>
                </c:pt>
                <c:pt idx="14">
                  <c:v>7.4982230000000003</c:v>
                </c:pt>
                <c:pt idx="15">
                  <c:v>5.3500439999999996</c:v>
                </c:pt>
                <c:pt idx="16">
                  <c:v>18.118914</c:v>
                </c:pt>
                <c:pt idx="17">
                  <c:v>271.23600099999999</c:v>
                </c:pt>
                <c:pt idx="18">
                  <c:v>188.72925599999999</c:v>
                </c:pt>
                <c:pt idx="19">
                  <c:v>75.226256000000006</c:v>
                </c:pt>
                <c:pt idx="20">
                  <c:v>139.954432</c:v>
                </c:pt>
                <c:pt idx="21">
                  <c:v>85.762476000000007</c:v>
                </c:pt>
                <c:pt idx="22">
                  <c:v>27.236134</c:v>
                </c:pt>
                <c:pt idx="23">
                  <c:v>21.326585999999999</c:v>
                </c:pt>
                <c:pt idx="24">
                  <c:v>9.36585</c:v>
                </c:pt>
                <c:pt idx="25">
                  <c:v>0.98997100000000005</c:v>
                </c:pt>
              </c:numCache>
            </c:numRef>
          </c:val>
          <c:extLst>
            <c:ext xmlns:c16="http://schemas.microsoft.com/office/drawing/2014/chart" uri="{C3380CC4-5D6E-409C-BE32-E72D297353CC}">
              <c16:uniqueId val="{00000000-C3A3-4212-8315-8E1532C96F8F}"/>
            </c:ext>
          </c:extLst>
        </c:ser>
        <c:ser>
          <c:idx val="1"/>
          <c:order val="1"/>
          <c:tx>
            <c:v> Einfuhr</c:v>
          </c:tx>
          <c:spPr>
            <a:solidFill>
              <a:srgbClr val="9FC9E1"/>
            </a:solidFill>
            <a:ln w="44450" cap="sq">
              <a:solidFill>
                <a:srgbClr val="9FC9E1"/>
              </a:solidFill>
              <a:prstDash val="solid"/>
              <a:miter lim="800000"/>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900"/>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Daten!$E$89:$E$114</c:f>
              <c:strCache>
                <c:ptCount val="26"/>
                <c:pt idx="0">
                  <c:v>Frankreich</c:v>
                </c:pt>
                <c:pt idx="1">
                  <c:v>Niederlande</c:v>
                </c:pt>
                <c:pt idx="2">
                  <c:v>Italien</c:v>
                </c:pt>
                <c:pt idx="3">
                  <c:v>Irland</c:v>
                </c:pt>
                <c:pt idx="4">
                  <c:v>Dänemark</c:v>
                </c:pt>
                <c:pt idx="5">
                  <c:v>Griechenland</c:v>
                </c:pt>
                <c:pt idx="6">
                  <c:v>Portugal</c:v>
                </c:pt>
                <c:pt idx="7">
                  <c:v>Spanien</c:v>
                </c:pt>
                <c:pt idx="8">
                  <c:v>Schweden</c:v>
                </c:pt>
                <c:pt idx="9">
                  <c:v>Finnland</c:v>
                </c:pt>
                <c:pt idx="10">
                  <c:v>Österreich</c:v>
                </c:pt>
                <c:pt idx="11">
                  <c:v>Belgien</c:v>
                </c:pt>
                <c:pt idx="12">
                  <c:v>Luxemburg</c:v>
                </c:pt>
                <c:pt idx="13">
                  <c:v>Malta</c:v>
                </c:pt>
                <c:pt idx="14">
                  <c:v>Estland</c:v>
                </c:pt>
                <c:pt idx="15">
                  <c:v>Lettland</c:v>
                </c:pt>
                <c:pt idx="16">
                  <c:v>Litauen</c:v>
                </c:pt>
                <c:pt idx="17">
                  <c:v>Polen</c:v>
                </c:pt>
                <c:pt idx="18">
                  <c:v>Tschechien</c:v>
                </c:pt>
                <c:pt idx="19">
                  <c:v>Slowakei</c:v>
                </c:pt>
                <c:pt idx="20">
                  <c:v>Ungarn</c:v>
                </c:pt>
                <c:pt idx="21">
                  <c:v>Rumänien</c:v>
                </c:pt>
                <c:pt idx="22">
                  <c:v>Bulgarien</c:v>
                </c:pt>
                <c:pt idx="23">
                  <c:v>Slowenien</c:v>
                </c:pt>
                <c:pt idx="24">
                  <c:v>Kroatien</c:v>
                </c:pt>
                <c:pt idx="25">
                  <c:v>Zypern</c:v>
                </c:pt>
              </c:strCache>
            </c:strRef>
          </c:cat>
          <c:val>
            <c:numRef>
              <c:f>Daten!$D$89:$D$114</c:f>
              <c:numCache>
                <c:formatCode>0</c:formatCode>
                <c:ptCount val="26"/>
                <c:pt idx="0">
                  <c:v>169.24665999999999</c:v>
                </c:pt>
                <c:pt idx="1">
                  <c:v>277.91208499999999</c:v>
                </c:pt>
                <c:pt idx="2">
                  <c:v>279.32406800000001</c:v>
                </c:pt>
                <c:pt idx="3">
                  <c:v>21.521961999999998</c:v>
                </c:pt>
                <c:pt idx="4">
                  <c:v>57.567289000000002</c:v>
                </c:pt>
                <c:pt idx="5">
                  <c:v>9.1624320000000008</c:v>
                </c:pt>
                <c:pt idx="6">
                  <c:v>17.559874000000001</c:v>
                </c:pt>
                <c:pt idx="7">
                  <c:v>88.292677999999995</c:v>
                </c:pt>
                <c:pt idx="8">
                  <c:v>51.286439999999999</c:v>
                </c:pt>
                <c:pt idx="9">
                  <c:v>26.557759000000001</c:v>
                </c:pt>
                <c:pt idx="10">
                  <c:v>256.73126000000002</c:v>
                </c:pt>
                <c:pt idx="11">
                  <c:v>151.04883899999999</c:v>
                </c:pt>
                <c:pt idx="12">
                  <c:v>64.525041999999999</c:v>
                </c:pt>
                <c:pt idx="13">
                  <c:v>0.25799</c:v>
                </c:pt>
                <c:pt idx="14">
                  <c:v>5.3755100000000002</c:v>
                </c:pt>
                <c:pt idx="15">
                  <c:v>16.252367</c:v>
                </c:pt>
                <c:pt idx="16">
                  <c:v>31.840512</c:v>
                </c:pt>
                <c:pt idx="17">
                  <c:v>329.15532000000002</c:v>
                </c:pt>
                <c:pt idx="18">
                  <c:v>197.751679</c:v>
                </c:pt>
                <c:pt idx="19">
                  <c:v>49.383884999999999</c:v>
                </c:pt>
                <c:pt idx="20">
                  <c:v>62.677585999999998</c:v>
                </c:pt>
                <c:pt idx="21">
                  <c:v>61.688476000000001</c:v>
                </c:pt>
                <c:pt idx="22">
                  <c:v>15.067845</c:v>
                </c:pt>
                <c:pt idx="23">
                  <c:v>29.030647999999999</c:v>
                </c:pt>
                <c:pt idx="24">
                  <c:v>5.1105169999999998</c:v>
                </c:pt>
                <c:pt idx="25">
                  <c:v>6.3881999999999994E-2</c:v>
                </c:pt>
              </c:numCache>
            </c:numRef>
          </c:val>
          <c:extLst>
            <c:ext xmlns:c16="http://schemas.microsoft.com/office/drawing/2014/chart" uri="{C3380CC4-5D6E-409C-BE32-E72D297353CC}">
              <c16:uniqueId val="{00000001-C3A3-4212-8315-8E1532C96F8F}"/>
            </c:ext>
          </c:extLst>
        </c:ser>
        <c:dLbls>
          <c:showLegendKey val="0"/>
          <c:showVal val="0"/>
          <c:showCatName val="0"/>
          <c:showSerName val="0"/>
          <c:showPercent val="0"/>
          <c:showBubbleSize val="0"/>
        </c:dLbls>
        <c:gapWidth val="200"/>
        <c:overlap val="-100"/>
        <c:axId val="99329152"/>
        <c:axId val="99330688"/>
      </c:barChart>
      <c:catAx>
        <c:axId val="99329152"/>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9330688"/>
        <c:crosses val="autoZero"/>
        <c:auto val="1"/>
        <c:lblAlgn val="ctr"/>
        <c:lblOffset val="20"/>
        <c:tickLblSkip val="1"/>
        <c:tickMarkSkip val="1"/>
        <c:noMultiLvlLbl val="0"/>
      </c:catAx>
      <c:valAx>
        <c:axId val="99330688"/>
        <c:scaling>
          <c:orientation val="minMax"/>
          <c:max val="400"/>
        </c:scaling>
        <c:delete val="0"/>
        <c:axPos val="b"/>
        <c:majorGridlines>
          <c:spPr>
            <a:ln w="9525">
              <a:solidFill>
                <a:schemeClr val="bg1"/>
              </a:solidFill>
              <a:prstDash val="solid"/>
            </a:ln>
          </c:spPr>
        </c:majorGridlines>
        <c:numFmt formatCode="General"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9329152"/>
        <c:crosses val="max"/>
        <c:crossBetween val="between"/>
        <c:majorUnit val="50"/>
      </c:valAx>
      <c:spPr>
        <a:solidFill>
          <a:srgbClr val="E3E9EC"/>
        </a:solidFill>
        <a:ln w="12700">
          <a:noFill/>
          <a:prstDash val="solid"/>
        </a:ln>
      </c:spPr>
    </c:plotArea>
    <c:legend>
      <c:legendPos val="b"/>
      <c:layout>
        <c:manualLayout>
          <c:xMode val="edge"/>
          <c:yMode val="edge"/>
          <c:x val="0.46275369687583923"/>
          <c:y val="0.92328364540081376"/>
          <c:w val="0.28096606224332116"/>
          <c:h val="3.1920231076293937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49573336424225"/>
          <c:w val="0.85457333923858814"/>
          <c:h val="0.65283250280833061"/>
        </c:manualLayout>
      </c:layout>
      <c:barChart>
        <c:barDir val="col"/>
        <c:grouping val="clustered"/>
        <c:varyColors val="0"/>
        <c:ser>
          <c:idx val="0"/>
          <c:order val="0"/>
          <c:tx>
            <c:strRef>
              <c:f>Daten!$C$6</c:f>
              <c:strCache>
                <c:ptCount val="1"/>
                <c:pt idx="0">
                  <c:v> 2020</c:v>
                </c:pt>
              </c:strCache>
            </c:strRef>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Lit>
          </c:cat>
          <c:val>
            <c:numRef>
              <c:f>Daten!$C$7:$C$18</c:f>
              <c:numCache>
                <c:formatCode>#\ ##0.0\ \ </c:formatCode>
                <c:ptCount val="12"/>
                <c:pt idx="0">
                  <c:v>1307.292895</c:v>
                </c:pt>
                <c:pt idx="1">
                  <c:v>1375.627019</c:v>
                </c:pt>
                <c:pt idx="2">
                  <c:v>1301.5317729999999</c:v>
                </c:pt>
                <c:pt idx="3">
                  <c:v>888.19843000000003</c:v>
                </c:pt>
                <c:pt idx="4">
                  <c:v>958.92371200000002</c:v>
                </c:pt>
                <c:pt idx="5">
                  <c:v>1146.2463319999999</c:v>
                </c:pt>
                <c:pt idx="6">
                  <c:v>1234.349618</c:v>
                </c:pt>
                <c:pt idx="7">
                  <c:v>1149.789133</c:v>
                </c:pt>
                <c:pt idx="8">
                  <c:v>1324.344259</c:v>
                </c:pt>
                <c:pt idx="9">
                  <c:v>1326.7826500000001</c:v>
                </c:pt>
                <c:pt idx="10">
                  <c:v>1363.3385209999999</c:v>
                </c:pt>
                <c:pt idx="11">
                  <c:v>1091.0834170000001</c:v>
                </c:pt>
              </c:numCache>
            </c:numRef>
          </c:val>
          <c:extLst>
            <c:ext xmlns:c16="http://schemas.microsoft.com/office/drawing/2014/chart" uri="{C3380CC4-5D6E-409C-BE32-E72D297353CC}">
              <c16:uniqueId val="{00000000-2E28-48C8-90A8-E3A77C3F9930}"/>
            </c:ext>
          </c:extLst>
        </c:ser>
        <c:ser>
          <c:idx val="1"/>
          <c:order val="1"/>
          <c:tx>
            <c:strRef>
              <c:f>Daten!$D$6</c:f>
              <c:strCache>
                <c:ptCount val="1"/>
                <c:pt idx="0">
                  <c:v> 2021</c:v>
                </c:pt>
              </c:strCache>
            </c:strRef>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Lit>
          </c:cat>
          <c:val>
            <c:numRef>
              <c:f>Daten!$D$7:$D$18</c:f>
              <c:numCache>
                <c:formatCode>#\ ##0.0\ \ </c:formatCode>
                <c:ptCount val="12"/>
                <c:pt idx="0">
                  <c:v>1231.150637</c:v>
                </c:pt>
                <c:pt idx="1">
                  <c:v>1362.3292329999999</c:v>
                </c:pt>
                <c:pt idx="2">
                  <c:v>1592.8139639999999</c:v>
                </c:pt>
                <c:pt idx="3">
                  <c:v>1493.6346570000001</c:v>
                </c:pt>
                <c:pt idx="4">
                  <c:v>1404.3127899999999</c:v>
                </c:pt>
                <c:pt idx="5">
                  <c:v>1481.009219</c:v>
                </c:pt>
                <c:pt idx="6">
                  <c:v>1380.8120180000001</c:v>
                </c:pt>
                <c:pt idx="7">
                  <c:v>1266.0771319999999</c:v>
                </c:pt>
                <c:pt idx="8">
                  <c:v>1397.965543</c:v>
                </c:pt>
                <c:pt idx="9">
                  <c:v>1412.6607710000001</c:v>
                </c:pt>
                <c:pt idx="10">
                  <c:v>1642.9815719999999</c:v>
                </c:pt>
                <c:pt idx="11">
                  <c:v>1329.378835</c:v>
                </c:pt>
              </c:numCache>
            </c:numRef>
          </c:val>
          <c:extLst>
            <c:ext xmlns:c16="http://schemas.microsoft.com/office/drawing/2014/chart" uri="{C3380CC4-5D6E-409C-BE32-E72D297353CC}">
              <c16:uniqueId val="{00000001-2E28-48C8-90A8-E3A77C3F9930}"/>
            </c:ext>
          </c:extLst>
        </c:ser>
        <c:ser>
          <c:idx val="2"/>
          <c:order val="2"/>
          <c:tx>
            <c:strRef>
              <c:f>Daten!$E$6</c:f>
              <c:strCache>
                <c:ptCount val="1"/>
                <c:pt idx="0">
                  <c:v> 2022</c:v>
                </c:pt>
              </c:strCache>
            </c:strRef>
          </c:tx>
          <c:spPr>
            <a:solidFill>
              <a:srgbClr val="9FC9E1"/>
            </a:solidFill>
            <a:ln w="44450" cap="sq">
              <a:solidFill>
                <a:srgbClr val="9FC9E1"/>
              </a:solidFill>
              <a:miter lim="800000"/>
            </a:ln>
            <a:scene3d>
              <a:camera prst="orthographicFront"/>
              <a:lightRig rig="threePt" dir="t"/>
            </a:scene3d>
            <a:sp3d/>
          </c:spPr>
          <c:invertIfNegative val="0"/>
          <c:cat>
            <c:strLit>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Lit>
          </c:cat>
          <c:val>
            <c:numRef>
              <c:f>Daten!$E$7:$E$18</c:f>
              <c:numCache>
                <c:formatCode>#\ ##0.0\ \ </c:formatCode>
                <c:ptCount val="12"/>
                <c:pt idx="0">
                  <c:v>1406.184716</c:v>
                </c:pt>
                <c:pt idx="1">
                  <c:v>1516.060941</c:v>
                </c:pt>
                <c:pt idx="2">
                  <c:v>1617.8053399999999</c:v>
                </c:pt>
                <c:pt idx="3">
                  <c:v>1387.1329009999999</c:v>
                </c:pt>
                <c:pt idx="4">
                  <c:v>1591.5024109999999</c:v>
                </c:pt>
                <c:pt idx="5">
                  <c:v>1538.2553330000001</c:v>
                </c:pt>
                <c:pt idx="6">
                  <c:v>1437.1396139999999</c:v>
                </c:pt>
                <c:pt idx="7">
                  <c:v>1417.1012370000001</c:v>
                </c:pt>
                <c:pt idx="8">
                  <c:v>1541.5032229999999</c:v>
                </c:pt>
                <c:pt idx="9">
                  <c:v>0</c:v>
                </c:pt>
                <c:pt idx="10">
                  <c:v>0</c:v>
                </c:pt>
                <c:pt idx="11">
                  <c:v>0</c:v>
                </c:pt>
              </c:numCache>
            </c:numRef>
          </c:val>
          <c:extLst>
            <c:ext xmlns:c16="http://schemas.microsoft.com/office/drawing/2014/chart" uri="{C3380CC4-5D6E-409C-BE32-E72D297353CC}">
              <c16:uniqueId val="{00000000-C28B-4110-BAEB-80285C602C07}"/>
            </c:ext>
          </c:extLst>
        </c:ser>
        <c:dLbls>
          <c:showLegendKey val="0"/>
          <c:showVal val="0"/>
          <c:showCatName val="0"/>
          <c:showSerName val="0"/>
          <c:showPercent val="0"/>
          <c:showBubbleSize val="0"/>
        </c:dLbls>
        <c:gapWidth val="300"/>
        <c:overlap val="-100"/>
        <c:axId val="93778688"/>
        <c:axId val="93780224"/>
      </c:barChart>
      <c:catAx>
        <c:axId val="93778688"/>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3780224"/>
        <c:crosses val="autoZero"/>
        <c:auto val="1"/>
        <c:lblAlgn val="ctr"/>
        <c:lblOffset val="20"/>
        <c:tickLblSkip val="1"/>
        <c:tickMarkSkip val="1"/>
        <c:noMultiLvlLbl val="0"/>
      </c:catAx>
      <c:valAx>
        <c:axId val="93780224"/>
        <c:scaling>
          <c:orientation val="minMax"/>
          <c:max val="180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3778688"/>
        <c:crosses val="autoZero"/>
        <c:crossBetween val="between"/>
        <c:majorUnit val="100"/>
        <c:minorUnit val="50"/>
      </c:valAx>
      <c:spPr>
        <a:solidFill>
          <a:srgbClr val="E3E9EC"/>
        </a:solidFill>
        <a:ln w="12700">
          <a:noFill/>
          <a:prstDash val="solid"/>
        </a:ln>
      </c:spPr>
    </c:plotArea>
    <c:legend>
      <c:legendPos val="b"/>
      <c:layout>
        <c:manualLayout>
          <c:xMode val="edge"/>
          <c:yMode val="edge"/>
          <c:x val="0.38088070826466913"/>
          <c:y val="0.87888268248547563"/>
          <c:w val="0.28111375745319933"/>
          <c:h val="4.6450868722216425E-2"/>
        </c:manualLayout>
      </c:layout>
      <c:overlay val="0"/>
      <c:spPr>
        <a:no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9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8950597174994423E-2"/>
          <c:y val="0.16355346086959721"/>
          <c:w val="0.85457333923858814"/>
          <c:h val="0.65277490951756967"/>
        </c:manualLayout>
      </c:layout>
      <c:barChart>
        <c:barDir val="col"/>
        <c:grouping val="clustered"/>
        <c:varyColors val="0"/>
        <c:ser>
          <c:idx val="0"/>
          <c:order val="0"/>
          <c:tx>
            <c:strRef>
              <c:f>Daten!$C$21</c:f>
              <c:strCache>
                <c:ptCount val="1"/>
                <c:pt idx="0">
                  <c:v> 2020</c:v>
                </c:pt>
              </c:strCache>
            </c:strRef>
          </c:tx>
          <c:spPr>
            <a:solidFill>
              <a:srgbClr val="285F7D"/>
            </a:solidFill>
            <a:ln w="44450" cap="sq">
              <a:solidFill>
                <a:srgbClr val="285F7D"/>
              </a:solidFill>
              <a:prstDash val="solid"/>
              <a:miter lim="800000"/>
            </a:ln>
            <a:scene3d>
              <a:camera prst="orthographicFront"/>
              <a:lightRig rig="threePt" dir="t"/>
            </a:scene3d>
            <a:sp3d/>
          </c:spPr>
          <c:invertIfNegative val="0"/>
          <c:cat>
            <c:strLit>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Lit>
          </c:cat>
          <c:val>
            <c:numRef>
              <c:f>Daten!$C$22:$C$33</c:f>
              <c:numCache>
                <c:formatCode>#\ ##0.0\ \ </c:formatCode>
                <c:ptCount val="12"/>
                <c:pt idx="0">
                  <c:v>962.78303000000005</c:v>
                </c:pt>
                <c:pt idx="1">
                  <c:v>931.68417599999998</c:v>
                </c:pt>
                <c:pt idx="2">
                  <c:v>919.26228500000002</c:v>
                </c:pt>
                <c:pt idx="3">
                  <c:v>847.51368200000002</c:v>
                </c:pt>
                <c:pt idx="4">
                  <c:v>957.863834</c:v>
                </c:pt>
                <c:pt idx="5">
                  <c:v>940.49092199999996</c:v>
                </c:pt>
                <c:pt idx="6">
                  <c:v>1017.1799569999999</c:v>
                </c:pt>
                <c:pt idx="7">
                  <c:v>805.28618600000004</c:v>
                </c:pt>
                <c:pt idx="8">
                  <c:v>953.57629899999995</c:v>
                </c:pt>
                <c:pt idx="9">
                  <c:v>981.84963300000004</c:v>
                </c:pt>
                <c:pt idx="10">
                  <c:v>988.92316500000004</c:v>
                </c:pt>
                <c:pt idx="11">
                  <c:v>901.12816799999996</c:v>
                </c:pt>
              </c:numCache>
            </c:numRef>
          </c:val>
          <c:extLst>
            <c:ext xmlns:c16="http://schemas.microsoft.com/office/drawing/2014/chart" uri="{C3380CC4-5D6E-409C-BE32-E72D297353CC}">
              <c16:uniqueId val="{00000000-D45C-42BF-9B9E-FF0BEE6E05B5}"/>
            </c:ext>
          </c:extLst>
        </c:ser>
        <c:ser>
          <c:idx val="1"/>
          <c:order val="1"/>
          <c:tx>
            <c:strRef>
              <c:f>Daten!$D$21</c:f>
              <c:strCache>
                <c:ptCount val="1"/>
                <c:pt idx="0">
                  <c:v> 2021</c:v>
                </c:pt>
              </c:strCache>
            </c:strRef>
          </c:tx>
          <c:spPr>
            <a:solidFill>
              <a:srgbClr val="3F93C1"/>
            </a:solidFill>
            <a:ln w="44450" cap="sq">
              <a:solidFill>
                <a:srgbClr val="3F93C1"/>
              </a:solidFill>
              <a:prstDash val="solid"/>
              <a:miter lim="800000"/>
            </a:ln>
            <a:scene3d>
              <a:camera prst="orthographicFront"/>
              <a:lightRig rig="threePt" dir="t"/>
            </a:scene3d>
            <a:sp3d/>
          </c:spPr>
          <c:invertIfNegative val="0"/>
          <c:cat>
            <c:strLit>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Lit>
          </c:cat>
          <c:val>
            <c:numRef>
              <c:f>Daten!$D$22:$D$33</c:f>
              <c:numCache>
                <c:formatCode>#\ ##0.0\ \ </c:formatCode>
                <c:ptCount val="12"/>
                <c:pt idx="0">
                  <c:v>975.79558499999996</c:v>
                </c:pt>
                <c:pt idx="1">
                  <c:v>1014.578386</c:v>
                </c:pt>
                <c:pt idx="2">
                  <c:v>1184.2278180000001</c:v>
                </c:pt>
                <c:pt idx="3">
                  <c:v>1157.109704</c:v>
                </c:pt>
                <c:pt idx="4">
                  <c:v>1141.740229</c:v>
                </c:pt>
                <c:pt idx="5">
                  <c:v>1147.2061140000001</c:v>
                </c:pt>
                <c:pt idx="6">
                  <c:v>1161.536578</c:v>
                </c:pt>
                <c:pt idx="7">
                  <c:v>1003.165883</c:v>
                </c:pt>
                <c:pt idx="8">
                  <c:v>1174.235831</c:v>
                </c:pt>
                <c:pt idx="9">
                  <c:v>1284.5000970000001</c:v>
                </c:pt>
                <c:pt idx="10">
                  <c:v>1306.614347</c:v>
                </c:pt>
                <c:pt idx="11">
                  <c:v>1185.7874429999999</c:v>
                </c:pt>
              </c:numCache>
            </c:numRef>
          </c:val>
          <c:extLst>
            <c:ext xmlns:c16="http://schemas.microsoft.com/office/drawing/2014/chart" uri="{C3380CC4-5D6E-409C-BE32-E72D297353CC}">
              <c16:uniqueId val="{00000001-D45C-42BF-9B9E-FF0BEE6E05B5}"/>
            </c:ext>
          </c:extLst>
        </c:ser>
        <c:ser>
          <c:idx val="2"/>
          <c:order val="2"/>
          <c:tx>
            <c:strRef>
              <c:f>Daten!$E$21</c:f>
              <c:strCache>
                <c:ptCount val="1"/>
                <c:pt idx="0">
                  <c:v> 2022</c:v>
                </c:pt>
              </c:strCache>
            </c:strRef>
          </c:tx>
          <c:spPr>
            <a:solidFill>
              <a:srgbClr val="9FC9E1"/>
            </a:solidFill>
            <a:ln w="44450" cap="sq">
              <a:solidFill>
                <a:srgbClr val="9FC9E1"/>
              </a:solidFill>
              <a:miter lim="800000"/>
            </a:ln>
            <a:scene3d>
              <a:camera prst="orthographicFront"/>
              <a:lightRig rig="threePt" dir="t"/>
            </a:scene3d>
            <a:sp3d/>
          </c:spPr>
          <c:invertIfNegative val="0"/>
          <c:cat>
            <c:strLit>
              <c:ptCount val="12"/>
              <c:pt idx="0">
                <c:v>Jan.</c:v>
              </c:pt>
              <c:pt idx="1">
                <c:v>Feb.</c:v>
              </c:pt>
              <c:pt idx="2">
                <c:v>März</c:v>
              </c:pt>
              <c:pt idx="3">
                <c:v>April</c:v>
              </c:pt>
              <c:pt idx="4">
                <c:v>Mai</c:v>
              </c:pt>
              <c:pt idx="5">
                <c:v>Juni</c:v>
              </c:pt>
              <c:pt idx="6">
                <c:v>Juli</c:v>
              </c:pt>
              <c:pt idx="7">
                <c:v>Aug.</c:v>
              </c:pt>
              <c:pt idx="8">
                <c:v>Sept.</c:v>
              </c:pt>
              <c:pt idx="9">
                <c:v>Okt.</c:v>
              </c:pt>
              <c:pt idx="10">
                <c:v>Nov.</c:v>
              </c:pt>
              <c:pt idx="11">
                <c:v>Dez.</c:v>
              </c:pt>
            </c:strLit>
          </c:cat>
          <c:val>
            <c:numRef>
              <c:f>Daten!$E$22:$E$33</c:f>
              <c:numCache>
                <c:formatCode>#\ ##0.0\ \ </c:formatCode>
                <c:ptCount val="12"/>
                <c:pt idx="0">
                  <c:v>1204.7130830000001</c:v>
                </c:pt>
                <c:pt idx="1">
                  <c:v>1323.865634</c:v>
                </c:pt>
                <c:pt idx="2">
                  <c:v>1481.6699639999999</c:v>
                </c:pt>
                <c:pt idx="3">
                  <c:v>1312.080359</c:v>
                </c:pt>
                <c:pt idx="4">
                  <c:v>1511.5474240000001</c:v>
                </c:pt>
                <c:pt idx="5">
                  <c:v>1497.458599</c:v>
                </c:pt>
                <c:pt idx="6">
                  <c:v>1454.4824269999999</c:v>
                </c:pt>
                <c:pt idx="7">
                  <c:v>1667.615998</c:v>
                </c:pt>
                <c:pt idx="8">
                  <c:v>1752.8170319999999</c:v>
                </c:pt>
                <c:pt idx="9">
                  <c:v>0</c:v>
                </c:pt>
                <c:pt idx="10">
                  <c:v>0</c:v>
                </c:pt>
                <c:pt idx="11">
                  <c:v>0</c:v>
                </c:pt>
              </c:numCache>
            </c:numRef>
          </c:val>
          <c:extLst>
            <c:ext xmlns:c16="http://schemas.microsoft.com/office/drawing/2014/chart" uri="{C3380CC4-5D6E-409C-BE32-E72D297353CC}">
              <c16:uniqueId val="{00000000-B0D9-48CE-9312-54E13DEFA72F}"/>
            </c:ext>
          </c:extLst>
        </c:ser>
        <c:dLbls>
          <c:showLegendKey val="0"/>
          <c:showVal val="0"/>
          <c:showCatName val="0"/>
          <c:showSerName val="0"/>
          <c:showPercent val="0"/>
          <c:showBubbleSize val="0"/>
        </c:dLbls>
        <c:gapWidth val="300"/>
        <c:overlap val="-100"/>
        <c:axId val="96362496"/>
        <c:axId val="96364032"/>
      </c:barChart>
      <c:catAx>
        <c:axId val="96362496"/>
        <c:scaling>
          <c:orientation val="minMax"/>
        </c:scaling>
        <c:delete val="0"/>
        <c:axPos val="b"/>
        <c:numFmt formatCode="General" sourceLinked="1"/>
        <c:majorTickMark val="none"/>
        <c:minorTickMark val="none"/>
        <c:tickLblPos val="nextTo"/>
        <c:spPr>
          <a:ln w="25400">
            <a:solidFill>
              <a:schemeClr val="bg1"/>
            </a:solidFill>
            <a:prstDash val="solid"/>
          </a:ln>
        </c:spPr>
        <c:txPr>
          <a:bodyPr rot="0" vert="horz"/>
          <a:lstStyle/>
          <a:p>
            <a:pPr>
              <a:defRPr sz="1000" b="1" i="0" u="none" strike="noStrike" baseline="0">
                <a:solidFill>
                  <a:srgbClr val="000000"/>
                </a:solidFill>
                <a:latin typeface="Arial"/>
                <a:ea typeface="Arial"/>
                <a:cs typeface="Arial"/>
              </a:defRPr>
            </a:pPr>
            <a:endParaRPr lang="de-DE"/>
          </a:p>
        </c:txPr>
        <c:crossAx val="96364032"/>
        <c:crosses val="autoZero"/>
        <c:auto val="1"/>
        <c:lblAlgn val="ctr"/>
        <c:lblOffset val="20"/>
        <c:tickLblSkip val="1"/>
        <c:tickMarkSkip val="1"/>
        <c:noMultiLvlLbl val="0"/>
      </c:catAx>
      <c:valAx>
        <c:axId val="96364032"/>
        <c:scaling>
          <c:orientation val="minMax"/>
          <c:max val="1800"/>
          <c:min val="0"/>
        </c:scaling>
        <c:delete val="0"/>
        <c:axPos val="l"/>
        <c:majorGridlines>
          <c:spPr>
            <a:ln w="9525">
              <a:solidFill>
                <a:schemeClr val="bg1"/>
              </a:solidFill>
              <a:prstDash val="solid"/>
            </a:ln>
          </c:spPr>
        </c:majorGridlines>
        <c:numFmt formatCode="#\ ##0" sourceLinked="0"/>
        <c:majorTickMark val="none"/>
        <c:minorTickMark val="none"/>
        <c:tickLblPos val="nextTo"/>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62496"/>
        <c:crosses val="autoZero"/>
        <c:crossBetween val="between"/>
        <c:majorUnit val="100"/>
        <c:minorUnit val="50"/>
      </c:valAx>
      <c:spPr>
        <a:solidFill>
          <a:srgbClr val="E3E9EC"/>
        </a:solidFill>
        <a:ln w="12700">
          <a:noFill/>
          <a:prstDash val="solid"/>
        </a:ln>
      </c:spPr>
    </c:plotArea>
    <c:legend>
      <c:legendPos val="b"/>
      <c:layout>
        <c:manualLayout>
          <c:xMode val="edge"/>
          <c:yMode val="edge"/>
          <c:x val="0.41007205939193997"/>
          <c:y val="0.88380717075667869"/>
          <c:w val="0.26867549366578142"/>
          <c:h val="4.6329729968342566E-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6377088"/>
        <c:axId val="96378880"/>
      </c:barChart>
      <c:catAx>
        <c:axId val="96377088"/>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78880"/>
        <c:crosses val="autoZero"/>
        <c:auto val="1"/>
        <c:lblAlgn val="ctr"/>
        <c:lblOffset val="100"/>
        <c:tickMarkSkip val="1"/>
        <c:noMultiLvlLbl val="0"/>
      </c:catAx>
      <c:valAx>
        <c:axId val="9637888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377088"/>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846789203823285"/>
          <c:y val="0.11431856276425803"/>
          <c:w val="0.54926048592200061"/>
          <c:h val="0.78683123078909201"/>
        </c:manualLayout>
      </c:layout>
      <c:doughnutChart>
        <c:varyColors val="1"/>
        <c:ser>
          <c:idx val="0"/>
          <c:order val="0"/>
          <c:tx>
            <c:strRef>
              <c:f>Daten!$B$35</c:f>
              <c:strCache>
                <c:ptCount val="1"/>
                <c:pt idx="0">
                  <c:v>3. Ausfuhr von ausgewählten Enderzeugnissen im 3. Vierteljahr 2022 
in der Reihenfolge ihrer Anteile</c:v>
                </c:pt>
              </c:strCache>
            </c:strRef>
          </c:tx>
          <c:spPr>
            <a:solidFill>
              <a:srgbClr val="FFFF00"/>
            </a:solidFill>
            <a:ln w="12700">
              <a:solidFill>
                <a:schemeClr val="bg2">
                  <a:lumMod val="50000"/>
                </a:schemeClr>
              </a:solidFill>
              <a:prstDash val="solid"/>
            </a:ln>
            <a:scene3d>
              <a:camera prst="orthographicFront"/>
              <a:lightRig rig="threePt" dir="t"/>
            </a:scene3d>
            <a:sp3d>
              <a:bevelT w="101600"/>
            </a:sp3d>
          </c:spPr>
          <c:dPt>
            <c:idx val="0"/>
            <c:bubble3D val="0"/>
            <c:spPr>
              <a:solidFill>
                <a:srgbClr val="285F7D"/>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1-31F3-44B6-8D6B-29BB815EC21C}"/>
              </c:ext>
            </c:extLst>
          </c:dPt>
          <c:dPt>
            <c:idx val="1"/>
            <c:bubble3D val="0"/>
            <c:spPr>
              <a:solidFill>
                <a:srgbClr val="33789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3-31F3-44B6-8D6B-29BB815EC21C}"/>
              </c:ext>
            </c:extLst>
          </c:dPt>
          <c:dPt>
            <c:idx val="2"/>
            <c:bubble3D val="0"/>
            <c:spPr>
              <a:solidFill>
                <a:srgbClr val="3F93C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5-31F3-44B6-8D6B-29BB815EC21C}"/>
              </c:ext>
            </c:extLst>
          </c:dPt>
          <c:dPt>
            <c:idx val="3"/>
            <c:bubble3D val="0"/>
            <c:spPr>
              <a:solidFill>
                <a:srgbClr val="71AFD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6-31F3-44B6-8D6B-29BB815EC21C}"/>
              </c:ext>
            </c:extLst>
          </c:dPt>
          <c:dPt>
            <c:idx val="4"/>
            <c:bubble3D val="0"/>
            <c:spPr>
              <a:solidFill>
                <a:srgbClr val="9FC9E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8-31F3-44B6-8D6B-29BB815EC21C}"/>
              </c:ext>
            </c:extLst>
          </c:dPt>
          <c:dPt>
            <c:idx val="5"/>
            <c:bubble3D val="0"/>
            <c:spPr>
              <a:solidFill>
                <a:srgbClr val="BFBFB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A-31F3-44B6-8D6B-29BB815EC21C}"/>
              </c:ext>
            </c:extLst>
          </c:dPt>
          <c:dLbls>
            <c:dLbl>
              <c:idx val="0"/>
              <c:layout/>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31F3-44B6-8D6B-29BB815EC21C}"/>
                </c:ext>
              </c:extLst>
            </c:dLbl>
            <c:dLbl>
              <c:idx val="1"/>
              <c:layout/>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31F3-44B6-8D6B-29BB815EC21C}"/>
                </c:ext>
              </c:extLst>
            </c:dLbl>
            <c:dLbl>
              <c:idx val="2"/>
              <c:layout/>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31F3-44B6-8D6B-29BB815EC21C}"/>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eparator>
</c:separator>
            <c:showLeaderLines val="0"/>
            <c:extLst>
              <c:ext xmlns:c15="http://schemas.microsoft.com/office/drawing/2012/chart" uri="{CE6537A1-D6FC-4f65-9D91-7224C49458BB}">
                <c15:layout/>
              </c:ext>
            </c:extLst>
          </c:dLbls>
          <c:cat>
            <c:strRef>
              <c:f>(Daten!$B$36:$D$40,Daten!$B$42)</c:f>
              <c:strCache>
                <c:ptCount val="6"/>
                <c:pt idx="0">
                  <c:v>Fahrgest., Karosserien, Motoren f. Kfz</c:v>
                </c:pt>
                <c:pt idx="1">
                  <c:v>Waren aus Kunststoffen</c:v>
                </c:pt>
                <c:pt idx="2">
                  <c:v>pharmazeutische Erzeugnisse</c:v>
                </c:pt>
                <c:pt idx="3">
                  <c:v>Geräte zur Elektrizitätserzg. 
und -verteilung</c:v>
                </c:pt>
                <c:pt idx="4">
                  <c:v>mess-, steuerungs- 
und regelungstechn. Erz.</c:v>
                </c:pt>
                <c:pt idx="5">
                  <c:v> sonstige Enderzeugnisse                                   </c:v>
                </c:pt>
              </c:strCache>
            </c:strRef>
          </c:cat>
          <c:val>
            <c:numRef>
              <c:f>(Daten!$E$36:$E$40,Daten!$E$42)</c:f>
              <c:numCache>
                <c:formatCode>#\ ###\ ###\ ##0</c:formatCode>
                <c:ptCount val="6"/>
                <c:pt idx="0">
                  <c:v>459231830</c:v>
                </c:pt>
                <c:pt idx="1">
                  <c:v>238174927</c:v>
                </c:pt>
                <c:pt idx="2">
                  <c:v>236288184</c:v>
                </c:pt>
                <c:pt idx="3">
                  <c:v>186800784</c:v>
                </c:pt>
                <c:pt idx="4">
                  <c:v>177445949</c:v>
                </c:pt>
                <c:pt idx="5">
                  <c:v>1830200427</c:v>
                </c:pt>
              </c:numCache>
            </c:numRef>
          </c:val>
          <c:extLst>
            <c:ext xmlns:c16="http://schemas.microsoft.com/office/drawing/2014/chart" uri="{C3380CC4-5D6E-409C-BE32-E72D297353CC}">
              <c16:uniqueId val="{0000000B-31F3-44B6-8D6B-29BB815EC21C}"/>
            </c:ext>
          </c:extLst>
        </c:ser>
        <c:ser>
          <c:idx val="1"/>
          <c:order val="1"/>
          <c:spPr>
            <a:noFill/>
            <a:ln>
              <a:noFill/>
            </a:ln>
          </c:spPr>
          <c:dLbls>
            <c:dLbl>
              <c:idx val="0"/>
              <c:layout>
                <c:manualLayout>
                  <c:x val="0.17440781189878035"/>
                  <c:y val="3.1250600261327373E-2"/>
                </c:manualLayout>
              </c:layout>
              <c:spPr>
                <a:noFill/>
                <a:ln>
                  <a:noFill/>
                </a:ln>
                <a:effectLst/>
              </c:spPr>
              <c:txPr>
                <a:bodyPr rot="0" vertOverflow="clip" horzOverflow="clip" vert="horz" wrap="none" lIns="38100" tIns="19050" rIns="38100" bIns="19050" anchor="b" anchorCtr="1">
                  <a:noAutofit/>
                </a:bodyPr>
                <a:lstStyle/>
                <a:p>
                  <a:pPr>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9234649573442743"/>
                      <c:h val="5.2482868248904774E-2"/>
                    </c:manualLayout>
                  </c15:layout>
                </c:ext>
                <c:ext xmlns:c16="http://schemas.microsoft.com/office/drawing/2014/chart" uri="{C3380CC4-5D6E-409C-BE32-E72D297353CC}">
                  <c16:uniqueId val="{0000001D-BAC2-4B83-A93D-DE348AA96F7B}"/>
                </c:ext>
              </c:extLst>
            </c:dLbl>
            <c:dLbl>
              <c:idx val="1"/>
              <c:layout>
                <c:manualLayout>
                  <c:x val="9.776580895338581E-2"/>
                  <c:y val="1.1904170583334294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BAC2-4B83-A93D-DE348AA96F7B}"/>
                </c:ext>
              </c:extLst>
            </c:dLbl>
            <c:dLbl>
              <c:idx val="2"/>
              <c:layout>
                <c:manualLayout>
                  <c:x val="0.11733867543928579"/>
                  <c:y val="-1.1904265521411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BAC2-4B83-A93D-DE348AA96F7B}"/>
                </c:ext>
              </c:extLst>
            </c:dLbl>
            <c:dLbl>
              <c:idx val="3"/>
              <c:layout>
                <c:manualLayout>
                  <c:x val="0.11377733831226354"/>
                  <c:y val="-2.678086935496115E-2"/>
                </c:manualLayout>
              </c:layout>
              <c:spPr>
                <a:noFill/>
                <a:ln>
                  <a:noFill/>
                </a:ln>
                <a:effectLst/>
              </c:spPr>
              <c:txPr>
                <a:bodyPr rot="0" vertOverflow="clip" horzOverflow="clip" vert="horz" wrap="none" lIns="38100" tIns="19050" rIns="38100" bIns="19050" anchor="b"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26178167378437101"/>
                      <c:h val="7.9257343576180792E-2"/>
                    </c:manualLayout>
                  </c15:layout>
                </c:ext>
                <c:ext xmlns:c16="http://schemas.microsoft.com/office/drawing/2014/chart" uri="{C3380CC4-5D6E-409C-BE32-E72D297353CC}">
                  <c16:uniqueId val="{00000020-BAC2-4B83-A93D-DE348AA96F7B}"/>
                </c:ext>
              </c:extLst>
            </c:dLbl>
            <c:dLbl>
              <c:idx val="4"/>
              <c:layout>
                <c:manualLayout>
                  <c:x val="8.2076480850825306E-2"/>
                  <c:y val="-2.6783915218163576E-2"/>
                </c:manualLayout>
              </c:layout>
              <c:spPr>
                <a:noFill/>
                <a:ln>
                  <a:noFill/>
                </a:ln>
                <a:effectLst/>
              </c:spPr>
              <c:txPr>
                <a:bodyPr rot="0" vertOverflow="clip" horzOverflow="clip" vert="horz" wrap="none" lIns="38100" tIns="19050" rIns="38100" bIns="19050" anchor="t" anchorCtr="0">
                  <a:spAutoFit/>
                </a:bodyPr>
                <a:lstStyle/>
                <a:p>
                  <a:pPr algn="ctr">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ext>
                <c:ext xmlns:c16="http://schemas.microsoft.com/office/drawing/2014/chart" uri="{C3380CC4-5D6E-409C-BE32-E72D297353CC}">
                  <c16:uniqueId val="{00000021-BAC2-4B83-A93D-DE348AA96F7B}"/>
                </c:ext>
              </c:extLst>
            </c:dLbl>
            <c:dLbl>
              <c:idx val="5"/>
              <c:layout>
                <c:manualLayout>
                  <c:x val="-1.4073914573696415E-2"/>
                  <c:y val="-3.2731314566442349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BAC2-4B83-A93D-DE348AA96F7B}"/>
                </c:ext>
              </c:extLst>
            </c:dLbl>
            <c:spPr>
              <a:noFill/>
              <a:ln>
                <a:noFill/>
              </a:ln>
              <a:effectLst/>
            </c:spPr>
            <c:txPr>
              <a:bodyPr rot="0" vertOverflow="clip" horzOverflow="clip" vert="horz" wrap="none" lIns="38100" tIns="19050" rIns="38100" bIns="19050" anchor="b" anchorCtr="1">
                <a:spAutoFit/>
              </a:bodyPr>
              <a:lstStyle/>
              <a:p>
                <a:pPr>
                  <a:defRPr/>
                </a:pPr>
                <a:endParaRPr lang="de-DE"/>
              </a:p>
            </c:txPr>
            <c:showLegendKey val="0"/>
            <c:showVal val="0"/>
            <c:showCatName val="1"/>
            <c:showSerName val="0"/>
            <c:showPercent val="0"/>
            <c:showBubbleSize val="0"/>
            <c:showLeaderLines val="1"/>
            <c:extLst>
              <c:ext xmlns:c15="http://schemas.microsoft.com/office/drawing/2012/chart" uri="{CE6537A1-D6FC-4f65-9D91-7224C49458BB}">
                <c15:spPr xmlns:c15="http://schemas.microsoft.com/office/drawing/2012/chart">
                  <a:prstGeom prst="rect">
                    <a:avLst/>
                  </a:prstGeom>
                </c15:spPr>
              </c:ext>
            </c:extLst>
          </c:dLbls>
          <c:cat>
            <c:strRef>
              <c:f>(Daten!$B$36:$D$40,Daten!$B$42)</c:f>
              <c:strCache>
                <c:ptCount val="6"/>
                <c:pt idx="0">
                  <c:v>Fahrgest., Karosserien, Motoren f. Kfz</c:v>
                </c:pt>
                <c:pt idx="1">
                  <c:v>Waren aus Kunststoffen</c:v>
                </c:pt>
                <c:pt idx="2">
                  <c:v>pharmazeutische Erzeugnisse</c:v>
                </c:pt>
                <c:pt idx="3">
                  <c:v>Geräte zur Elektrizitätserzg. 
und -verteilung</c:v>
                </c:pt>
                <c:pt idx="4">
                  <c:v>mess-, steuerungs- 
und regelungstechn. Erz.</c:v>
                </c:pt>
                <c:pt idx="5">
                  <c:v> sonstige Enderzeugnisse                                   </c:v>
                </c:pt>
              </c:strCache>
            </c:strRef>
          </c:cat>
          <c:val>
            <c:numRef>
              <c:f>(Daten!$E$36:$E$40,Daten!$E$42)</c:f>
              <c:numCache>
                <c:formatCode>#\ ###\ ###\ ##0</c:formatCode>
                <c:ptCount val="6"/>
                <c:pt idx="0">
                  <c:v>459231830</c:v>
                </c:pt>
                <c:pt idx="1">
                  <c:v>238174927</c:v>
                </c:pt>
                <c:pt idx="2">
                  <c:v>236288184</c:v>
                </c:pt>
                <c:pt idx="3">
                  <c:v>186800784</c:v>
                </c:pt>
                <c:pt idx="4">
                  <c:v>177445949</c:v>
                </c:pt>
                <c:pt idx="5">
                  <c:v>1830200427</c:v>
                </c:pt>
              </c:numCache>
            </c:numRef>
          </c:val>
          <c:extLst>
            <c:ext xmlns:c16="http://schemas.microsoft.com/office/drawing/2014/chart" uri="{C3380CC4-5D6E-409C-BE32-E72D297353CC}">
              <c16:uniqueId val="{0000001C-BAC2-4B83-A93D-DE348AA96F7B}"/>
            </c:ext>
          </c:extLst>
        </c:ser>
        <c:dLbls>
          <c:showLegendKey val="0"/>
          <c:showVal val="0"/>
          <c:showCatName val="0"/>
          <c:showSerName val="0"/>
          <c:showPercent val="0"/>
          <c:showBubbleSize val="0"/>
          <c:showLeaderLines val="0"/>
        </c:dLbls>
        <c:firstSliceAng val="0"/>
        <c:holeSize val="35"/>
      </c:doughnutChart>
      <c:spPr>
        <a:noFill/>
        <a:ln w="25400">
          <a:noFill/>
        </a:ln>
      </c:spPr>
    </c:plotArea>
    <c:plotVisOnly val="1"/>
    <c:dispBlanksAs val="zero"/>
    <c:showDLblsOverMax val="0"/>
  </c:chart>
  <c:spPr>
    <a:no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0560362769366991"/>
          <c:y val="0.1148867174461585"/>
          <c:w val="0.55746863544257508"/>
          <c:h val="0.79453755156697703"/>
        </c:manualLayout>
      </c:layout>
      <c:doughnutChart>
        <c:varyColors val="1"/>
        <c:ser>
          <c:idx val="0"/>
          <c:order val="0"/>
          <c:tx>
            <c:strRef>
              <c:f>Daten!$B$44</c:f>
              <c:strCache>
                <c:ptCount val="1"/>
                <c:pt idx="0">
                  <c:v>4. Einfuhr von ausgewählten Enderzeugnissen im 3. Vierteljahr 2022
 in der Reihenfolge ihrer Anteile</c:v>
                </c:pt>
              </c:strCache>
            </c:strRef>
          </c:tx>
          <c:spPr>
            <a:solidFill>
              <a:srgbClr val="FFFF00"/>
            </a:solidFill>
            <a:ln w="9525">
              <a:solidFill>
                <a:schemeClr val="bg1"/>
              </a:solidFill>
              <a:prstDash val="solid"/>
            </a:ln>
            <a:scene3d>
              <a:camera prst="orthographicFront"/>
              <a:lightRig rig="threePt" dir="t"/>
            </a:scene3d>
            <a:sp3d/>
          </c:spPr>
          <c:dPt>
            <c:idx val="0"/>
            <c:bubble3D val="0"/>
            <c:spPr>
              <a:solidFill>
                <a:srgbClr val="285F7D"/>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1-2BA3-4947-8E8B-9CD30C80DB36}"/>
              </c:ext>
            </c:extLst>
          </c:dPt>
          <c:dPt>
            <c:idx val="1"/>
            <c:bubble3D val="0"/>
            <c:spPr>
              <a:solidFill>
                <a:srgbClr val="33789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3-2BA3-4947-8E8B-9CD30C80DB36}"/>
              </c:ext>
            </c:extLst>
          </c:dPt>
          <c:dPt>
            <c:idx val="2"/>
            <c:bubble3D val="0"/>
            <c:spPr>
              <a:solidFill>
                <a:srgbClr val="3F93C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5-2BA3-4947-8E8B-9CD30C80DB36}"/>
              </c:ext>
            </c:extLst>
          </c:dPt>
          <c:dPt>
            <c:idx val="3"/>
            <c:bubble3D val="0"/>
            <c:spPr>
              <a:solidFill>
                <a:srgbClr val="71AFD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7-2BA3-4947-8E8B-9CD30C80DB36}"/>
              </c:ext>
            </c:extLst>
          </c:dPt>
          <c:dPt>
            <c:idx val="4"/>
            <c:bubble3D val="0"/>
            <c:spPr>
              <a:solidFill>
                <a:srgbClr val="9FC9E1"/>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9-2BA3-4947-8E8B-9CD30C80DB36}"/>
              </c:ext>
            </c:extLst>
          </c:dPt>
          <c:dPt>
            <c:idx val="5"/>
            <c:bubble3D val="0"/>
            <c:spPr>
              <a:solidFill>
                <a:srgbClr val="BFBFBF"/>
              </a:solidFill>
              <a:ln w="9525">
                <a:solidFill>
                  <a:schemeClr val="bg1"/>
                </a:solidFill>
                <a:prstDash val="solid"/>
              </a:ln>
              <a:scene3d>
                <a:camera prst="orthographicFront"/>
                <a:lightRig rig="threePt" dir="t"/>
              </a:scene3d>
              <a:sp3d/>
            </c:spPr>
            <c:extLst>
              <c:ext xmlns:c16="http://schemas.microsoft.com/office/drawing/2014/chart" uri="{C3380CC4-5D6E-409C-BE32-E72D297353CC}">
                <c16:uniqueId val="{0000000B-2BA3-4947-8E8B-9CD30C80DB36}"/>
              </c:ext>
            </c:extLst>
          </c:dPt>
          <c:dLbls>
            <c:dLbl>
              <c:idx val="0"/>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1-2BA3-4947-8E8B-9CD30C80DB36}"/>
                </c:ext>
              </c:extLst>
            </c:dLbl>
            <c:dLbl>
              <c:idx val="1"/>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3-2BA3-4947-8E8B-9CD30C80DB36}"/>
                </c:ext>
              </c:extLst>
            </c:dLbl>
            <c:dLbl>
              <c:idx val="2"/>
              <c:numFmt formatCode="0.0%" sourceLinked="0"/>
              <c:spPr>
                <a:noFill/>
                <a:ln w="25400">
                  <a:noFill/>
                </a:ln>
              </c:spPr>
              <c:txPr>
                <a:bodyPr/>
                <a:lstStyle/>
                <a:p>
                  <a:pPr>
                    <a:defRPr sz="1000" b="0" i="0" u="none" strike="noStrike" baseline="0">
                      <a:solidFill>
                        <a:schemeClr val="bg1"/>
                      </a:solidFill>
                      <a:latin typeface="Arial"/>
                      <a:ea typeface="Arial"/>
                      <a:cs typeface="Arial"/>
                    </a:defRPr>
                  </a:pPr>
                  <a:endParaRPr lang="de-DE"/>
                </a:p>
              </c:txPr>
              <c:showLegendKey val="0"/>
              <c:showVal val="0"/>
              <c:showCatName val="0"/>
              <c:showSerName val="0"/>
              <c:showPercent val="1"/>
              <c:showBubbleSize val="0"/>
              <c:extLst>
                <c:ext xmlns:c16="http://schemas.microsoft.com/office/drawing/2014/chart" uri="{C3380CC4-5D6E-409C-BE32-E72D297353CC}">
                  <c16:uniqueId val="{00000005-2BA3-4947-8E8B-9CD30C80DB36}"/>
                </c:ext>
              </c:extLst>
            </c:dLbl>
            <c:dLbl>
              <c:idx val="4"/>
              <c:layout>
                <c:manualLayout>
                  <c:x val="-1.9930244145490781E-3"/>
                  <c:y val="1.7748986013472925E-2"/>
                </c:manualLayout>
              </c:layou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2BA3-4947-8E8B-9CD30C80DB36}"/>
                </c:ext>
              </c:extLst>
            </c:dLbl>
            <c:numFmt formatCode="0.0%" sourceLinked="0"/>
            <c:spPr>
              <a:noFill/>
              <a:ln w="25400">
                <a:noFill/>
              </a:ln>
            </c:spPr>
            <c:txPr>
              <a:bodyPr/>
              <a:lstStyle/>
              <a:p>
                <a:pPr>
                  <a:defRPr sz="1000"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Daten!$B$45:$B$49</c:f>
              <c:strCache>
                <c:ptCount val="5"/>
                <c:pt idx="0">
                  <c:v>Geräte zur Elektrizitätserzg. und -verteilung</c:v>
                </c:pt>
                <c:pt idx="1">
                  <c:v>Luftfahrzeuge</c:v>
                </c:pt>
                <c:pt idx="2">
                  <c:v>Eisen-, Blech- und Metallwaren, a.n.g.</c:v>
                </c:pt>
                <c:pt idx="3">
                  <c:v>Waren aus Kunststoffen</c:v>
                </c:pt>
                <c:pt idx="4">
                  <c:v>elektrotechnische Erzeugnisse, a.n.g.</c:v>
                </c:pt>
              </c:strCache>
            </c:strRef>
          </c:cat>
          <c:val>
            <c:numRef>
              <c:f>(Daten!$E$45:$E$49,Daten!$E$51)</c:f>
              <c:numCache>
                <c:formatCode>#\ ###\ ###\ ##0</c:formatCode>
                <c:ptCount val="6"/>
                <c:pt idx="0">
                  <c:v>993814441</c:v>
                </c:pt>
                <c:pt idx="1">
                  <c:v>305395033</c:v>
                </c:pt>
                <c:pt idx="2">
                  <c:v>176483671</c:v>
                </c:pt>
                <c:pt idx="3">
                  <c:v>157887651</c:v>
                </c:pt>
                <c:pt idx="4">
                  <c:v>144822946</c:v>
                </c:pt>
                <c:pt idx="5">
                  <c:v>1494171340</c:v>
                </c:pt>
              </c:numCache>
            </c:numRef>
          </c:val>
          <c:extLst>
            <c:ext xmlns:c16="http://schemas.microsoft.com/office/drawing/2014/chart" uri="{C3380CC4-5D6E-409C-BE32-E72D297353CC}">
              <c16:uniqueId val="{0000000C-2BA3-4947-8E8B-9CD30C80DB36}"/>
            </c:ext>
          </c:extLst>
        </c:ser>
        <c:ser>
          <c:idx val="1"/>
          <c:order val="1"/>
          <c:spPr>
            <a:noFill/>
            <a:ln>
              <a:noFill/>
            </a:ln>
          </c:spPr>
          <c:dLbls>
            <c:dLbl>
              <c:idx val="0"/>
              <c:layout>
                <c:manualLayout>
                  <c:x val="0.14789582916485214"/>
                  <c:y val="4.8816349937331173E-2"/>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060342345099239"/>
                      <c:h val="7.8375050050044207E-2"/>
                    </c:manualLayout>
                  </c15:layout>
                </c:ext>
                <c:ext xmlns:c16="http://schemas.microsoft.com/office/drawing/2014/chart" uri="{C3380CC4-5D6E-409C-BE32-E72D297353CC}">
                  <c16:uniqueId val="{0000000D-738E-465E-AB6E-C25F32F1C901}"/>
                </c:ext>
              </c:extLst>
            </c:dLbl>
            <c:dLbl>
              <c:idx val="1"/>
              <c:layout>
                <c:manualLayout>
                  <c:x val="4.3046031802078479E-2"/>
                  <c:y val="-3.8456136362524776E-2"/>
                </c:manualLayout>
              </c:layout>
              <c:showLegendKey val="0"/>
              <c:showVal val="0"/>
              <c:showCatName val="1"/>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738E-465E-AB6E-C25F32F1C901}"/>
                </c:ext>
              </c:extLst>
            </c:dLbl>
            <c:dLbl>
              <c:idx val="2"/>
              <c:layout>
                <c:manualLayout>
                  <c:x val="0.15443765717626104"/>
                  <c:y val="-5.028879370484006E-2"/>
                </c:manualLayout>
              </c:layout>
              <c:spPr>
                <a:noFill/>
                <a:ln>
                  <a:noFill/>
                </a:ln>
                <a:effectLst/>
              </c:spPr>
              <c:txPr>
                <a:bodyPr wrap="non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34065585364703654"/>
                      <c:h val="4.9228513070544301E-2"/>
                    </c:manualLayout>
                  </c15:layout>
                </c:ext>
                <c:ext xmlns:c16="http://schemas.microsoft.com/office/drawing/2014/chart" uri="{C3380CC4-5D6E-409C-BE32-E72D297353CC}">
                  <c16:uniqueId val="{0000000F-738E-465E-AB6E-C25F32F1C901}"/>
                </c:ext>
              </c:extLst>
            </c:dLbl>
            <c:dLbl>
              <c:idx val="3"/>
              <c:layout>
                <c:manualLayout>
                  <c:x val="0.14318468039028753"/>
                  <c:y val="-4.4372465033682314E-2"/>
                </c:manualLayout>
              </c:layout>
              <c:showLegendKey val="0"/>
              <c:showVal val="0"/>
              <c:showCatName val="1"/>
              <c:showSerName val="0"/>
              <c:showPercent val="0"/>
              <c:showBubbleSize val="0"/>
              <c:extLst>
                <c:ext xmlns:c15="http://schemas.microsoft.com/office/drawing/2012/chart" uri="{CE6537A1-D6FC-4f65-9D91-7224C49458BB}">
                  <c15:layout>
                    <c:manualLayout>
                      <c:w val="0.32092326139088728"/>
                      <c:h val="7.6896224330179619E-2"/>
                    </c:manualLayout>
                  </c15:layout>
                </c:ext>
                <c:ext xmlns:c16="http://schemas.microsoft.com/office/drawing/2014/chart" uri="{C3380CC4-5D6E-409C-BE32-E72D297353CC}">
                  <c16:uniqueId val="{00000010-738E-465E-AB6E-C25F32F1C901}"/>
                </c:ext>
              </c:extLst>
            </c:dLbl>
            <c:dLbl>
              <c:idx val="4"/>
              <c:layout>
                <c:manualLayout>
                  <c:x val="-9.7471840683591701E-2"/>
                  <c:y val="-5.3248588524698229E-2"/>
                </c:manualLayout>
              </c:layout>
              <c:showLegendKey val="0"/>
              <c:showVal val="0"/>
              <c:showCatName val="1"/>
              <c:showSerName val="0"/>
              <c:showPercent val="0"/>
              <c:showBubbleSize val="0"/>
              <c:extLst>
                <c:ext xmlns:c15="http://schemas.microsoft.com/office/drawing/2012/chart" uri="{CE6537A1-D6FC-4f65-9D91-7224C49458BB}">
                  <c15:layout>
                    <c:manualLayout>
                      <c:w val="0.42676803439138455"/>
                      <c:h val="7.6896224330179619E-2"/>
                    </c:manualLayout>
                  </c15:layout>
                </c:ext>
                <c:ext xmlns:c16="http://schemas.microsoft.com/office/drawing/2014/chart" uri="{C3380CC4-5D6E-409C-BE32-E72D297353CC}">
                  <c16:uniqueId val="{00000011-738E-465E-AB6E-C25F32F1C901}"/>
                </c:ext>
              </c:extLst>
            </c:dLbl>
            <c:dLbl>
              <c:idx val="5"/>
              <c:layout>
                <c:manualLayout>
                  <c:x val="5.976013088050092E-3"/>
                  <c:y val="-1.1830211615896103E-2"/>
                </c:manualLayout>
              </c:layout>
              <c:spPr>
                <a:noFill/>
                <a:ln>
                  <a:noFill/>
                </a:ln>
                <a:effectLst/>
              </c:spPr>
              <c:txPr>
                <a:bodyPr wrap="square" lIns="38100" tIns="19050" rIns="38100" bIns="19050" anchor="ctr" anchorCtr="0">
                  <a:noAutofit/>
                </a:bodyPr>
                <a:lstStyle/>
                <a:p>
                  <a:pPr algn="l">
                    <a:defRPr/>
                  </a:pPr>
                  <a:endParaRPr lang="de-DE"/>
                </a:p>
              </c:txPr>
              <c:showLegendKey val="0"/>
              <c:showVal val="0"/>
              <c:showCatName val="1"/>
              <c:showSerName val="0"/>
              <c:showPercent val="0"/>
              <c:showBubbleSize val="0"/>
              <c:extLst>
                <c:ext xmlns:c15="http://schemas.microsoft.com/office/drawing/2012/chart" uri="{CE6537A1-D6FC-4f65-9D91-7224C49458BB}">
                  <c15:spPr xmlns:c15="http://schemas.microsoft.com/office/drawing/2012/chart">
                    <a:prstGeom prst="rect">
                      <a:avLst/>
                    </a:prstGeom>
                  </c15:spPr>
                  <c15:layout>
                    <c:manualLayout>
                      <c:w val="0.47901678657074342"/>
                      <c:h val="6.5066035971690458E-2"/>
                    </c:manualLayout>
                  </c15:layout>
                </c:ext>
                <c:ext xmlns:c16="http://schemas.microsoft.com/office/drawing/2014/chart" uri="{C3380CC4-5D6E-409C-BE32-E72D297353CC}">
                  <c16:uniqueId val="{00000012-738E-465E-AB6E-C25F32F1C901}"/>
                </c:ext>
              </c:extLst>
            </c:dLbl>
            <c:spPr>
              <a:noFill/>
              <a:ln>
                <a:noFill/>
              </a:ln>
              <a:effectLst/>
            </c:spPr>
            <c:txPr>
              <a:bodyPr wrap="square" lIns="38100" tIns="19050" rIns="38100" bIns="19050" anchor="ctr" anchorCtr="0">
                <a:spAutoFit/>
              </a:bodyPr>
              <a:lstStyle/>
              <a:p>
                <a:pPr algn="l">
                  <a:defRPr/>
                </a:pPr>
                <a:endParaRPr lang="de-DE"/>
              </a:p>
            </c:txPr>
            <c:showLegendKey val="0"/>
            <c:showVal val="0"/>
            <c:showCatName val="1"/>
            <c:showSerName val="0"/>
            <c:showPercent val="0"/>
            <c:showBubbleSize val="0"/>
            <c:showLeaderLines val="1"/>
            <c:extLst>
              <c:ext xmlns:c15="http://schemas.microsoft.com/office/drawing/2012/chart" uri="{CE6537A1-D6FC-4f65-9D91-7224C49458BB}">
                <c15:spPr xmlns:c15="http://schemas.microsoft.com/office/drawing/2012/chart">
                  <a:prstGeom prst="rect">
                    <a:avLst/>
                  </a:prstGeom>
                </c15:spPr>
              </c:ext>
            </c:extLst>
          </c:dLbls>
          <c:cat>
            <c:strRef>
              <c:f>Daten!$B$45:$B$49</c:f>
              <c:strCache>
                <c:ptCount val="5"/>
                <c:pt idx="0">
                  <c:v>Geräte zur Elektrizitätserzg. und -verteilung</c:v>
                </c:pt>
                <c:pt idx="1">
                  <c:v>Luftfahrzeuge</c:v>
                </c:pt>
                <c:pt idx="2">
                  <c:v>Eisen-, Blech- und Metallwaren, a.n.g.</c:v>
                </c:pt>
                <c:pt idx="3">
                  <c:v>Waren aus Kunststoffen</c:v>
                </c:pt>
                <c:pt idx="4">
                  <c:v>elektrotechnische Erzeugnisse, a.n.g.</c:v>
                </c:pt>
              </c:strCache>
            </c:strRef>
          </c:cat>
          <c:val>
            <c:numRef>
              <c:f>(Daten!$E$45:$E$49,Daten!$E$51)</c:f>
              <c:numCache>
                <c:formatCode>#\ ###\ ###\ ##0</c:formatCode>
                <c:ptCount val="6"/>
                <c:pt idx="0">
                  <c:v>993814441</c:v>
                </c:pt>
                <c:pt idx="1">
                  <c:v>305395033</c:v>
                </c:pt>
                <c:pt idx="2">
                  <c:v>176483671</c:v>
                </c:pt>
                <c:pt idx="3">
                  <c:v>157887651</c:v>
                </c:pt>
                <c:pt idx="4">
                  <c:v>144822946</c:v>
                </c:pt>
                <c:pt idx="5">
                  <c:v>1494171340</c:v>
                </c:pt>
              </c:numCache>
            </c:numRef>
          </c:val>
          <c:extLst>
            <c:ext xmlns:c16="http://schemas.microsoft.com/office/drawing/2014/chart" uri="{C3380CC4-5D6E-409C-BE32-E72D297353CC}">
              <c16:uniqueId val="{0000000C-738E-465E-AB6E-C25F32F1C901}"/>
            </c:ext>
          </c:extLst>
        </c:ser>
        <c:dLbls>
          <c:showLegendKey val="0"/>
          <c:showVal val="0"/>
          <c:showCatName val="0"/>
          <c:showSerName val="0"/>
          <c:showPercent val="0"/>
          <c:showBubbleSize val="0"/>
          <c:showLeaderLines val="1"/>
        </c:dLbls>
        <c:firstSliceAng val="0"/>
        <c:holeSize val="35"/>
      </c:doughnutChart>
      <c:spPr>
        <a:noFill/>
        <a:ln w="25400">
          <a:noFill/>
        </a:ln>
      </c:spPr>
    </c:plotArea>
    <c:plotVisOnly val="1"/>
    <c:dispBlanksAs val="zero"/>
    <c:showDLblsOverMax val="0"/>
  </c:chart>
  <c:spPr>
    <a:noFill/>
    <a:ln w="12700">
      <a:no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4947683109118086E-2"/>
          <c:y val="1.0416666666666666E-2"/>
          <c:w val="0.97010463378176381"/>
          <c:h val="0.97916666666666663"/>
        </c:manualLayout>
      </c:layout>
      <c:barChart>
        <c:barDir val="col"/>
        <c:grouping val="clustered"/>
        <c:varyColors val="0"/>
        <c:dLbls>
          <c:showLegendKey val="0"/>
          <c:showVal val="0"/>
          <c:showCatName val="0"/>
          <c:showSerName val="0"/>
          <c:showPercent val="0"/>
          <c:showBubbleSize val="0"/>
        </c:dLbls>
        <c:gapWidth val="150"/>
        <c:axId val="96446720"/>
        <c:axId val="96448512"/>
      </c:barChart>
      <c:catAx>
        <c:axId val="9644672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448512"/>
        <c:crosses val="autoZero"/>
        <c:auto val="1"/>
        <c:lblAlgn val="ctr"/>
        <c:lblOffset val="100"/>
        <c:tickMarkSkip val="1"/>
        <c:noMultiLvlLbl val="0"/>
      </c:catAx>
      <c:valAx>
        <c:axId val="96448512"/>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446720"/>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de-DE"/>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87574440983445"/>
          <c:y val="0.15419535279228846"/>
          <c:w val="0.71514295231018699"/>
          <c:h val="0.66387939215175895"/>
        </c:manualLayout>
      </c:layout>
      <c:barChart>
        <c:barDir val="bar"/>
        <c:grouping val="clustered"/>
        <c:varyColors val="0"/>
        <c:ser>
          <c:idx val="1"/>
          <c:order val="0"/>
          <c:tx>
            <c:strRef>
              <c:f>Daten!$B$53</c:f>
              <c:strCache>
                <c:ptCount val="1"/>
                <c:pt idx="0">
                  <c:v>5. Ausfuhr im 3. Vierteljahr 2022 nach ausgewählten Ländern
in der Reihenfolge ihrer Anteile</c:v>
                </c:pt>
              </c:strCache>
            </c:strRef>
          </c:tx>
          <c:spPr>
            <a:solidFill>
              <a:srgbClr val="285F7D"/>
            </a:solidFill>
            <a:ln w="12700">
              <a:noFill/>
              <a:prstDash val="solid"/>
            </a:ln>
            <a:scene3d>
              <a:camera prst="orthographicFront"/>
              <a:lightRig rig="threePt" dir="t"/>
            </a:scene3d>
            <a:sp3d/>
          </c:spPr>
          <c:invertIfNegative val="0"/>
          <c:dLbls>
            <c:spPr>
              <a:noFill/>
              <a:ln>
                <a:noFill/>
              </a:ln>
              <a:effectLst/>
            </c:spPr>
            <c:txPr>
              <a:bodyPr wrap="square" lIns="38100" tIns="19050" rIns="38100" bIns="19050" anchor="ctr">
                <a:spAutoFit/>
              </a:bodyPr>
              <a:lstStyle/>
              <a:p>
                <a:pPr>
                  <a:defRPr sz="10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Daten!$C$54:$C$68</c:f>
              <c:strCache>
                <c:ptCount val="15"/>
                <c:pt idx="0">
                  <c:v>Vereinigte Staaten</c:v>
                </c:pt>
                <c:pt idx="1">
                  <c:v>Volksrepublik China</c:v>
                </c:pt>
                <c:pt idx="2">
                  <c:v>Polen</c:v>
                </c:pt>
                <c:pt idx="3">
                  <c:v>Frankreich</c:v>
                </c:pt>
                <c:pt idx="4">
                  <c:v>Österreich</c:v>
                </c:pt>
                <c:pt idx="5">
                  <c:v>Vereinigtes Königreich</c:v>
                </c:pt>
                <c:pt idx="6">
                  <c:v>Niederlande</c:v>
                </c:pt>
                <c:pt idx="7">
                  <c:v>Italien</c:v>
                </c:pt>
                <c:pt idx="8">
                  <c:v>Tschechien</c:v>
                </c:pt>
                <c:pt idx="9">
                  <c:v>Schweiz</c:v>
                </c:pt>
                <c:pt idx="10">
                  <c:v>Ungarn</c:v>
                </c:pt>
                <c:pt idx="11">
                  <c:v>Belgien</c:v>
                </c:pt>
                <c:pt idx="12">
                  <c:v>Spanien</c:v>
                </c:pt>
                <c:pt idx="13">
                  <c:v>Japan</c:v>
                </c:pt>
                <c:pt idx="14">
                  <c:v>Rumänien</c:v>
                </c:pt>
              </c:strCache>
            </c:strRef>
          </c:cat>
          <c:val>
            <c:numRef>
              <c:f>Daten!$B$54:$B$68</c:f>
              <c:numCache>
                <c:formatCode>0</c:formatCode>
                <c:ptCount val="15"/>
                <c:pt idx="0">
                  <c:v>530.2824250000001</c:v>
                </c:pt>
                <c:pt idx="1">
                  <c:v>334.67445500000002</c:v>
                </c:pt>
                <c:pt idx="2">
                  <c:v>271.23600099999999</c:v>
                </c:pt>
                <c:pt idx="3">
                  <c:v>270.88525300000003</c:v>
                </c:pt>
                <c:pt idx="4">
                  <c:v>253.02392699999999</c:v>
                </c:pt>
                <c:pt idx="5">
                  <c:v>236.82861399999999</c:v>
                </c:pt>
                <c:pt idx="6">
                  <c:v>224.30738099999999</c:v>
                </c:pt>
                <c:pt idx="7">
                  <c:v>208.57691800000001</c:v>
                </c:pt>
                <c:pt idx="8">
                  <c:v>188.72925599999999</c:v>
                </c:pt>
                <c:pt idx="9">
                  <c:v>178.66946999999999</c:v>
                </c:pt>
                <c:pt idx="10">
                  <c:v>139.954432</c:v>
                </c:pt>
                <c:pt idx="11">
                  <c:v>124.716033</c:v>
                </c:pt>
                <c:pt idx="12">
                  <c:v>89.972994</c:v>
                </c:pt>
                <c:pt idx="13">
                  <c:v>86.335388000000009</c:v>
                </c:pt>
                <c:pt idx="14">
                  <c:v>85.762475999999992</c:v>
                </c:pt>
              </c:numCache>
            </c:numRef>
          </c:val>
          <c:extLst>
            <c:ext xmlns:c16="http://schemas.microsoft.com/office/drawing/2014/chart" uri="{C3380CC4-5D6E-409C-BE32-E72D297353CC}">
              <c16:uniqueId val="{00000000-549D-4631-9625-3A4F2E869D40}"/>
            </c:ext>
          </c:extLst>
        </c:ser>
        <c:dLbls>
          <c:showLegendKey val="0"/>
          <c:showVal val="0"/>
          <c:showCatName val="0"/>
          <c:showSerName val="0"/>
          <c:showPercent val="0"/>
          <c:showBubbleSize val="0"/>
        </c:dLbls>
        <c:gapWidth val="60"/>
        <c:axId val="97301248"/>
        <c:axId val="97302784"/>
      </c:barChart>
      <c:catAx>
        <c:axId val="97301248"/>
        <c:scaling>
          <c:orientation val="maxMin"/>
        </c:scaling>
        <c:delete val="0"/>
        <c:axPos val="l"/>
        <c:numFmt formatCode="General" sourceLinked="0"/>
        <c:majorTickMark val="none"/>
        <c:minorTickMark val="none"/>
        <c:tickLblPos val="nextTo"/>
        <c:spPr>
          <a:noFill/>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7302784"/>
        <c:crosses val="autoZero"/>
        <c:auto val="1"/>
        <c:lblAlgn val="ctr"/>
        <c:lblOffset val="20"/>
        <c:tickLblSkip val="1"/>
        <c:tickMarkSkip val="1"/>
        <c:noMultiLvlLbl val="0"/>
      </c:catAx>
      <c:valAx>
        <c:axId val="97302784"/>
        <c:scaling>
          <c:orientation val="minMax"/>
          <c:max val="1500"/>
          <c:min val="0"/>
        </c:scaling>
        <c:delete val="0"/>
        <c:axPos val="t"/>
        <c:majorGridlines>
          <c:spPr>
            <a:ln w="9525">
              <a:solidFill>
                <a:schemeClr val="bg1"/>
              </a:solidFill>
              <a:prstDash val="solid"/>
            </a:ln>
          </c:spPr>
        </c:majorGridlines>
        <c:numFmt formatCode="#\ ##0" sourceLinked="0"/>
        <c:majorTickMark val="none"/>
        <c:minorTickMark val="none"/>
        <c:tickLblPos val="high"/>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7301248"/>
        <c:crosses val="autoZero"/>
        <c:crossBetween val="between"/>
        <c:majorUnit val="200"/>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887574440983445"/>
          <c:y val="0.15419535279228846"/>
          <c:w val="0.71514295231018699"/>
          <c:h val="0.67573845782502884"/>
        </c:manualLayout>
      </c:layout>
      <c:barChart>
        <c:barDir val="bar"/>
        <c:grouping val="clustered"/>
        <c:varyColors val="0"/>
        <c:ser>
          <c:idx val="1"/>
          <c:order val="0"/>
          <c:tx>
            <c:strRef>
              <c:f>Daten!$B$70</c:f>
              <c:strCache>
                <c:ptCount val="1"/>
                <c:pt idx="0">
                  <c:v>6. Einfuhr im 3. Vierteljahr 2022 nach ausgewählten Ländern
in der Reihenfolge ihrer Anteile</c:v>
                </c:pt>
              </c:strCache>
            </c:strRef>
          </c:tx>
          <c:spPr>
            <a:solidFill>
              <a:srgbClr val="285F7D"/>
            </a:solidFill>
            <a:ln w="12700">
              <a:noFill/>
              <a:prstDash val="solid"/>
            </a:ln>
            <a:scene3d>
              <a:camera prst="orthographicFront"/>
              <a:lightRig rig="threePt" dir="t"/>
            </a:scene3d>
            <a:sp3d/>
          </c:spPr>
          <c:invertIfNegative val="0"/>
          <c:dLbls>
            <c:dLbl>
              <c:idx val="10"/>
              <c:layout>
                <c:manualLayout>
                  <c:x val="-4.4189967196171943E-2"/>
                  <c:y val="0"/>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066F-4FBB-896F-3533A9A35471}"/>
                </c:ext>
              </c:extLst>
            </c:dLbl>
            <c:dLbl>
              <c:idx val="11"/>
              <c:layout>
                <c:manualLayout>
                  <c:x val="-4.5399197937988522E-2"/>
                  <c:y val="6.9412678503379356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066F-4FBB-896F-3533A9A35471}"/>
                </c:ext>
              </c:extLst>
            </c:dLbl>
            <c:dLbl>
              <c:idx val="12"/>
              <c:layout>
                <c:manualLayout>
                  <c:x val="-4.5304987165225935E-2"/>
                  <c:y val="6.9412678503379356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066F-4FBB-896F-3533A9A35471}"/>
                </c:ext>
              </c:extLst>
            </c:dLbl>
            <c:dLbl>
              <c:idx val="13"/>
              <c:layout>
                <c:manualLayout>
                  <c:x val="-4.3335470537437026E-2"/>
                  <c:y val="4.6275119002252902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066F-4FBB-896F-3533A9A35471}"/>
                </c:ext>
              </c:extLst>
            </c:dLbl>
            <c:dLbl>
              <c:idx val="14"/>
              <c:layout>
                <c:manualLayout>
                  <c:x val="-4.4550146034947453E-2"/>
                  <c:y val="4.6275119002252902E-7"/>
                </c:manualLayout>
              </c:layout>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66F-4FBB-896F-3533A9A35471}"/>
                </c:ext>
              </c:extLst>
            </c:dLbl>
            <c:numFmt formatCode="#\ ##0" sourceLinked="0"/>
            <c:spPr>
              <a:noFill/>
              <a:ln>
                <a:noFill/>
              </a:ln>
              <a:effectLst/>
            </c:spPr>
            <c:txPr>
              <a:bodyPr wrap="square" lIns="38100" tIns="19050" rIns="38100" bIns="19050" anchor="ctr">
                <a:spAutoFit/>
              </a:bodyPr>
              <a:lstStyle/>
              <a:p>
                <a:pPr>
                  <a:defRPr sz="1000">
                    <a:solidFill>
                      <a:schemeClr val="bg1"/>
                    </a:solidFill>
                  </a:defRPr>
                </a:pPr>
                <a:endParaRPr lang="de-DE"/>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Daten!$C$71:$C$85</c:f>
              <c:strCache>
                <c:ptCount val="15"/>
                <c:pt idx="0">
                  <c:v>Volksrepublik China</c:v>
                </c:pt>
                <c:pt idx="1">
                  <c:v>Polen</c:v>
                </c:pt>
                <c:pt idx="2">
                  <c:v>Vereinigtes Königreich</c:v>
                </c:pt>
                <c:pt idx="3">
                  <c:v>Italien</c:v>
                </c:pt>
                <c:pt idx="4">
                  <c:v>Niederlande</c:v>
                </c:pt>
                <c:pt idx="5">
                  <c:v>Österreich</c:v>
                </c:pt>
                <c:pt idx="6">
                  <c:v>Tschechien</c:v>
                </c:pt>
                <c:pt idx="7">
                  <c:v>Frankreich</c:v>
                </c:pt>
                <c:pt idx="8">
                  <c:v>Vereinigte Staaten</c:v>
                </c:pt>
                <c:pt idx="9">
                  <c:v>Belgien</c:v>
                </c:pt>
                <c:pt idx="10">
                  <c:v>Spanien</c:v>
                </c:pt>
                <c:pt idx="11">
                  <c:v>Schweiz</c:v>
                </c:pt>
                <c:pt idx="12">
                  <c:v>Japan</c:v>
                </c:pt>
                <c:pt idx="13">
                  <c:v>Luxemburg</c:v>
                </c:pt>
                <c:pt idx="14">
                  <c:v>Ungarn</c:v>
                </c:pt>
              </c:strCache>
            </c:strRef>
          </c:cat>
          <c:val>
            <c:numRef>
              <c:f>Daten!$B$71:$B$85</c:f>
              <c:numCache>
                <c:formatCode>0</c:formatCode>
                <c:ptCount val="15"/>
                <c:pt idx="0">
                  <c:v>1445.808342</c:v>
                </c:pt>
                <c:pt idx="1">
                  <c:v>329.15532000000002</c:v>
                </c:pt>
                <c:pt idx="2">
                  <c:v>283.804934</c:v>
                </c:pt>
                <c:pt idx="3">
                  <c:v>279.32406800000001</c:v>
                </c:pt>
                <c:pt idx="4">
                  <c:v>277.91208500000005</c:v>
                </c:pt>
                <c:pt idx="5">
                  <c:v>256.73126000000002</c:v>
                </c:pt>
                <c:pt idx="6">
                  <c:v>197.751679</c:v>
                </c:pt>
                <c:pt idx="7">
                  <c:v>169.24665999999999</c:v>
                </c:pt>
                <c:pt idx="8">
                  <c:v>153.73488399999999</c:v>
                </c:pt>
                <c:pt idx="9">
                  <c:v>151.04883900000002</c:v>
                </c:pt>
                <c:pt idx="10">
                  <c:v>88.292677999999995</c:v>
                </c:pt>
                <c:pt idx="11">
                  <c:v>77.643778999999995</c:v>
                </c:pt>
                <c:pt idx="12">
                  <c:v>68.656084000000007</c:v>
                </c:pt>
                <c:pt idx="13">
                  <c:v>64.525041999999999</c:v>
                </c:pt>
                <c:pt idx="14">
                  <c:v>62.677586000000005</c:v>
                </c:pt>
              </c:numCache>
            </c:numRef>
          </c:val>
          <c:extLst>
            <c:ext xmlns:c16="http://schemas.microsoft.com/office/drawing/2014/chart" uri="{C3380CC4-5D6E-409C-BE32-E72D297353CC}">
              <c16:uniqueId val="{00000000-ABF9-4059-B287-F415CE89F63B}"/>
            </c:ext>
          </c:extLst>
        </c:ser>
        <c:dLbls>
          <c:showLegendKey val="0"/>
          <c:showVal val="0"/>
          <c:showCatName val="0"/>
          <c:showSerName val="0"/>
          <c:showPercent val="0"/>
          <c:showBubbleSize val="0"/>
        </c:dLbls>
        <c:gapWidth val="60"/>
        <c:axId val="96721536"/>
        <c:axId val="96723328"/>
      </c:barChart>
      <c:catAx>
        <c:axId val="96721536"/>
        <c:scaling>
          <c:orientation val="maxMin"/>
        </c:scaling>
        <c:delete val="0"/>
        <c:axPos val="l"/>
        <c:numFmt formatCode="General" sourceLinked="1"/>
        <c:majorTickMark val="none"/>
        <c:minorTickMark val="none"/>
        <c:tickLblPos val="nextTo"/>
        <c:spPr>
          <a:ln w="3175">
            <a:noFill/>
            <a:prstDash val="solid"/>
          </a:ln>
        </c:spPr>
        <c:txPr>
          <a:bodyPr rot="0" vert="horz"/>
          <a:lstStyle/>
          <a:p>
            <a:pPr rtl="1">
              <a:defRPr sz="1000" b="1" i="0" u="none" strike="noStrike" baseline="0">
                <a:solidFill>
                  <a:srgbClr val="000000"/>
                </a:solidFill>
                <a:latin typeface="Arial"/>
                <a:ea typeface="Arial"/>
                <a:cs typeface="Arial"/>
              </a:defRPr>
            </a:pPr>
            <a:endParaRPr lang="de-DE"/>
          </a:p>
        </c:txPr>
        <c:crossAx val="96723328"/>
        <c:crosses val="autoZero"/>
        <c:auto val="1"/>
        <c:lblAlgn val="ctr"/>
        <c:lblOffset val="20"/>
        <c:tickLblSkip val="1"/>
        <c:tickMarkSkip val="1"/>
        <c:noMultiLvlLbl val="0"/>
      </c:catAx>
      <c:valAx>
        <c:axId val="96723328"/>
        <c:scaling>
          <c:orientation val="minMax"/>
          <c:max val="1500"/>
          <c:min val="0"/>
        </c:scaling>
        <c:delete val="0"/>
        <c:axPos val="t"/>
        <c:majorGridlines>
          <c:spPr>
            <a:ln w="9525">
              <a:solidFill>
                <a:schemeClr val="bg1"/>
              </a:solidFill>
              <a:prstDash val="solid"/>
            </a:ln>
          </c:spPr>
        </c:majorGridlines>
        <c:numFmt formatCode="#\ ##0" sourceLinked="0"/>
        <c:majorTickMark val="none"/>
        <c:minorTickMark val="none"/>
        <c:tickLblPos val="high"/>
        <c:spPr>
          <a:ln w="3175">
            <a:no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6721536"/>
        <c:crosses val="autoZero"/>
        <c:crossBetween val="between"/>
        <c:majorUnit val="200"/>
      </c:valAx>
      <c:spPr>
        <a:solidFill>
          <a:srgbClr val="E3E9EC"/>
        </a:solidFill>
        <a:ln w="12700">
          <a:noFill/>
          <a:prstDash val="solid"/>
        </a:ln>
      </c:spPr>
    </c:plotArea>
    <c:plotVisOnly val="1"/>
    <c:dispBlanksAs val="gap"/>
    <c:showDLblsOverMax val="0"/>
  </c:chart>
  <c:spPr>
    <a:solidFill>
      <a:srgbClr val="FFFFFF"/>
    </a:solidFill>
    <a:ln w="12700">
      <a:noFill/>
      <a:prstDash val="solid"/>
    </a:ln>
  </c:spPr>
  <c:txPr>
    <a:bodyPr/>
    <a:lstStyle/>
    <a:p>
      <a:pPr>
        <a:defRPr sz="112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horizontalDpi="300" verticalDpi="300"/>
  </c:printSettings>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0.bin"/></Relationships>
</file>

<file path=xl/chartsheets/sheet1.xml><?xml version="1.0" encoding="utf-8"?>
<chartsheet xmlns="http://schemas.openxmlformats.org/spreadsheetml/2006/main" xmlns:r="http://schemas.openxmlformats.org/officeDocument/2006/relationships">
  <sheetPr codeName="Diagramm7"/>
  <sheetViews>
    <sheetView workbookViewId="0"/>
  </sheetViews>
  <pageMargins left="0.59055118110236227" right="0.59055118110236227" top="0.98425196850393704" bottom="0.59055118110236227" header="0.51181102362204722" footer="0.55118110236220474"/>
  <pageSetup paperSize="9" orientation="portrait" r:id="rId1"/>
  <headerFooter alignWithMargins="0">
    <oddHeader>&amp;C- 9 -</oddHeader>
  </headerFooter>
  <drawing r:id="rId2"/>
</chartsheet>
</file>

<file path=xl/chartsheets/sheet2.xml><?xml version="1.0" encoding="utf-8"?>
<chartsheet xmlns="http://schemas.openxmlformats.org/spreadsheetml/2006/main" xmlns:r="http://schemas.openxmlformats.org/officeDocument/2006/relationships">
  <sheetPr codeName="Diagramm8"/>
  <sheetViews>
    <sheetView workbookViewId="0"/>
  </sheetViews>
  <pageMargins left="0.59055118110236227" right="0.59055118110236227" top="0.98425196850393704" bottom="0.59055118110236227" header="0.51181102362204722" footer="0.55118110236220474"/>
  <pageSetup paperSize="9" firstPageNumber="10" orientation="portrait" useFirstPageNumber="1" copies="2" r:id="rId1"/>
  <headerFooter alignWithMargins="0">
    <oddHeader>&amp;C- &amp;P -</oddHeader>
  </headerFooter>
  <drawing r:id="rId2"/>
</chartsheet>
</file>

<file path=xl/chartsheets/sheet3.xml><?xml version="1.0" encoding="utf-8"?>
<chartsheet xmlns="http://schemas.openxmlformats.org/spreadsheetml/2006/main" xmlns:r="http://schemas.openxmlformats.org/officeDocument/2006/relationships">
  <sheetPr codeName="Diagramm9"/>
  <sheetViews>
    <sheetView workbookViewId="0"/>
  </sheetViews>
  <pageMargins left="0.59055118110236227" right="0.59055118110236227" top="0.98425196850393704" bottom="0.59055118110236227" header="0.51181102362204722" footer="0.55118110236220474"/>
  <pageSetup paperSize="9" orientation="portrait" r:id="rId1"/>
  <headerFooter alignWithMargins="0">
    <oddHeader>&amp;C- 11 -</oddHeader>
  </headerFooter>
  <drawing r:id="rId2"/>
</chartsheet>
</file>

<file path=xl/chartsheets/sheet4.xml><?xml version="1.0" encoding="utf-8"?>
<chartsheet xmlns="http://schemas.openxmlformats.org/spreadsheetml/2006/main" xmlns:r="http://schemas.openxmlformats.org/officeDocument/2006/relationships">
  <sheetPr codeName="Diagramm10"/>
  <sheetViews>
    <sheetView workbookViewId="0"/>
  </sheetViews>
  <pageMargins left="0.59055118110236227" right="0.59055118110236227" top="0.98425196850393704" bottom="0.59055118110236227" header="0.51181102362204722" footer="0.55118110236220474"/>
  <pageSetup paperSize="9" orientation="portrait" r:id="rId1"/>
  <headerFooter alignWithMargins="0">
    <oddHeader>&amp;C- 12 -</oddHeader>
  </headerFooter>
  <drawing r:id="rId2"/>
</chartsheet>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_rels/drawing10.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790575</xdr:colOff>
          <xdr:row>88</xdr:row>
          <xdr:rowOff>47625</xdr:rowOff>
        </xdr:from>
        <xdr:to>
          <xdr:col>0</xdr:col>
          <xdr:colOff>2714625</xdr:colOff>
          <xdr:row>89</xdr:row>
          <xdr:rowOff>123825</xdr:rowOff>
        </xdr:to>
        <xdr:sp macro="" textlink="">
          <xdr:nvSpPr>
            <xdr:cNvPr id="25601" name="Button 1" hidden="1">
              <a:extLst>
                <a:ext uri="{63B3BB69-23CF-44E3-9099-C40C66FF867C}">
                  <a14:compatExt spid="_x0000_s256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18000" tIns="46800" rIns="18000" bIns="46800" anchor="ctr" upright="1"/>
            <a:lstStyle/>
            <a:p>
              <a:pPr algn="ctr" rtl="0">
                <a:defRPr sz="1000"/>
              </a:pPr>
              <a:r>
                <a:rPr lang="de-DE" sz="1000" b="0" i="0" u="none" strike="noStrike" baseline="0">
                  <a:solidFill>
                    <a:srgbClr val="000000"/>
                  </a:solidFill>
                  <a:latin typeface="Arial"/>
                  <a:cs typeface="Arial"/>
                </a:rPr>
                <a:t>Daten für Grafik 7 übernehmen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276225</xdr:colOff>
          <xdr:row>37</xdr:row>
          <xdr:rowOff>47625</xdr:rowOff>
        </xdr:from>
        <xdr:to>
          <xdr:col>0</xdr:col>
          <xdr:colOff>2714625</xdr:colOff>
          <xdr:row>38</xdr:row>
          <xdr:rowOff>114300</xdr:rowOff>
        </xdr:to>
        <xdr:sp macro="" textlink="">
          <xdr:nvSpPr>
            <xdr:cNvPr id="25602" name="Button 2" hidden="1">
              <a:extLst>
                <a:ext uri="{63B3BB69-23CF-44E3-9099-C40C66FF867C}">
                  <a14:compatExt spid="_x0000_s256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txBody>
            <a:bodyPr vertOverflow="clip" wrap="square" lIns="18000" tIns="46800" rIns="18000" bIns="46800" anchor="ctr" upright="1"/>
            <a:lstStyle/>
            <a:p>
              <a:pPr algn="ctr" rtl="0">
                <a:defRPr sz="1000"/>
              </a:pPr>
              <a:r>
                <a:rPr lang="de-DE" sz="1000" b="0" i="0" u="none" strike="noStrike" baseline="0">
                  <a:solidFill>
                    <a:srgbClr val="000000"/>
                  </a:solidFill>
                  <a:latin typeface="Arial"/>
                  <a:cs typeface="Arial"/>
                </a:rPr>
                <a:t>Daten für Grafik 3 und 4 übernehmen</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xdr:absoluteAnchor>
    <xdr:pos x="0" y="0"/>
    <xdr:ext cx="6343650"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1.xml><?xml version="1.0" encoding="utf-8"?>
<c:userShapes xmlns:c="http://schemas.openxmlformats.org/drawingml/2006/chart">
  <cdr:relSizeAnchor xmlns:cdr="http://schemas.openxmlformats.org/drawingml/2006/chartDrawing">
    <cdr:from>
      <cdr:x>0.0235</cdr:x>
      <cdr:y>0.004</cdr:y>
    </cdr:from>
    <cdr:to>
      <cdr:x>0.97375</cdr:x>
      <cdr:y>0.4745</cdr:y>
    </cdr:to>
    <cdr:graphicFrame macro="">
      <cdr:nvGraphicFramePr>
        <cdr:cNvPr id="10847690"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0.02261</cdr:x>
      <cdr:y>0.5196</cdr:y>
    </cdr:from>
    <cdr:to>
      <cdr:x>0.97375</cdr:x>
      <cdr:y>0.99275</cdr:y>
    </cdr:to>
    <cdr:graphicFrame macro="">
      <cdr:nvGraphicFramePr>
        <cdr:cNvPr id="10847689"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0.02149</cdr:x>
      <cdr:y>0.50075</cdr:y>
    </cdr:from>
    <cdr:to>
      <cdr:x>0.97569</cdr:x>
      <cdr:y>0.50075</cdr:y>
    </cdr:to>
    <cdr:cxnSp macro="">
      <cdr:nvCxnSpPr>
        <cdr:cNvPr id="4" name="Gerader Verbinder 3"/>
        <cdr:cNvCxnSpPr/>
      </cdr:nvCxnSpPr>
      <cdr:spPr>
        <a:xfrm xmlns:a="http://schemas.openxmlformats.org/drawingml/2006/main">
          <a:off x="136939" y="4574104"/>
          <a:ext cx="60804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0.13303</cdr:x>
      <cdr:y>0.01599</cdr:y>
    </cdr:from>
    <cdr:to>
      <cdr:x>0.91181</cdr:x>
      <cdr:y>0.04935</cdr:y>
    </cdr:to>
    <cdr:sp macro="" textlink="">
      <cdr:nvSpPr>
        <cdr:cNvPr id="6" name="Rechteck 5"/>
        <cdr:cNvSpPr/>
      </cdr:nvSpPr>
      <cdr:spPr>
        <a:xfrm xmlns:a="http://schemas.openxmlformats.org/drawingml/2006/main">
          <a:off x="847726" y="146050"/>
          <a:ext cx="4962524" cy="30472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b="1">
              <a:solidFill>
                <a:sysClr val="windowText" lastClr="000000"/>
              </a:solidFill>
              <a:latin typeface="Arial" panose="020B0604020202020204" pitchFamily="34" charset="0"/>
              <a:cs typeface="Arial" panose="020B0604020202020204" pitchFamily="34" charset="0"/>
            </a:rPr>
            <a:t>5. Ausfuhr im 3. Vierteljahr 2022 nach ausgewählten Ländern</a:t>
          </a:r>
        </a:p>
        <a:p xmlns:a="http://schemas.openxmlformats.org/drawingml/2006/main">
          <a:pPr algn="ctr"/>
          <a:r>
            <a:rPr lang="de-DE" b="1">
              <a:solidFill>
                <a:sysClr val="windowText" lastClr="000000"/>
              </a:solidFill>
              <a:latin typeface="Arial" panose="020B0604020202020204" pitchFamily="34" charset="0"/>
              <a:cs typeface="Arial" panose="020B0604020202020204" pitchFamily="34" charset="0"/>
            </a:rPr>
            <a:t>in der Reihenfolge ihrer Anteile</a:t>
          </a:r>
        </a:p>
      </cdr:txBody>
    </cdr:sp>
  </cdr:relSizeAnchor>
  <cdr:relSizeAnchor xmlns:cdr="http://schemas.openxmlformats.org/drawingml/2006/chartDrawing">
    <cdr:from>
      <cdr:x>0.15446</cdr:x>
      <cdr:y>0.53215</cdr:y>
    </cdr:from>
    <cdr:to>
      <cdr:x>0.93323</cdr:x>
      <cdr:y>0.56551</cdr:y>
    </cdr:to>
    <cdr:sp macro="" textlink="">
      <cdr:nvSpPr>
        <cdr:cNvPr id="7" name="Rechteck 6"/>
        <cdr:cNvSpPr/>
      </cdr:nvSpPr>
      <cdr:spPr>
        <a:xfrm xmlns:a="http://schemas.openxmlformats.org/drawingml/2006/main">
          <a:off x="984250" y="4860925"/>
          <a:ext cx="4962524" cy="30472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b="1">
              <a:solidFill>
                <a:sysClr val="windowText" lastClr="000000"/>
              </a:solidFill>
              <a:latin typeface="Arial" panose="020B0604020202020204" pitchFamily="34" charset="0"/>
              <a:cs typeface="Arial" panose="020B0604020202020204" pitchFamily="34" charset="0"/>
            </a:rPr>
            <a:t>6. Einfuhr im 3. Vierteljahr 2022 nach ausgewählten Ländern</a:t>
          </a:r>
        </a:p>
        <a:p xmlns:a="http://schemas.openxmlformats.org/drawingml/2006/main">
          <a:pPr algn="ctr"/>
          <a:r>
            <a:rPr lang="de-DE" b="1">
              <a:solidFill>
                <a:sysClr val="windowText" lastClr="000000"/>
              </a:solidFill>
              <a:latin typeface="Arial" panose="020B0604020202020204" pitchFamily="34" charset="0"/>
              <a:cs typeface="Arial" panose="020B0604020202020204" pitchFamily="34" charset="0"/>
            </a:rPr>
            <a:t>in der Reihenfolge ihrer Anteile</a:t>
          </a:r>
        </a:p>
      </cdr:txBody>
    </cdr:sp>
  </cdr:relSizeAnchor>
</c:userShapes>
</file>

<file path=xl/drawings/drawing12.xml><?xml version="1.0" encoding="utf-8"?>
<c:userShapes xmlns:c="http://schemas.openxmlformats.org/drawingml/2006/chart">
  <cdr:relSizeAnchor xmlns:cdr="http://schemas.openxmlformats.org/drawingml/2006/chartDrawing">
    <cdr:from>
      <cdr:x>0.24765</cdr:x>
      <cdr:y>0.86764</cdr:y>
    </cdr:from>
    <cdr:to>
      <cdr:x>0.96296</cdr:x>
      <cdr:y>0.92466</cdr:y>
    </cdr:to>
    <cdr:sp macro="" textlink="">
      <cdr:nvSpPr>
        <cdr:cNvPr id="976897" name="Text Box 1"/>
        <cdr:cNvSpPr txBox="1">
          <a:spLocks xmlns:a="http://schemas.openxmlformats.org/drawingml/2006/main" noChangeArrowheads="1"/>
        </cdr:cNvSpPr>
      </cdr:nvSpPr>
      <cdr:spPr bwMode="auto">
        <a:xfrm xmlns:a="http://schemas.openxmlformats.org/drawingml/2006/main">
          <a:off x="1499582" y="3728937"/>
          <a:ext cx="4331368" cy="24505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0.21943</cdr:x>
      <cdr:y>0.93867</cdr:y>
    </cdr:from>
    <cdr:to>
      <cdr:x>0.53485</cdr:x>
      <cdr:y>1</cdr:y>
    </cdr:to>
    <cdr:sp macro="" textlink="">
      <cdr:nvSpPr>
        <cdr:cNvPr id="976898" name="Text Box 2"/>
        <cdr:cNvSpPr txBox="1">
          <a:spLocks xmlns:a="http://schemas.openxmlformats.org/drawingml/2006/main" noChangeArrowheads="1"/>
        </cdr:cNvSpPr>
      </cdr:nvSpPr>
      <cdr:spPr bwMode="auto">
        <a:xfrm xmlns:a="http://schemas.openxmlformats.org/drawingml/2006/main">
          <a:off x="1328722" y="4034187"/>
          <a:ext cx="1909933" cy="2635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3.xml><?xml version="1.0" encoding="utf-8"?>
<c:userShapes xmlns:c="http://schemas.openxmlformats.org/drawingml/2006/chart">
  <cdr:relSizeAnchor xmlns:cdr="http://schemas.openxmlformats.org/drawingml/2006/chartDrawing">
    <cdr:from>
      <cdr:x>0.24954</cdr:x>
      <cdr:y>0.88255</cdr:y>
    </cdr:from>
    <cdr:to>
      <cdr:x>0.96426</cdr:x>
      <cdr:y>0.92938</cdr:y>
    </cdr:to>
    <cdr:sp macro="" textlink="">
      <cdr:nvSpPr>
        <cdr:cNvPr id="975873" name="Text Box 1"/>
        <cdr:cNvSpPr txBox="1">
          <a:spLocks xmlns:a="http://schemas.openxmlformats.org/drawingml/2006/main" noChangeArrowheads="1"/>
        </cdr:cNvSpPr>
      </cdr:nvSpPr>
      <cdr:spPr bwMode="auto">
        <a:xfrm xmlns:a="http://schemas.openxmlformats.org/drawingml/2006/main">
          <a:off x="1512447" y="3814378"/>
          <a:ext cx="4331804" cy="20238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0.21931</cdr:x>
      <cdr:y>0.95999</cdr:y>
    </cdr:from>
    <cdr:to>
      <cdr:x>0.53275</cdr:x>
      <cdr:y>1</cdr:y>
    </cdr:to>
    <cdr:sp macro="" textlink="">
      <cdr:nvSpPr>
        <cdr:cNvPr id="975874" name="Text Box 2"/>
        <cdr:cNvSpPr txBox="1">
          <a:spLocks xmlns:a="http://schemas.openxmlformats.org/drawingml/2006/main" noChangeArrowheads="1"/>
        </cdr:cNvSpPr>
      </cdr:nvSpPr>
      <cdr:spPr bwMode="auto">
        <a:xfrm xmlns:a="http://schemas.openxmlformats.org/drawingml/2006/main">
          <a:off x="1329200" y="4149036"/>
          <a:ext cx="1899722" cy="17294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14.xml><?xml version="1.0" encoding="utf-8"?>
<xdr:wsDr xmlns:xdr="http://schemas.openxmlformats.org/drawingml/2006/spreadsheetDrawing" xmlns:a="http://schemas.openxmlformats.org/drawingml/2006/main">
  <xdr:absoluteAnchor>
    <xdr:pos x="0" y="0"/>
    <xdr:ext cx="6343650"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5.xml><?xml version="1.0" encoding="utf-8"?>
<c:userShapes xmlns:c="http://schemas.openxmlformats.org/drawingml/2006/chart">
  <cdr:relSizeAnchor xmlns:cdr="http://schemas.openxmlformats.org/drawingml/2006/chartDrawing">
    <cdr:from>
      <cdr:x>0.027</cdr:x>
      <cdr:y>0.00625</cdr:y>
    </cdr:from>
    <cdr:to>
      <cdr:x>0.969</cdr:x>
      <cdr:y>0.99884</cdr:y>
    </cdr:to>
    <cdr:graphicFrame macro="">
      <cdr:nvGraphicFramePr>
        <cdr:cNvPr id="10850989" name="Chart 685"/>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0.2287</cdr:x>
      <cdr:y>0.97454</cdr:y>
    </cdr:from>
    <cdr:to>
      <cdr:x>0.5367</cdr:x>
      <cdr:y>1</cdr:y>
    </cdr:to>
    <cdr:sp macro="" textlink="">
      <cdr:nvSpPr>
        <cdr:cNvPr id="1111045" name="Text Box 2053"/>
        <cdr:cNvSpPr txBox="1">
          <a:spLocks xmlns:a="http://schemas.openxmlformats.org/drawingml/2006/main" noChangeArrowheads="1"/>
        </cdr:cNvSpPr>
      </cdr:nvSpPr>
      <cdr:spPr bwMode="auto">
        <a:xfrm xmlns:a="http://schemas.openxmlformats.org/drawingml/2006/main">
          <a:off x="1457300" y="8901945"/>
          <a:ext cx="1962645" cy="2325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Thüringer Landesamt für Statistik</a:t>
          </a:r>
        </a:p>
      </cdr:txBody>
    </cdr:sp>
  </cdr:relSizeAnchor>
  <cdr:relSizeAnchor xmlns:cdr="http://schemas.openxmlformats.org/drawingml/2006/chartDrawing">
    <cdr:from>
      <cdr:x>0.25411</cdr:x>
      <cdr:y>0.88844</cdr:y>
    </cdr:from>
    <cdr:to>
      <cdr:x>0.92078</cdr:x>
      <cdr:y>0.91449</cdr:y>
    </cdr:to>
    <cdr:sp macro="" textlink="">
      <cdr:nvSpPr>
        <cdr:cNvPr id="1111046" name="Text Box 2054"/>
        <cdr:cNvSpPr txBox="1">
          <a:spLocks xmlns:a="http://schemas.openxmlformats.org/drawingml/2006/main" noChangeArrowheads="1"/>
        </cdr:cNvSpPr>
      </cdr:nvSpPr>
      <cdr:spPr bwMode="auto">
        <a:xfrm xmlns:a="http://schemas.openxmlformats.org/drawingml/2006/main">
          <a:off x="1619250" y="8115444"/>
          <a:ext cx="4248150" cy="2379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0" tIns="0" rIns="0" bIns="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  Millionen EUR</a:t>
          </a:r>
        </a:p>
      </cdr:txBody>
    </cdr:sp>
  </cdr:relSizeAnchor>
  <cdr:relSizeAnchor xmlns:cdr="http://schemas.openxmlformats.org/drawingml/2006/chartDrawing">
    <cdr:from>
      <cdr:x>0.13154</cdr:x>
      <cdr:y>0.02433</cdr:y>
    </cdr:from>
    <cdr:to>
      <cdr:x>0.91031</cdr:x>
      <cdr:y>0.05769</cdr:y>
    </cdr:to>
    <cdr:sp macro="" textlink="">
      <cdr:nvSpPr>
        <cdr:cNvPr id="5" name="Rechteck 4"/>
        <cdr:cNvSpPr/>
      </cdr:nvSpPr>
      <cdr:spPr>
        <a:xfrm xmlns:a="http://schemas.openxmlformats.org/drawingml/2006/main">
          <a:off x="838201" y="222250"/>
          <a:ext cx="4962524" cy="30472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b="1">
              <a:solidFill>
                <a:sysClr val="windowText" lastClr="000000"/>
              </a:solidFill>
              <a:latin typeface="Arial" panose="020B0604020202020204" pitchFamily="34" charset="0"/>
              <a:cs typeface="Arial" panose="020B0604020202020204" pitchFamily="34" charset="0"/>
            </a:rPr>
            <a:t>7. Außenhandel mit den EU-Ländern (EU-27) im 3.</a:t>
          </a:r>
          <a:r>
            <a:rPr lang="de-DE" b="1" baseline="0">
              <a:solidFill>
                <a:sysClr val="windowText" lastClr="000000"/>
              </a:solidFill>
              <a:latin typeface="Arial" panose="020B0604020202020204" pitchFamily="34" charset="0"/>
              <a:cs typeface="Arial" panose="020B0604020202020204" pitchFamily="34" charset="0"/>
            </a:rPr>
            <a:t> Vierteljahr 2022</a:t>
          </a:r>
          <a:endParaRPr lang="de-DE"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2.xml><?xml version="1.0" encoding="utf-8"?>
<xdr:wsDr xmlns:xdr="http://schemas.openxmlformats.org/drawingml/2006/spreadsheetDrawing" xmlns:a="http://schemas.openxmlformats.org/drawingml/2006/main">
  <xdr:absoluteAnchor>
    <xdr:pos x="0" y="0"/>
    <xdr:ext cx="6343650"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0.02075</cdr:x>
      <cdr:y>0.00825</cdr:y>
    </cdr:from>
    <cdr:to>
      <cdr:x>0.97675</cdr:x>
      <cdr:y>0.48625</cdr:y>
    </cdr:to>
    <cdr:graphicFrame macro="">
      <cdr:nvGraphicFramePr>
        <cdr:cNvPr id="10841545"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0.021</cdr:x>
      <cdr:y>0.51025</cdr:y>
    </cdr:from>
    <cdr:to>
      <cdr:x>0.97675</cdr:x>
      <cdr:y>0.9895</cdr:y>
    </cdr:to>
    <cdr:graphicFrame macro="">
      <cdr:nvGraphicFramePr>
        <cdr:cNvPr id="10841546"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0.0221</cdr:x>
      <cdr:y>0.50052</cdr:y>
    </cdr:from>
    <cdr:to>
      <cdr:x>0.97615</cdr:x>
      <cdr:y>0.50052</cdr:y>
    </cdr:to>
    <cdr:cxnSp macro="">
      <cdr:nvCxnSpPr>
        <cdr:cNvPr id="5" name="Gerader Verbinder 4"/>
        <cdr:cNvCxnSpPr/>
      </cdr:nvCxnSpPr>
      <cdr:spPr>
        <a:xfrm xmlns:a="http://schemas.openxmlformats.org/drawingml/2006/main">
          <a:off x="140804" y="4571999"/>
          <a:ext cx="6079435"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0.2494</cdr:x>
      <cdr:y>0.02085</cdr:y>
    </cdr:from>
    <cdr:to>
      <cdr:x>0.75899</cdr:x>
      <cdr:y>0.05421</cdr:y>
    </cdr:to>
    <cdr:sp macro="" textlink="">
      <cdr:nvSpPr>
        <cdr:cNvPr id="6" name="Rechteck 5"/>
        <cdr:cNvSpPr/>
      </cdr:nvSpPr>
      <cdr:spPr>
        <a:xfrm xmlns:a="http://schemas.openxmlformats.org/drawingml/2006/main">
          <a:off x="1584960" y="190500"/>
          <a:ext cx="3238500" cy="3048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de-DE" b="1">
              <a:solidFill>
                <a:sysClr val="windowText" lastClr="000000"/>
              </a:solidFill>
              <a:latin typeface="Arial" panose="020B0604020202020204" pitchFamily="34" charset="0"/>
              <a:cs typeface="Arial" panose="020B0604020202020204" pitchFamily="34" charset="0"/>
            </a:rPr>
            <a:t>1. Ausfuhr</a:t>
          </a:r>
          <a:r>
            <a:rPr lang="de-DE" b="1" baseline="0">
              <a:solidFill>
                <a:sysClr val="windowText" lastClr="000000"/>
              </a:solidFill>
              <a:latin typeface="Arial" panose="020B0604020202020204" pitchFamily="34" charset="0"/>
              <a:cs typeface="Arial" panose="020B0604020202020204" pitchFamily="34" charset="0"/>
            </a:rPr>
            <a:t> Januar 2020 bis September 2022</a:t>
          </a:r>
          <a:endParaRPr lang="de-DE"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0.2466</cdr:x>
      <cdr:y>0.52683</cdr:y>
    </cdr:from>
    <cdr:to>
      <cdr:x>0.7562</cdr:x>
      <cdr:y>0.56019</cdr:y>
    </cdr:to>
    <cdr:sp macro="" textlink="">
      <cdr:nvSpPr>
        <cdr:cNvPr id="9" name="Rechteck 8"/>
        <cdr:cNvSpPr/>
      </cdr:nvSpPr>
      <cdr:spPr>
        <a:xfrm xmlns:a="http://schemas.openxmlformats.org/drawingml/2006/main">
          <a:off x="1567180" y="4813300"/>
          <a:ext cx="3238500" cy="30480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de-DE" b="1">
              <a:solidFill>
                <a:sysClr val="windowText" lastClr="000000"/>
              </a:solidFill>
              <a:latin typeface="Arial" panose="020B0604020202020204" pitchFamily="34" charset="0"/>
              <a:cs typeface="Arial" panose="020B0604020202020204" pitchFamily="34" charset="0"/>
            </a:rPr>
            <a:t>2. Einfuhr</a:t>
          </a:r>
          <a:r>
            <a:rPr lang="de-DE" b="1" baseline="0">
              <a:solidFill>
                <a:sysClr val="windowText" lastClr="000000"/>
              </a:solidFill>
              <a:latin typeface="Arial" panose="020B0604020202020204" pitchFamily="34" charset="0"/>
              <a:cs typeface="Arial" panose="020B0604020202020204" pitchFamily="34" charset="0"/>
            </a:rPr>
            <a:t> Januar 2020 bis September 2022</a:t>
          </a:r>
          <a:endParaRPr lang="de-DE"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0.01371</cdr:x>
      <cdr:y>0.08328</cdr:y>
    </cdr:from>
    <cdr:to>
      <cdr:x>0.30873</cdr:x>
      <cdr:y>0.17506</cdr:y>
    </cdr:to>
    <cdr:sp macro="" textlink="">
      <cdr:nvSpPr>
        <cdr:cNvPr id="1036289" name="Text Box 1"/>
        <cdr:cNvSpPr txBox="1">
          <a:spLocks xmlns:a="http://schemas.openxmlformats.org/drawingml/2006/main" noChangeArrowheads="1"/>
        </cdr:cNvSpPr>
      </cdr:nvSpPr>
      <cdr:spPr bwMode="auto">
        <a:xfrm xmlns:a="http://schemas.openxmlformats.org/drawingml/2006/main">
          <a:off x="83519" y="363619"/>
          <a:ext cx="1797217" cy="40075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0.08098</cdr:x>
      <cdr:y>0.92662</cdr:y>
    </cdr:from>
    <cdr:to>
      <cdr:x>0.40831</cdr:x>
      <cdr:y>0.99013</cdr:y>
    </cdr:to>
    <cdr:sp macro="" textlink="">
      <cdr:nvSpPr>
        <cdr:cNvPr id="1036290" name="Text Box 2"/>
        <cdr:cNvSpPr txBox="1">
          <a:spLocks xmlns:a="http://schemas.openxmlformats.org/drawingml/2006/main" noChangeArrowheads="1"/>
        </cdr:cNvSpPr>
      </cdr:nvSpPr>
      <cdr:spPr bwMode="auto">
        <a:xfrm xmlns:a="http://schemas.openxmlformats.org/drawingml/2006/main">
          <a:off x="493303" y="4045888"/>
          <a:ext cx="1994044" cy="27730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5.xml><?xml version="1.0" encoding="utf-8"?>
<c:userShapes xmlns:c="http://schemas.openxmlformats.org/drawingml/2006/chart">
  <cdr:relSizeAnchor xmlns:cdr="http://schemas.openxmlformats.org/drawingml/2006/chartDrawing">
    <cdr:from>
      <cdr:x>0.00964</cdr:x>
      <cdr:y>0.09932</cdr:y>
    </cdr:from>
    <cdr:to>
      <cdr:x>0.31154</cdr:x>
      <cdr:y>0.15905</cdr:y>
    </cdr:to>
    <cdr:sp macro="" textlink="">
      <cdr:nvSpPr>
        <cdr:cNvPr id="1037313" name="Text Box 1"/>
        <cdr:cNvSpPr txBox="1">
          <a:spLocks xmlns:a="http://schemas.openxmlformats.org/drawingml/2006/main" noChangeArrowheads="1"/>
        </cdr:cNvSpPr>
      </cdr:nvSpPr>
      <cdr:spPr bwMode="auto">
        <a:xfrm xmlns:a="http://schemas.openxmlformats.org/drawingml/2006/main">
          <a:off x="58711" y="434793"/>
          <a:ext cx="1838648" cy="26148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90000" tIns="46800" rIns="90000" bIns="46800" anchor="ctr" upright="1"/>
        <a:lstStyle xmlns:a="http://schemas.openxmlformats.org/drawingml/2006/main"/>
        <a:p xmlns:a="http://schemas.openxmlformats.org/drawingml/2006/main">
          <a:pPr algn="ctr" rtl="0">
            <a:defRPr sz="1000"/>
          </a:pPr>
          <a:r>
            <a:rPr lang="de-DE" sz="900" b="0" i="0" u="none" strike="noStrike" baseline="0">
              <a:solidFill>
                <a:srgbClr val="000000"/>
              </a:solidFill>
              <a:latin typeface="Arial"/>
              <a:cs typeface="Arial"/>
            </a:rPr>
            <a:t>Millionen EUR</a:t>
          </a:r>
        </a:p>
      </cdr:txBody>
    </cdr:sp>
  </cdr:relSizeAnchor>
  <cdr:relSizeAnchor xmlns:cdr="http://schemas.openxmlformats.org/drawingml/2006/chartDrawing">
    <cdr:from>
      <cdr:x>0.08256</cdr:x>
      <cdr:y>0.93014</cdr:y>
    </cdr:from>
    <cdr:to>
      <cdr:x>0.42288</cdr:x>
      <cdr:y>1</cdr:y>
    </cdr:to>
    <cdr:sp macro="" textlink="">
      <cdr:nvSpPr>
        <cdr:cNvPr id="1037314" name="Text Box 2"/>
        <cdr:cNvSpPr txBox="1">
          <a:spLocks xmlns:a="http://schemas.openxmlformats.org/drawingml/2006/main" noChangeArrowheads="1"/>
        </cdr:cNvSpPr>
      </cdr:nvSpPr>
      <cdr:spPr bwMode="auto">
        <a:xfrm xmlns:a="http://schemas.openxmlformats.org/drawingml/2006/main">
          <a:off x="502816" y="4071871"/>
          <a:ext cx="2072635" cy="3058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6343650"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cdr:x>
      <cdr:y>0.00459</cdr:y>
    </cdr:from>
    <cdr:to>
      <cdr:x>0.99701</cdr:x>
      <cdr:y>0.47184</cdr:y>
    </cdr:to>
    <cdr:graphicFrame macro="">
      <cdr:nvGraphicFramePr>
        <cdr:cNvPr id="10844617" name="Chart 45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cdr:x>
      <cdr:y>0.52583</cdr:y>
    </cdr:from>
    <cdr:to>
      <cdr:x>1</cdr:x>
      <cdr:y>0.99583</cdr:y>
    </cdr:to>
    <cdr:graphicFrame macro="">
      <cdr:nvGraphicFramePr>
        <cdr:cNvPr id="10844618" name="Chart 45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0.02392</cdr:x>
      <cdr:y>0.50063</cdr:y>
    </cdr:from>
    <cdr:to>
      <cdr:x>0.97812</cdr:x>
      <cdr:y>0.50063</cdr:y>
    </cdr:to>
    <cdr:cxnSp macro="">
      <cdr:nvCxnSpPr>
        <cdr:cNvPr id="4" name="Gerader Verbinder 3"/>
        <cdr:cNvCxnSpPr/>
      </cdr:nvCxnSpPr>
      <cdr:spPr>
        <a:xfrm xmlns:a="http://schemas.openxmlformats.org/drawingml/2006/main">
          <a:off x="152400" y="4573001"/>
          <a:ext cx="6080400" cy="0"/>
        </a:xfrm>
        <a:prstGeom xmlns:a="http://schemas.openxmlformats.org/drawingml/2006/main" prst="line">
          <a:avLst/>
        </a:prstGeom>
        <a:ln xmlns:a="http://schemas.openxmlformats.org/drawingml/2006/main">
          <a:solidFill>
            <a:schemeClr val="tx1"/>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0.08072</cdr:x>
      <cdr:y>0.01703</cdr:y>
    </cdr:from>
    <cdr:to>
      <cdr:x>0.85949</cdr:x>
      <cdr:y>0.07925</cdr:y>
    </cdr:to>
    <cdr:sp macro="" textlink="">
      <cdr:nvSpPr>
        <cdr:cNvPr id="5" name="Rechteck 4"/>
        <cdr:cNvSpPr/>
      </cdr:nvSpPr>
      <cdr:spPr>
        <a:xfrm xmlns:a="http://schemas.openxmlformats.org/drawingml/2006/main">
          <a:off x="514350" y="155574"/>
          <a:ext cx="4962524" cy="56832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b="1">
              <a:solidFill>
                <a:sysClr val="windowText" lastClr="000000"/>
              </a:solidFill>
              <a:latin typeface="Arial" panose="020B0604020202020204" pitchFamily="34" charset="0"/>
              <a:cs typeface="Arial" panose="020B0604020202020204" pitchFamily="34" charset="0"/>
            </a:rPr>
            <a:t>3. Ausfuhr von ausgewählten Enderzeugnissen</a:t>
          </a:r>
          <a:r>
            <a:rPr lang="de-DE" b="1" baseline="0">
              <a:solidFill>
                <a:sysClr val="windowText" lastClr="000000"/>
              </a:solidFill>
              <a:latin typeface="Arial" panose="020B0604020202020204" pitchFamily="34" charset="0"/>
              <a:cs typeface="Arial" panose="020B0604020202020204" pitchFamily="34" charset="0"/>
            </a:rPr>
            <a:t> im 3. Vierteljahr 2022</a:t>
          </a:r>
        </a:p>
        <a:p xmlns:a="http://schemas.openxmlformats.org/drawingml/2006/main">
          <a:pPr algn="ctr"/>
          <a:r>
            <a:rPr lang="de-DE" b="1" baseline="0">
              <a:solidFill>
                <a:sysClr val="windowText" lastClr="000000"/>
              </a:solidFill>
              <a:latin typeface="Arial" panose="020B0604020202020204" pitchFamily="34" charset="0"/>
              <a:cs typeface="Arial" panose="020B0604020202020204" pitchFamily="34" charset="0"/>
            </a:rPr>
            <a:t>in der Reihenfolge ihrer Anteile (EUR)</a:t>
          </a:r>
          <a:endParaRPr lang="de-DE"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0.07673</cdr:x>
      <cdr:y>0.54258</cdr:y>
    </cdr:from>
    <cdr:to>
      <cdr:x>0.85551</cdr:x>
      <cdr:y>0.58603</cdr:y>
    </cdr:to>
    <cdr:sp macro="" textlink="">
      <cdr:nvSpPr>
        <cdr:cNvPr id="6" name="Rechteck 5"/>
        <cdr:cNvSpPr/>
      </cdr:nvSpPr>
      <cdr:spPr>
        <a:xfrm xmlns:a="http://schemas.openxmlformats.org/drawingml/2006/main">
          <a:off x="488950" y="4956174"/>
          <a:ext cx="4962524" cy="396875"/>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ctr"/>
          <a:r>
            <a:rPr lang="de-DE" b="1">
              <a:solidFill>
                <a:sysClr val="windowText" lastClr="000000"/>
              </a:solidFill>
              <a:latin typeface="Arial" panose="020B0604020202020204" pitchFamily="34" charset="0"/>
              <a:cs typeface="Arial" panose="020B0604020202020204" pitchFamily="34" charset="0"/>
            </a:rPr>
            <a:t>4. Einfuhr von ausgewählten Enderzeugnissen</a:t>
          </a:r>
          <a:r>
            <a:rPr lang="de-DE" b="1" baseline="0">
              <a:solidFill>
                <a:sysClr val="windowText" lastClr="000000"/>
              </a:solidFill>
              <a:latin typeface="Arial" panose="020B0604020202020204" pitchFamily="34" charset="0"/>
              <a:cs typeface="Arial" panose="020B0604020202020204" pitchFamily="34" charset="0"/>
            </a:rPr>
            <a:t> im 3. Vierteljahr 2022</a:t>
          </a:r>
        </a:p>
        <a:p xmlns:a="http://schemas.openxmlformats.org/drawingml/2006/main">
          <a:pPr algn="ctr"/>
          <a:r>
            <a:rPr lang="de-DE" b="1" baseline="0">
              <a:solidFill>
                <a:sysClr val="windowText" lastClr="000000"/>
              </a:solidFill>
              <a:latin typeface="Arial" panose="020B0604020202020204" pitchFamily="34" charset="0"/>
              <a:cs typeface="Arial" panose="020B0604020202020204" pitchFamily="34" charset="0"/>
            </a:rPr>
            <a:t>in der Reihenfolge ihrer Anteile (EUR)</a:t>
          </a:r>
          <a:endParaRPr lang="de-DE"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0.09854</cdr:x>
      <cdr:y>0.84552</cdr:y>
    </cdr:from>
    <cdr:to>
      <cdr:x>0.41737</cdr:x>
      <cdr:y>0.93936</cdr:y>
    </cdr:to>
    <cdr:sp macro="" textlink="">
      <cdr:nvSpPr>
        <cdr:cNvPr id="1089537" name="Text Box 1"/>
        <cdr:cNvSpPr txBox="1">
          <a:spLocks xmlns:a="http://schemas.openxmlformats.org/drawingml/2006/main" noChangeArrowheads="1"/>
        </cdr:cNvSpPr>
      </cdr:nvSpPr>
      <cdr:spPr bwMode="auto">
        <a:xfrm xmlns:a="http://schemas.openxmlformats.org/drawingml/2006/main">
          <a:off x="577278" y="3467490"/>
          <a:ext cx="1867791" cy="38483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drawings/drawing9.xml><?xml version="1.0" encoding="utf-8"?>
<c:userShapes xmlns:c="http://schemas.openxmlformats.org/drawingml/2006/chart">
  <cdr:relSizeAnchor xmlns:cdr="http://schemas.openxmlformats.org/drawingml/2006/chartDrawing">
    <cdr:from>
      <cdr:x>0.10779</cdr:x>
      <cdr:y>0.88459</cdr:y>
    </cdr:from>
    <cdr:to>
      <cdr:x>0.47097</cdr:x>
      <cdr:y>0.96036</cdr:y>
    </cdr:to>
    <cdr:sp macro="" textlink="">
      <cdr:nvSpPr>
        <cdr:cNvPr id="1090561" name="Text Box 1"/>
        <cdr:cNvSpPr txBox="1">
          <a:spLocks xmlns:a="http://schemas.openxmlformats.org/drawingml/2006/main" noChangeArrowheads="1"/>
        </cdr:cNvSpPr>
      </cdr:nvSpPr>
      <cdr:spPr bwMode="auto">
        <a:xfrm xmlns:a="http://schemas.openxmlformats.org/drawingml/2006/main">
          <a:off x="685832" y="3797710"/>
          <a:ext cx="2310805" cy="32529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18000" tIns="46800" rIns="18000" bIns="46800" anchor="ctr"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Thüringer Landesamt für Statistik</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6.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633"/>
  </cols>
  <sheetData>
    <row r="1" spans="1:1" ht="15" x14ac:dyDescent="0.25">
      <c r="A1" s="632" t="s">
        <v>1232</v>
      </c>
    </row>
    <row r="4" spans="1:1" ht="15.75" customHeight="1" x14ac:dyDescent="0.2">
      <c r="A4" s="634" t="s">
        <v>1245</v>
      </c>
    </row>
    <row r="5" spans="1:1" ht="14.25" x14ac:dyDescent="0.2">
      <c r="A5" s="635"/>
    </row>
    <row r="6" spans="1:1" ht="14.25" x14ac:dyDescent="0.2">
      <c r="A6" s="635"/>
    </row>
    <row r="7" spans="1:1" x14ac:dyDescent="0.2">
      <c r="A7" s="636" t="s">
        <v>1233</v>
      </c>
    </row>
    <row r="10" spans="1:1" x14ac:dyDescent="0.2">
      <c r="A10" s="636" t="s">
        <v>1246</v>
      </c>
    </row>
    <row r="11" spans="1:1" x14ac:dyDescent="0.2">
      <c r="A11" s="633" t="s">
        <v>1234</v>
      </c>
    </row>
    <row r="14" spans="1:1" x14ac:dyDescent="0.2">
      <c r="A14" s="633" t="s">
        <v>1235</v>
      </c>
    </row>
    <row r="17" spans="1:1" x14ac:dyDescent="0.2">
      <c r="A17" s="633" t="s">
        <v>1236</v>
      </c>
    </row>
    <row r="18" spans="1:1" x14ac:dyDescent="0.2">
      <c r="A18" s="633" t="s">
        <v>1237</v>
      </c>
    </row>
    <row r="19" spans="1:1" x14ac:dyDescent="0.2">
      <c r="A19" s="633" t="s">
        <v>1238</v>
      </c>
    </row>
    <row r="20" spans="1:1" x14ac:dyDescent="0.2">
      <c r="A20" s="633" t="s">
        <v>1239</v>
      </c>
    </row>
    <row r="21" spans="1:1" ht="12.75" customHeight="1" x14ac:dyDescent="0.2">
      <c r="A21" s="633" t="s">
        <v>1240</v>
      </c>
    </row>
    <row r="24" spans="1:1" x14ac:dyDescent="0.2">
      <c r="A24" s="637" t="s">
        <v>1241</v>
      </c>
    </row>
    <row r="25" spans="1:1" ht="38.25" x14ac:dyDescent="0.2">
      <c r="A25" s="638" t="s">
        <v>1243</v>
      </c>
    </row>
    <row r="28" spans="1:1" x14ac:dyDescent="0.2">
      <c r="A28" s="637" t="s">
        <v>1244</v>
      </c>
    </row>
    <row r="29" spans="1:1" x14ac:dyDescent="0.2">
      <c r="A29" s="639" t="s">
        <v>1242</v>
      </c>
    </row>
    <row r="30" spans="1:1" ht="12.75" customHeight="1" x14ac:dyDescent="0.2">
      <c r="A30" s="633" t="s">
        <v>1046</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M578"/>
  <sheetViews>
    <sheetView workbookViewId="0"/>
  </sheetViews>
  <sheetFormatPr baseColWidth="10" defaultColWidth="11.42578125" defaultRowHeight="12.75" x14ac:dyDescent="0.2"/>
  <cols>
    <col min="1" max="1" width="8.5703125" style="39" customWidth="1"/>
    <col min="2" max="2" width="50.140625" style="39" customWidth="1"/>
    <col min="3" max="3" width="16.140625" style="39" customWidth="1"/>
    <col min="4" max="4" width="16.140625" style="84" customWidth="1"/>
    <col min="5" max="5" width="16.140625" style="39" customWidth="1"/>
    <col min="6" max="12" width="15.7109375" style="39" customWidth="1"/>
    <col min="13" max="13" width="8.5703125" style="101" customWidth="1"/>
    <col min="14" max="16384" width="11.42578125" style="39"/>
  </cols>
  <sheetData>
    <row r="1" spans="1:13" ht="17.25" x14ac:dyDescent="0.25">
      <c r="A1" s="175"/>
      <c r="B1" s="175"/>
      <c r="C1" s="176"/>
      <c r="D1" s="177"/>
      <c r="E1" s="178" t="s">
        <v>1125</v>
      </c>
      <c r="F1" s="179" t="s">
        <v>713</v>
      </c>
      <c r="G1" s="180"/>
      <c r="H1" s="180"/>
      <c r="I1" s="176"/>
      <c r="M1" s="181"/>
    </row>
    <row r="2" spans="1:13" ht="15" x14ac:dyDescent="0.25">
      <c r="A2" s="182"/>
      <c r="B2" s="182"/>
      <c r="C2" s="106"/>
      <c r="D2" s="106"/>
      <c r="E2" s="106"/>
      <c r="F2" s="106"/>
      <c r="G2" s="106"/>
      <c r="M2" s="241"/>
    </row>
    <row r="3" spans="1:13" ht="12.75" customHeight="1" x14ac:dyDescent="0.2">
      <c r="A3" s="429" t="s">
        <v>1060</v>
      </c>
      <c r="B3" s="436" t="s">
        <v>711</v>
      </c>
      <c r="C3" s="431" t="s">
        <v>873</v>
      </c>
      <c r="D3" s="432"/>
      <c r="E3" s="424" t="s">
        <v>462</v>
      </c>
      <c r="F3" s="425"/>
      <c r="G3" s="425"/>
      <c r="H3" s="425"/>
      <c r="I3" s="425"/>
      <c r="J3" s="425"/>
      <c r="K3" s="425"/>
      <c r="L3" s="426"/>
      <c r="M3" s="406" t="s">
        <v>1061</v>
      </c>
    </row>
    <row r="4" spans="1:13" ht="12.75" customHeight="1" x14ac:dyDescent="0.2">
      <c r="A4" s="422"/>
      <c r="B4" s="437"/>
      <c r="C4" s="433"/>
      <c r="D4" s="434"/>
      <c r="E4" s="419" t="s">
        <v>200</v>
      </c>
      <c r="F4" s="417" t="s">
        <v>463</v>
      </c>
      <c r="G4" s="418"/>
      <c r="H4" s="422" t="s">
        <v>202</v>
      </c>
      <c r="I4" s="412" t="s">
        <v>203</v>
      </c>
      <c r="J4" s="412" t="s">
        <v>204</v>
      </c>
      <c r="K4" s="413" t="s">
        <v>972</v>
      </c>
      <c r="L4" s="412" t="s">
        <v>205</v>
      </c>
      <c r="M4" s="410"/>
    </row>
    <row r="5" spans="1:13" ht="12.75" customHeight="1" x14ac:dyDescent="0.2">
      <c r="A5" s="422"/>
      <c r="B5" s="437"/>
      <c r="C5" s="435"/>
      <c r="D5" s="423"/>
      <c r="E5" s="420"/>
      <c r="F5" s="439" t="s">
        <v>1077</v>
      </c>
      <c r="G5" s="427" t="s">
        <v>712</v>
      </c>
      <c r="H5" s="422"/>
      <c r="I5" s="412"/>
      <c r="J5" s="412"/>
      <c r="K5" s="412"/>
      <c r="L5" s="412"/>
      <c r="M5" s="410"/>
    </row>
    <row r="6" spans="1:13" ht="17.25" customHeight="1" x14ac:dyDescent="0.2">
      <c r="A6" s="422"/>
      <c r="B6" s="437"/>
      <c r="C6" s="303" t="s">
        <v>460</v>
      </c>
      <c r="D6" s="183" t="s">
        <v>874</v>
      </c>
      <c r="E6" s="421"/>
      <c r="F6" s="440"/>
      <c r="G6" s="405"/>
      <c r="H6" s="423"/>
      <c r="I6" s="405"/>
      <c r="J6" s="405"/>
      <c r="K6" s="405"/>
      <c r="L6" s="405"/>
      <c r="M6" s="410"/>
    </row>
    <row r="7" spans="1:13" x14ac:dyDescent="0.2">
      <c r="A7" s="430"/>
      <c r="B7" s="438"/>
      <c r="C7" s="200" t="s">
        <v>461</v>
      </c>
      <c r="D7" s="184" t="s">
        <v>811</v>
      </c>
      <c r="E7" s="414" t="s">
        <v>461</v>
      </c>
      <c r="F7" s="415"/>
      <c r="G7" s="415"/>
      <c r="H7" s="415"/>
      <c r="I7" s="415"/>
      <c r="J7" s="415"/>
      <c r="K7" s="415"/>
      <c r="L7" s="416"/>
      <c r="M7" s="411"/>
    </row>
    <row r="8" spans="1:13" s="53" customFormat="1" ht="20.25" customHeight="1" x14ac:dyDescent="0.2">
      <c r="A8" s="185" t="s">
        <v>206</v>
      </c>
      <c r="B8" s="201" t="s">
        <v>812</v>
      </c>
      <c r="C8" s="242">
        <v>324503.84399999998</v>
      </c>
      <c r="D8" s="186">
        <v>7.3822278671631301</v>
      </c>
      <c r="E8" s="242">
        <v>268710.80800000002</v>
      </c>
      <c r="F8" s="242">
        <v>207833.32199999999</v>
      </c>
      <c r="G8" s="242">
        <v>145022.274</v>
      </c>
      <c r="H8" s="242">
        <v>810.995</v>
      </c>
      <c r="I8" s="242">
        <v>32231.608</v>
      </c>
      <c r="J8" s="242">
        <v>17043.993999999999</v>
      </c>
      <c r="K8" s="242">
        <v>5591.2510000000002</v>
      </c>
      <c r="L8" s="242">
        <v>115.188</v>
      </c>
      <c r="M8" s="187" t="s">
        <v>206</v>
      </c>
    </row>
    <row r="9" spans="1:13" ht="20.25" customHeight="1" x14ac:dyDescent="0.2">
      <c r="A9" s="188" t="s">
        <v>685</v>
      </c>
      <c r="B9" s="202" t="s">
        <v>1039</v>
      </c>
      <c r="C9" s="242">
        <v>118220.999</v>
      </c>
      <c r="D9" s="186">
        <v>2.6894422652868899</v>
      </c>
      <c r="E9" s="242">
        <v>94570.6</v>
      </c>
      <c r="F9" s="242">
        <v>74196.910999999993</v>
      </c>
      <c r="G9" s="242">
        <v>59262.521000000001</v>
      </c>
      <c r="H9" s="242">
        <v>2.048</v>
      </c>
      <c r="I9" s="242">
        <v>17482.653999999999</v>
      </c>
      <c r="J9" s="242">
        <v>4550.3069999999998</v>
      </c>
      <c r="K9" s="242">
        <v>1615.39</v>
      </c>
      <c r="L9" s="242">
        <v>0</v>
      </c>
      <c r="M9" s="189" t="s">
        <v>685</v>
      </c>
    </row>
    <row r="10" spans="1:13" x14ac:dyDescent="0.2">
      <c r="A10" s="188" t="s">
        <v>229</v>
      </c>
      <c r="B10" s="202" t="s">
        <v>230</v>
      </c>
      <c r="C10" s="242">
        <v>68209.975999999995</v>
      </c>
      <c r="D10" s="186">
        <v>1.5517276450066599</v>
      </c>
      <c r="E10" s="242">
        <v>49814.682000000001</v>
      </c>
      <c r="F10" s="242">
        <v>29495.187999999998</v>
      </c>
      <c r="G10" s="242">
        <v>13140.763999999999</v>
      </c>
      <c r="H10" s="242">
        <v>9.2490000000000006</v>
      </c>
      <c r="I10" s="242">
        <v>10003.334000000001</v>
      </c>
      <c r="J10" s="242">
        <v>5169.3320000000003</v>
      </c>
      <c r="K10" s="242">
        <v>3210.0309999999999</v>
      </c>
      <c r="L10" s="242">
        <v>3.3479999999999999</v>
      </c>
      <c r="M10" s="189" t="s">
        <v>229</v>
      </c>
    </row>
    <row r="11" spans="1:13" x14ac:dyDescent="0.2">
      <c r="A11" s="188" t="s">
        <v>215</v>
      </c>
      <c r="B11" s="202" t="s">
        <v>216</v>
      </c>
      <c r="C11" s="242">
        <v>30235.925999999999</v>
      </c>
      <c r="D11" s="186">
        <v>0.68784545894834503</v>
      </c>
      <c r="E11" s="242">
        <v>30204.735000000001</v>
      </c>
      <c r="F11" s="242">
        <v>25036.035</v>
      </c>
      <c r="G11" s="242">
        <v>22621.522000000001</v>
      </c>
      <c r="H11" s="242">
        <v>0</v>
      </c>
      <c r="I11" s="242">
        <v>0</v>
      </c>
      <c r="J11" s="242">
        <v>2.2440000000000002</v>
      </c>
      <c r="K11" s="242" t="s">
        <v>104</v>
      </c>
      <c r="L11" s="242">
        <v>28.946999999999999</v>
      </c>
      <c r="M11" s="189" t="s">
        <v>215</v>
      </c>
    </row>
    <row r="12" spans="1:13" s="53" customFormat="1" ht="20.25" customHeight="1" x14ac:dyDescent="0.2">
      <c r="A12" s="190" t="s">
        <v>239</v>
      </c>
      <c r="B12" s="203" t="s">
        <v>195</v>
      </c>
      <c r="C12" s="242">
        <v>3872277.9160000002</v>
      </c>
      <c r="D12" s="186">
        <v>88.0915233191986</v>
      </c>
      <c r="E12" s="242">
        <v>2430967.69</v>
      </c>
      <c r="F12" s="242">
        <v>1873123.074</v>
      </c>
      <c r="G12" s="242">
        <v>1172443.27</v>
      </c>
      <c r="H12" s="242">
        <v>53108.942000000003</v>
      </c>
      <c r="I12" s="242">
        <v>639950.53799999994</v>
      </c>
      <c r="J12" s="242">
        <v>727408.78099999996</v>
      </c>
      <c r="K12" s="242">
        <v>20563.71</v>
      </c>
      <c r="L12" s="242">
        <v>278.255</v>
      </c>
      <c r="M12" s="187" t="s">
        <v>239</v>
      </c>
    </row>
    <row r="13" spans="1:13" s="53" customFormat="1" ht="20.25" customHeight="1" x14ac:dyDescent="0.2">
      <c r="A13" s="54" t="s">
        <v>681</v>
      </c>
      <c r="B13" s="203" t="s">
        <v>196</v>
      </c>
      <c r="C13" s="242">
        <v>51953.771999999997</v>
      </c>
      <c r="D13" s="186">
        <v>1.1819107556169299</v>
      </c>
      <c r="E13" s="242">
        <v>32775.017</v>
      </c>
      <c r="F13" s="242">
        <v>26896.744999999999</v>
      </c>
      <c r="G13" s="242">
        <v>22224.496999999999</v>
      </c>
      <c r="H13" s="242">
        <v>2160.884</v>
      </c>
      <c r="I13" s="242">
        <v>3097.0830000000001</v>
      </c>
      <c r="J13" s="242">
        <v>13913.71</v>
      </c>
      <c r="K13" s="242">
        <v>7.0780000000000003</v>
      </c>
      <c r="L13" s="242" t="s">
        <v>104</v>
      </c>
      <c r="M13" s="191" t="s">
        <v>681</v>
      </c>
    </row>
    <row r="14" spans="1:13" ht="20.25" customHeight="1" x14ac:dyDescent="0.2">
      <c r="A14" s="188" t="s">
        <v>988</v>
      </c>
      <c r="B14" s="202" t="s">
        <v>243</v>
      </c>
      <c r="C14" s="242">
        <v>21244.305</v>
      </c>
      <c r="D14" s="186">
        <v>0.48329258124138902</v>
      </c>
      <c r="E14" s="242">
        <v>12265.397999999999</v>
      </c>
      <c r="F14" s="242">
        <v>10444.768</v>
      </c>
      <c r="G14" s="242">
        <v>9801.7489999999998</v>
      </c>
      <c r="H14" s="242" t="s">
        <v>104</v>
      </c>
      <c r="I14" s="242" t="s">
        <v>104</v>
      </c>
      <c r="J14" s="242">
        <v>8978.9069999999992</v>
      </c>
      <c r="K14" s="242" t="s">
        <v>104</v>
      </c>
      <c r="L14" s="242" t="s">
        <v>104</v>
      </c>
      <c r="M14" s="189" t="s">
        <v>988</v>
      </c>
    </row>
    <row r="15" spans="1:13" x14ac:dyDescent="0.2">
      <c r="A15" s="188" t="s">
        <v>686</v>
      </c>
      <c r="B15" s="202" t="s">
        <v>244</v>
      </c>
      <c r="C15" s="242">
        <v>14862.35</v>
      </c>
      <c r="D15" s="186">
        <v>0.33810771850681698</v>
      </c>
      <c r="E15" s="242">
        <v>8666.5509999999995</v>
      </c>
      <c r="F15" s="242">
        <v>7931.1890000000003</v>
      </c>
      <c r="G15" s="242">
        <v>7540.1319999999996</v>
      </c>
      <c r="H15" s="242">
        <v>0</v>
      </c>
      <c r="I15" s="242">
        <v>2967.1469999999999</v>
      </c>
      <c r="J15" s="242">
        <v>3228.652</v>
      </c>
      <c r="K15" s="242" t="s">
        <v>104</v>
      </c>
      <c r="L15" s="242" t="s">
        <v>104</v>
      </c>
      <c r="M15" s="189" t="s">
        <v>686</v>
      </c>
    </row>
    <row r="16" spans="1:13" x14ac:dyDescent="0.2">
      <c r="A16" s="188" t="s">
        <v>687</v>
      </c>
      <c r="B16" s="202" t="s">
        <v>1040</v>
      </c>
      <c r="C16" s="242">
        <v>7167.0309999999999</v>
      </c>
      <c r="D16" s="186">
        <v>0.163044774203113</v>
      </c>
      <c r="E16" s="242">
        <v>3722.5210000000002</v>
      </c>
      <c r="F16" s="242">
        <v>2839.011</v>
      </c>
      <c r="G16" s="242">
        <v>1721.3230000000001</v>
      </c>
      <c r="H16" s="242">
        <v>2121.6469999999999</v>
      </c>
      <c r="I16" s="242">
        <v>0</v>
      </c>
      <c r="J16" s="242">
        <v>1322.8630000000001</v>
      </c>
      <c r="K16" s="242" t="s">
        <v>104</v>
      </c>
      <c r="L16" s="242" t="s">
        <v>104</v>
      </c>
      <c r="M16" s="189" t="s">
        <v>687</v>
      </c>
    </row>
    <row r="17" spans="1:13" s="53" customFormat="1" ht="20.25" customHeight="1" x14ac:dyDescent="0.2">
      <c r="A17" s="54" t="s">
        <v>682</v>
      </c>
      <c r="B17" s="203" t="s">
        <v>197</v>
      </c>
      <c r="C17" s="242">
        <v>186285.86</v>
      </c>
      <c r="D17" s="186">
        <v>4.23786864894719</v>
      </c>
      <c r="E17" s="242">
        <v>125804.17200000001</v>
      </c>
      <c r="F17" s="242">
        <v>107483.50599999999</v>
      </c>
      <c r="G17" s="242">
        <v>73394.175000000003</v>
      </c>
      <c r="H17" s="242">
        <v>1671.0450000000001</v>
      </c>
      <c r="I17" s="242">
        <v>28406.68</v>
      </c>
      <c r="J17" s="242">
        <v>29228.437000000002</v>
      </c>
      <c r="K17" s="242">
        <v>1175.5260000000001</v>
      </c>
      <c r="L17" s="242" t="s">
        <v>104</v>
      </c>
      <c r="M17" s="191" t="s">
        <v>682</v>
      </c>
    </row>
    <row r="18" spans="1:13" ht="20.25" customHeight="1" x14ac:dyDescent="0.2">
      <c r="A18" s="188" t="s">
        <v>688</v>
      </c>
      <c r="B18" s="202" t="s">
        <v>260</v>
      </c>
      <c r="C18" s="242">
        <v>42103.64</v>
      </c>
      <c r="D18" s="186">
        <v>0.95782737327760104</v>
      </c>
      <c r="E18" s="242">
        <v>10816.433999999999</v>
      </c>
      <c r="F18" s="242">
        <v>7314.2910000000002</v>
      </c>
      <c r="G18" s="242">
        <v>5802.5919999999996</v>
      </c>
      <c r="H18" s="242">
        <v>778.15599999999995</v>
      </c>
      <c r="I18" s="242">
        <v>17742.062999999998</v>
      </c>
      <c r="J18" s="242">
        <v>12628.838</v>
      </c>
      <c r="K18" s="242">
        <v>138.149</v>
      </c>
      <c r="L18" s="242" t="s">
        <v>104</v>
      </c>
      <c r="M18" s="189" t="s">
        <v>688</v>
      </c>
    </row>
    <row r="19" spans="1:13" x14ac:dyDescent="0.2">
      <c r="A19" s="188" t="s">
        <v>261</v>
      </c>
      <c r="B19" s="202" t="s">
        <v>1041</v>
      </c>
      <c r="C19" s="242">
        <v>38106.076999999997</v>
      </c>
      <c r="D19" s="186">
        <v>0.86688570486599303</v>
      </c>
      <c r="E19" s="242">
        <v>34305.071000000004</v>
      </c>
      <c r="F19" s="242">
        <v>33733.383000000002</v>
      </c>
      <c r="G19" s="242">
        <v>29299.907999999999</v>
      </c>
      <c r="H19" s="242">
        <v>357.13200000000001</v>
      </c>
      <c r="I19" s="242">
        <v>725.94399999999996</v>
      </c>
      <c r="J19" s="242">
        <v>1960.7539999999999</v>
      </c>
      <c r="K19" s="242">
        <v>757.17600000000004</v>
      </c>
      <c r="L19" s="242" t="s">
        <v>104</v>
      </c>
      <c r="M19" s="189" t="s">
        <v>261</v>
      </c>
    </row>
    <row r="20" spans="1:13" x14ac:dyDescent="0.2">
      <c r="A20" s="188" t="s">
        <v>689</v>
      </c>
      <c r="B20" s="202" t="s">
        <v>263</v>
      </c>
      <c r="C20" s="242">
        <v>36130.470999999998</v>
      </c>
      <c r="D20" s="186">
        <v>0.82194209653161898</v>
      </c>
      <c r="E20" s="242">
        <v>27141.963</v>
      </c>
      <c r="F20" s="242">
        <v>20922.525000000001</v>
      </c>
      <c r="G20" s="242">
        <v>14709.380999999999</v>
      </c>
      <c r="H20" s="242">
        <v>82.158000000000001</v>
      </c>
      <c r="I20" s="242">
        <v>2584.163</v>
      </c>
      <c r="J20" s="242">
        <v>6317.4639999999999</v>
      </c>
      <c r="K20" s="242">
        <v>4.7229999999999999</v>
      </c>
      <c r="L20" s="242" t="s">
        <v>104</v>
      </c>
      <c r="M20" s="189" t="s">
        <v>689</v>
      </c>
    </row>
    <row r="21" spans="1:13" s="53" customFormat="1" ht="20.25" customHeight="1" x14ac:dyDescent="0.2">
      <c r="A21" s="192" t="s">
        <v>280</v>
      </c>
      <c r="B21" s="203" t="s">
        <v>198</v>
      </c>
      <c r="C21" s="242">
        <v>3634038.284</v>
      </c>
      <c r="D21" s="186">
        <v>82.671743914634504</v>
      </c>
      <c r="E21" s="242">
        <v>2272388.5010000002</v>
      </c>
      <c r="F21" s="242">
        <v>1738742.8230000001</v>
      </c>
      <c r="G21" s="242">
        <v>1076824.598</v>
      </c>
      <c r="H21" s="242">
        <v>49277.012999999999</v>
      </c>
      <c r="I21" s="242">
        <v>608446.77500000002</v>
      </c>
      <c r="J21" s="242">
        <v>684266.63399999996</v>
      </c>
      <c r="K21" s="242">
        <v>19381.106</v>
      </c>
      <c r="L21" s="242">
        <v>278.255</v>
      </c>
      <c r="M21" s="187" t="s">
        <v>280</v>
      </c>
    </row>
    <row r="22" spans="1:13" s="53" customFormat="1" ht="20.25" customHeight="1" x14ac:dyDescent="0.2">
      <c r="A22" s="54" t="s">
        <v>683</v>
      </c>
      <c r="B22" s="203" t="s">
        <v>281</v>
      </c>
      <c r="C22" s="242">
        <v>505896.18300000002</v>
      </c>
      <c r="D22" s="186">
        <v>11.5087724508868</v>
      </c>
      <c r="E22" s="242">
        <v>401382.21</v>
      </c>
      <c r="F22" s="242">
        <v>330114.95699999999</v>
      </c>
      <c r="G22" s="242">
        <v>204797.18</v>
      </c>
      <c r="H22" s="242">
        <v>5465.74</v>
      </c>
      <c r="I22" s="242">
        <v>48623.076999999997</v>
      </c>
      <c r="J22" s="242">
        <v>47466.858</v>
      </c>
      <c r="K22" s="242">
        <v>2958.2979999999998</v>
      </c>
      <c r="L22" s="242">
        <v>0</v>
      </c>
      <c r="M22" s="191" t="s">
        <v>683</v>
      </c>
    </row>
    <row r="23" spans="1:13" ht="20.25" customHeight="1" x14ac:dyDescent="0.2">
      <c r="A23" s="188" t="s">
        <v>690</v>
      </c>
      <c r="B23" s="202" t="s">
        <v>1045</v>
      </c>
      <c r="C23" s="242">
        <v>122609.04399999999</v>
      </c>
      <c r="D23" s="186">
        <v>2.7892671169190502</v>
      </c>
      <c r="E23" s="242">
        <v>111509.29700000001</v>
      </c>
      <c r="F23" s="242">
        <v>83857.966</v>
      </c>
      <c r="G23" s="242">
        <v>55861.033000000003</v>
      </c>
      <c r="H23" s="242">
        <v>537.44200000000001</v>
      </c>
      <c r="I23" s="242">
        <v>7479.1279999999997</v>
      </c>
      <c r="J23" s="242">
        <v>3083.1770000000001</v>
      </c>
      <c r="K23" s="242" t="s">
        <v>104</v>
      </c>
      <c r="L23" s="242" t="s">
        <v>104</v>
      </c>
      <c r="M23" s="189" t="s">
        <v>690</v>
      </c>
    </row>
    <row r="24" spans="1:13" x14ac:dyDescent="0.2">
      <c r="A24" s="188" t="s">
        <v>998</v>
      </c>
      <c r="B24" s="202" t="s">
        <v>296</v>
      </c>
      <c r="C24" s="242">
        <v>66543.87</v>
      </c>
      <c r="D24" s="186">
        <v>1.5138249379347299</v>
      </c>
      <c r="E24" s="242">
        <v>55425.324000000001</v>
      </c>
      <c r="F24" s="242">
        <v>54315.720999999998</v>
      </c>
      <c r="G24" s="242">
        <v>17756.060000000001</v>
      </c>
      <c r="H24" s="242">
        <v>395.00099999999998</v>
      </c>
      <c r="I24" s="242">
        <v>8026.5969999999998</v>
      </c>
      <c r="J24" s="242">
        <v>2696.9479999999999</v>
      </c>
      <c r="K24" s="242" t="s">
        <v>104</v>
      </c>
      <c r="L24" s="242" t="s">
        <v>104</v>
      </c>
      <c r="M24" s="189" t="s">
        <v>998</v>
      </c>
    </row>
    <row r="25" spans="1:13" x14ac:dyDescent="0.2">
      <c r="A25" s="188" t="s">
        <v>287</v>
      </c>
      <c r="B25" s="202" t="s">
        <v>288</v>
      </c>
      <c r="C25" s="242">
        <v>45712.211000000003</v>
      </c>
      <c r="D25" s="186">
        <v>1.03991975489154</v>
      </c>
      <c r="E25" s="242">
        <v>39668.184999999998</v>
      </c>
      <c r="F25" s="242">
        <v>36949.881000000001</v>
      </c>
      <c r="G25" s="242">
        <v>21602.18</v>
      </c>
      <c r="H25" s="242">
        <v>409.35399999999998</v>
      </c>
      <c r="I25" s="242">
        <v>1626.145</v>
      </c>
      <c r="J25" s="242">
        <v>3957.127</v>
      </c>
      <c r="K25" s="242">
        <v>51.4</v>
      </c>
      <c r="L25" s="242" t="s">
        <v>104</v>
      </c>
      <c r="M25" s="189" t="s">
        <v>287</v>
      </c>
    </row>
    <row r="26" spans="1:13" s="53" customFormat="1" ht="20.25" customHeight="1" x14ac:dyDescent="0.2">
      <c r="A26" s="54" t="s">
        <v>684</v>
      </c>
      <c r="B26" s="203" t="s">
        <v>304</v>
      </c>
      <c r="C26" s="242">
        <v>3128142.1009999998</v>
      </c>
      <c r="D26" s="186">
        <v>71.162971463747695</v>
      </c>
      <c r="E26" s="242">
        <v>1871006.291</v>
      </c>
      <c r="F26" s="242">
        <v>1408627.8659999999</v>
      </c>
      <c r="G26" s="242">
        <v>872027.41799999995</v>
      </c>
      <c r="H26" s="242">
        <v>43811.273000000001</v>
      </c>
      <c r="I26" s="242">
        <v>559823.69799999997</v>
      </c>
      <c r="J26" s="242">
        <v>636799.77599999995</v>
      </c>
      <c r="K26" s="242">
        <v>16422.808000000001</v>
      </c>
      <c r="L26" s="242">
        <v>278.255</v>
      </c>
      <c r="M26" s="191" t="s">
        <v>684</v>
      </c>
    </row>
    <row r="27" spans="1:13" ht="20.25" customHeight="1" x14ac:dyDescent="0.2">
      <c r="A27" s="188" t="s">
        <v>691</v>
      </c>
      <c r="B27" s="202" t="s">
        <v>1042</v>
      </c>
      <c r="C27" s="218">
        <v>459231.83</v>
      </c>
      <c r="D27" s="193">
        <v>10.447192153798699</v>
      </c>
      <c r="E27" s="218">
        <v>244823.62400000001</v>
      </c>
      <c r="F27" s="218">
        <v>214369.81400000001</v>
      </c>
      <c r="G27" s="218">
        <v>111521.876</v>
      </c>
      <c r="H27" s="218">
        <v>8555.9189999999999</v>
      </c>
      <c r="I27" s="218">
        <v>175908.58499999999</v>
      </c>
      <c r="J27" s="218">
        <v>29907.173999999999</v>
      </c>
      <c r="K27" s="218">
        <v>36.527999999999999</v>
      </c>
      <c r="L27" s="218" t="s">
        <v>104</v>
      </c>
      <c r="M27" s="189" t="s">
        <v>691</v>
      </c>
    </row>
    <row r="28" spans="1:13" x14ac:dyDescent="0.2">
      <c r="A28" s="188" t="s">
        <v>1000</v>
      </c>
      <c r="B28" s="202" t="s">
        <v>319</v>
      </c>
      <c r="C28" s="218">
        <v>238174.927</v>
      </c>
      <c r="D28" s="193">
        <v>5.4183074125893702</v>
      </c>
      <c r="E28" s="218">
        <v>207608.66899999999</v>
      </c>
      <c r="F28" s="218">
        <v>172332.511</v>
      </c>
      <c r="G28" s="218">
        <v>114768.93399999999</v>
      </c>
      <c r="H28" s="218">
        <v>5011.3370000000004</v>
      </c>
      <c r="I28" s="218">
        <v>13582.627</v>
      </c>
      <c r="J28" s="218">
        <v>10402.929</v>
      </c>
      <c r="K28" s="218">
        <v>1566.3050000000001</v>
      </c>
      <c r="L28" s="218">
        <v>3.06</v>
      </c>
      <c r="M28" s="189" t="s">
        <v>1000</v>
      </c>
    </row>
    <row r="29" spans="1:13" x14ac:dyDescent="0.2">
      <c r="A29" s="188" t="s">
        <v>1070</v>
      </c>
      <c r="B29" s="202" t="s">
        <v>321</v>
      </c>
      <c r="C29" s="218">
        <v>236288.18400000001</v>
      </c>
      <c r="D29" s="193">
        <v>5.3753853732659298</v>
      </c>
      <c r="E29" s="218">
        <v>83284.956000000006</v>
      </c>
      <c r="F29" s="218">
        <v>43399.982000000004</v>
      </c>
      <c r="G29" s="218">
        <v>29386.013999999999</v>
      </c>
      <c r="H29" s="218">
        <v>10812.439</v>
      </c>
      <c r="I29" s="218">
        <v>16573.464</v>
      </c>
      <c r="J29" s="218">
        <v>125178.40399999999</v>
      </c>
      <c r="K29" s="218">
        <v>438.92099999999999</v>
      </c>
      <c r="L29" s="218" t="s">
        <v>104</v>
      </c>
      <c r="M29" s="189" t="s">
        <v>1070</v>
      </c>
    </row>
    <row r="30" spans="1:13" s="53" customFormat="1" ht="20.25" customHeight="1" x14ac:dyDescent="0.2">
      <c r="A30" s="79" t="s">
        <v>1046</v>
      </c>
      <c r="B30" s="203" t="s">
        <v>199</v>
      </c>
      <c r="C30" s="243">
        <v>4395744.074</v>
      </c>
      <c r="D30" s="194">
        <v>100</v>
      </c>
      <c r="E30" s="243">
        <v>2897020.46</v>
      </c>
      <c r="F30" s="243">
        <v>2277081.6009999998</v>
      </c>
      <c r="G30" s="243">
        <v>1438777.5249999999</v>
      </c>
      <c r="H30" s="243">
        <v>53990.65</v>
      </c>
      <c r="I30" s="243">
        <v>672652.77399999998</v>
      </c>
      <c r="J30" s="243">
        <v>745464.652</v>
      </c>
      <c r="K30" s="243">
        <v>26222.095000000001</v>
      </c>
      <c r="L30" s="243">
        <v>393.44299999999998</v>
      </c>
      <c r="M30" s="195"/>
    </row>
    <row r="31" spans="1:13" s="53" customFormat="1" ht="6" customHeight="1" x14ac:dyDescent="0.2">
      <c r="A31" s="196"/>
      <c r="B31" s="196"/>
      <c r="C31" s="29"/>
      <c r="D31" s="197"/>
      <c r="E31" s="29"/>
      <c r="F31" s="29"/>
      <c r="G31" s="29"/>
      <c r="H31" s="29"/>
      <c r="I31" s="29"/>
      <c r="J31" s="29"/>
      <c r="K31" s="29"/>
      <c r="L31" s="172"/>
      <c r="M31" s="128"/>
    </row>
    <row r="32" spans="1:13" s="53" customFormat="1" ht="6" customHeight="1" x14ac:dyDescent="0.2">
      <c r="A32" s="196"/>
      <c r="B32" s="196"/>
      <c r="C32" s="29"/>
      <c r="D32" s="197"/>
      <c r="E32" s="29"/>
      <c r="F32" s="29"/>
      <c r="G32" s="29"/>
      <c r="H32" s="29"/>
      <c r="I32" s="29"/>
      <c r="J32" s="29"/>
      <c r="K32" s="29"/>
      <c r="L32" s="172"/>
      <c r="M32" s="128"/>
    </row>
    <row r="33" spans="1:13" s="53" customFormat="1" ht="6" customHeight="1" x14ac:dyDescent="0.2">
      <c r="A33" s="196"/>
      <c r="B33" s="196"/>
      <c r="C33" s="29"/>
      <c r="D33" s="197"/>
      <c r="E33" s="29"/>
      <c r="F33" s="29"/>
      <c r="G33" s="29"/>
      <c r="H33" s="29"/>
      <c r="I33" s="29"/>
      <c r="J33" s="29"/>
      <c r="K33" s="29"/>
      <c r="L33" s="172"/>
      <c r="M33" s="128"/>
    </row>
    <row r="34" spans="1:13" ht="17.25" x14ac:dyDescent="0.25">
      <c r="A34" s="175"/>
      <c r="B34" s="175"/>
      <c r="C34" s="176"/>
      <c r="D34" s="177"/>
      <c r="E34" s="178" t="s">
        <v>1124</v>
      </c>
      <c r="F34" s="179" t="s">
        <v>3</v>
      </c>
      <c r="G34" s="180"/>
      <c r="H34" s="180"/>
      <c r="I34" s="176"/>
      <c r="M34" s="181"/>
    </row>
    <row r="35" spans="1:13" x14ac:dyDescent="0.2">
      <c r="A35" s="41"/>
      <c r="B35" s="41"/>
      <c r="M35" s="241"/>
    </row>
    <row r="36" spans="1:13" ht="12.75" customHeight="1" x14ac:dyDescent="0.2">
      <c r="A36" s="429" t="s">
        <v>1060</v>
      </c>
      <c r="B36" s="436" t="s">
        <v>711</v>
      </c>
      <c r="C36" s="431" t="s">
        <v>926</v>
      </c>
      <c r="D36" s="432"/>
      <c r="E36" s="424" t="s">
        <v>462</v>
      </c>
      <c r="F36" s="425"/>
      <c r="G36" s="425"/>
      <c r="H36" s="425"/>
      <c r="I36" s="425"/>
      <c r="J36" s="425"/>
      <c r="K36" s="425"/>
      <c r="L36" s="425"/>
      <c r="M36" s="406" t="s">
        <v>1061</v>
      </c>
    </row>
    <row r="37" spans="1:13" ht="12.75" customHeight="1" x14ac:dyDescent="0.2">
      <c r="A37" s="422"/>
      <c r="B37" s="437"/>
      <c r="C37" s="433"/>
      <c r="D37" s="434"/>
      <c r="E37" s="419" t="s">
        <v>200</v>
      </c>
      <c r="F37" s="417" t="s">
        <v>463</v>
      </c>
      <c r="G37" s="418"/>
      <c r="H37" s="422" t="s">
        <v>202</v>
      </c>
      <c r="I37" s="412" t="s">
        <v>203</v>
      </c>
      <c r="J37" s="412" t="s">
        <v>204</v>
      </c>
      <c r="K37" s="413" t="s">
        <v>972</v>
      </c>
      <c r="L37" s="420" t="s">
        <v>205</v>
      </c>
      <c r="M37" s="410"/>
    </row>
    <row r="38" spans="1:13" ht="12.75" customHeight="1" x14ac:dyDescent="0.2">
      <c r="A38" s="422"/>
      <c r="B38" s="437"/>
      <c r="C38" s="435"/>
      <c r="D38" s="423"/>
      <c r="E38" s="420"/>
      <c r="F38" s="439" t="s">
        <v>1077</v>
      </c>
      <c r="G38" s="427" t="s">
        <v>712</v>
      </c>
      <c r="H38" s="422"/>
      <c r="I38" s="412"/>
      <c r="J38" s="412"/>
      <c r="K38" s="412"/>
      <c r="L38" s="420"/>
      <c r="M38" s="410"/>
    </row>
    <row r="39" spans="1:13" ht="17.25" customHeight="1" x14ac:dyDescent="0.2">
      <c r="A39" s="422"/>
      <c r="B39" s="437"/>
      <c r="C39" s="303" t="s">
        <v>460</v>
      </c>
      <c r="D39" s="183" t="s">
        <v>874</v>
      </c>
      <c r="E39" s="421"/>
      <c r="F39" s="440"/>
      <c r="G39" s="405"/>
      <c r="H39" s="423"/>
      <c r="I39" s="405"/>
      <c r="J39" s="405"/>
      <c r="K39" s="405"/>
      <c r="L39" s="421"/>
      <c r="M39" s="410"/>
    </row>
    <row r="40" spans="1:13" x14ac:dyDescent="0.2">
      <c r="A40" s="430"/>
      <c r="B40" s="438"/>
      <c r="C40" s="200" t="s">
        <v>461</v>
      </c>
      <c r="D40" s="184" t="s">
        <v>811</v>
      </c>
      <c r="E40" s="414" t="s">
        <v>461</v>
      </c>
      <c r="F40" s="415"/>
      <c r="G40" s="415"/>
      <c r="H40" s="415"/>
      <c r="I40" s="415"/>
      <c r="J40" s="415"/>
      <c r="K40" s="415"/>
      <c r="L40" s="416"/>
      <c r="M40" s="411"/>
    </row>
    <row r="41" spans="1:13" s="53" customFormat="1" ht="20.25" customHeight="1" x14ac:dyDescent="0.2">
      <c r="A41" s="185" t="s">
        <v>206</v>
      </c>
      <c r="B41" s="201" t="s">
        <v>812</v>
      </c>
      <c r="C41" s="242">
        <v>380662.00599999999</v>
      </c>
      <c r="D41" s="186">
        <v>7.8085868228422104</v>
      </c>
      <c r="E41" s="242">
        <v>360441.05599999998</v>
      </c>
      <c r="F41" s="242">
        <v>335202.609</v>
      </c>
      <c r="G41" s="242">
        <v>257530.889</v>
      </c>
      <c r="H41" s="242">
        <v>1667.4069999999999</v>
      </c>
      <c r="I41" s="242">
        <v>9036.5650000000005</v>
      </c>
      <c r="J41" s="242">
        <v>9427.6090000000004</v>
      </c>
      <c r="K41" s="242">
        <v>89.369</v>
      </c>
      <c r="L41" s="242" t="s">
        <v>104</v>
      </c>
      <c r="M41" s="187" t="s">
        <v>206</v>
      </c>
    </row>
    <row r="42" spans="1:13" ht="20.25" customHeight="1" x14ac:dyDescent="0.2">
      <c r="A42" s="188" t="s">
        <v>215</v>
      </c>
      <c r="B42" s="202" t="s">
        <v>216</v>
      </c>
      <c r="C42" s="242">
        <v>48697.557999999997</v>
      </c>
      <c r="D42" s="186">
        <v>0.99894159046541198</v>
      </c>
      <c r="E42" s="242">
        <v>48692.555</v>
      </c>
      <c r="F42" s="242">
        <v>48692.260999999999</v>
      </c>
      <c r="G42" s="242">
        <v>37107.811000000002</v>
      </c>
      <c r="H42" s="242" t="s">
        <v>104</v>
      </c>
      <c r="I42" s="242">
        <v>0.47699999999999998</v>
      </c>
      <c r="J42" s="242">
        <v>0.3</v>
      </c>
      <c r="K42" s="242">
        <v>4.226</v>
      </c>
      <c r="L42" s="242" t="s">
        <v>104</v>
      </c>
      <c r="M42" s="189" t="s">
        <v>215</v>
      </c>
    </row>
    <row r="43" spans="1:13" x14ac:dyDescent="0.2">
      <c r="A43" s="188" t="s">
        <v>1114</v>
      </c>
      <c r="B43" s="202" t="s">
        <v>1115</v>
      </c>
      <c r="C43" s="242">
        <v>34067.879999999997</v>
      </c>
      <c r="D43" s="186">
        <v>0.69884042709050798</v>
      </c>
      <c r="E43" s="242">
        <v>31251.871999999999</v>
      </c>
      <c r="F43" s="242">
        <v>23370.764999999999</v>
      </c>
      <c r="G43" s="242">
        <v>21126.758999999998</v>
      </c>
      <c r="H43" s="242">
        <v>39.904000000000003</v>
      </c>
      <c r="I43" s="242">
        <v>2568.913</v>
      </c>
      <c r="J43" s="242">
        <v>206.65700000000001</v>
      </c>
      <c r="K43" s="242">
        <v>0.53400000000000003</v>
      </c>
      <c r="L43" s="242" t="s">
        <v>104</v>
      </c>
      <c r="M43" s="189" t="s">
        <v>1114</v>
      </c>
    </row>
    <row r="44" spans="1:13" x14ac:dyDescent="0.2">
      <c r="A44" s="188" t="s">
        <v>1116</v>
      </c>
      <c r="B44" s="202" t="s">
        <v>1117</v>
      </c>
      <c r="C44" s="242">
        <v>28688.554</v>
      </c>
      <c r="D44" s="186">
        <v>0.58849336471682701</v>
      </c>
      <c r="E44" s="242">
        <v>28688.54</v>
      </c>
      <c r="F44" s="242">
        <v>28254.293000000001</v>
      </c>
      <c r="G44" s="242">
        <v>25173.142</v>
      </c>
      <c r="H44" s="242" t="s">
        <v>104</v>
      </c>
      <c r="I44" s="242" t="s">
        <v>104</v>
      </c>
      <c r="J44" s="242">
        <v>1.4E-2</v>
      </c>
      <c r="K44" s="242" t="s">
        <v>104</v>
      </c>
      <c r="L44" s="242" t="s">
        <v>104</v>
      </c>
      <c r="M44" s="189" t="s">
        <v>1116</v>
      </c>
    </row>
    <row r="45" spans="1:13" s="53" customFormat="1" ht="20.25" customHeight="1" x14ac:dyDescent="0.2">
      <c r="A45" s="190" t="s">
        <v>239</v>
      </c>
      <c r="B45" s="203" t="s">
        <v>195</v>
      </c>
      <c r="C45" s="242">
        <v>4082057.1150000002</v>
      </c>
      <c r="D45" s="186">
        <v>83.735957084927193</v>
      </c>
      <c r="E45" s="242">
        <v>2069950.8859999999</v>
      </c>
      <c r="F45" s="242">
        <v>1605120.77</v>
      </c>
      <c r="G45" s="242">
        <v>1025261.496</v>
      </c>
      <c r="H45" s="242">
        <v>30159.271000000001</v>
      </c>
      <c r="I45" s="242">
        <v>200450.19500000001</v>
      </c>
      <c r="J45" s="242">
        <v>1780419.4620000001</v>
      </c>
      <c r="K45" s="242">
        <v>1077.3009999999999</v>
      </c>
      <c r="L45" s="242" t="s">
        <v>104</v>
      </c>
      <c r="M45" s="187" t="s">
        <v>239</v>
      </c>
    </row>
    <row r="46" spans="1:13" s="53" customFormat="1" ht="20.25" customHeight="1" x14ac:dyDescent="0.2">
      <c r="A46" s="54" t="s">
        <v>681</v>
      </c>
      <c r="B46" s="203" t="s">
        <v>196</v>
      </c>
      <c r="C46" s="242">
        <v>23908.347000000002</v>
      </c>
      <c r="D46" s="186">
        <v>0.490436135988153</v>
      </c>
      <c r="E46" s="242">
        <v>13641.714</v>
      </c>
      <c r="F46" s="242">
        <v>9785.6319999999996</v>
      </c>
      <c r="G46" s="242">
        <v>6049.0339999999997</v>
      </c>
      <c r="H46" s="242">
        <v>2222.9560000000001</v>
      </c>
      <c r="I46" s="242">
        <v>4746.5749999999998</v>
      </c>
      <c r="J46" s="242">
        <v>3295.1970000000001</v>
      </c>
      <c r="K46" s="242">
        <v>1.905</v>
      </c>
      <c r="L46" s="242" t="s">
        <v>104</v>
      </c>
      <c r="M46" s="191" t="s">
        <v>681</v>
      </c>
    </row>
    <row r="47" spans="1:13" ht="20.25" customHeight="1" x14ac:dyDescent="0.2">
      <c r="A47" s="188" t="s">
        <v>686</v>
      </c>
      <c r="B47" s="202" t="s">
        <v>244</v>
      </c>
      <c r="C47" s="242">
        <v>11179.793</v>
      </c>
      <c r="D47" s="186">
        <v>0.22933306430877001</v>
      </c>
      <c r="E47" s="242">
        <v>3651.64</v>
      </c>
      <c r="F47" s="242">
        <v>3395.6309999999999</v>
      </c>
      <c r="G47" s="242">
        <v>2199.047</v>
      </c>
      <c r="H47" s="242">
        <v>1993.3050000000001</v>
      </c>
      <c r="I47" s="242">
        <v>3066.6060000000002</v>
      </c>
      <c r="J47" s="242">
        <v>2468.2420000000002</v>
      </c>
      <c r="K47" s="242" t="s">
        <v>104</v>
      </c>
      <c r="L47" s="242" t="s">
        <v>104</v>
      </c>
      <c r="M47" s="189" t="s">
        <v>686</v>
      </c>
    </row>
    <row r="48" spans="1:13" x14ac:dyDescent="0.2">
      <c r="A48" s="188" t="s">
        <v>1047</v>
      </c>
      <c r="B48" s="202" t="s">
        <v>255</v>
      </c>
      <c r="C48" s="242">
        <v>4240.299</v>
      </c>
      <c r="D48" s="186">
        <v>8.6982000762931402E-2</v>
      </c>
      <c r="E48" s="242">
        <v>2444.2379999999998</v>
      </c>
      <c r="F48" s="242">
        <v>1891.2429999999999</v>
      </c>
      <c r="G48" s="242">
        <v>1482.606</v>
      </c>
      <c r="H48" s="242">
        <v>42.655000000000001</v>
      </c>
      <c r="I48" s="242">
        <v>1330.6769999999999</v>
      </c>
      <c r="J48" s="242">
        <v>422.59800000000001</v>
      </c>
      <c r="K48" s="242">
        <v>131</v>
      </c>
      <c r="L48" s="242" t="s">
        <v>104</v>
      </c>
      <c r="M48" s="189" t="s">
        <v>1047</v>
      </c>
    </row>
    <row r="49" spans="1:13" x14ac:dyDescent="0.2">
      <c r="A49" s="188" t="s">
        <v>1086</v>
      </c>
      <c r="B49" s="202" t="s">
        <v>1087</v>
      </c>
      <c r="C49" s="242">
        <v>3298.4549999999999</v>
      </c>
      <c r="D49" s="186">
        <v>6.7661788785765994E-2</v>
      </c>
      <c r="E49" s="242">
        <v>3236.06</v>
      </c>
      <c r="F49" s="242">
        <v>2311.683</v>
      </c>
      <c r="G49" s="242">
        <v>1182.894</v>
      </c>
      <c r="H49" s="242">
        <v>0.90500000000000003</v>
      </c>
      <c r="I49" s="242">
        <v>28.94</v>
      </c>
      <c r="J49" s="242">
        <v>32.549999999999997</v>
      </c>
      <c r="K49" s="242" t="s">
        <v>104</v>
      </c>
      <c r="L49" s="242" t="s">
        <v>104</v>
      </c>
      <c r="M49" s="189" t="s">
        <v>1086</v>
      </c>
    </row>
    <row r="50" spans="1:13" s="53" customFormat="1" ht="20.25" customHeight="1" x14ac:dyDescent="0.2">
      <c r="A50" s="54" t="s">
        <v>682</v>
      </c>
      <c r="B50" s="203" t="s">
        <v>197</v>
      </c>
      <c r="C50" s="242">
        <v>164800.617</v>
      </c>
      <c r="D50" s="186">
        <v>3.3805841035326898</v>
      </c>
      <c r="E50" s="242">
        <v>128836.41</v>
      </c>
      <c r="F50" s="242">
        <v>99569.266000000003</v>
      </c>
      <c r="G50" s="242">
        <v>39556.928999999996</v>
      </c>
      <c r="H50" s="242">
        <v>2174.7750000000001</v>
      </c>
      <c r="I50" s="242">
        <v>6601.2439999999997</v>
      </c>
      <c r="J50" s="242">
        <v>27188.154999999999</v>
      </c>
      <c r="K50" s="242">
        <v>3.3000000000000002E-2</v>
      </c>
      <c r="L50" s="242" t="s">
        <v>104</v>
      </c>
      <c r="M50" s="191" t="s">
        <v>682</v>
      </c>
    </row>
    <row r="51" spans="1:13" ht="20.25" customHeight="1" x14ac:dyDescent="0.2">
      <c r="A51" s="188" t="s">
        <v>289</v>
      </c>
      <c r="B51" s="202" t="s">
        <v>269</v>
      </c>
      <c r="C51" s="242">
        <v>46595.008000000002</v>
      </c>
      <c r="D51" s="186">
        <v>0.95581161172945495</v>
      </c>
      <c r="E51" s="242">
        <v>27401.468000000001</v>
      </c>
      <c r="F51" s="242">
        <v>4845.902</v>
      </c>
      <c r="G51" s="242">
        <v>2752.826</v>
      </c>
      <c r="H51" s="242" t="s">
        <v>104</v>
      </c>
      <c r="I51" s="242">
        <v>3.4000000000000002E-2</v>
      </c>
      <c r="J51" s="242">
        <v>19193.506000000001</v>
      </c>
      <c r="K51" s="242" t="s">
        <v>104</v>
      </c>
      <c r="L51" s="242" t="s">
        <v>104</v>
      </c>
      <c r="M51" s="189" t="s">
        <v>289</v>
      </c>
    </row>
    <row r="52" spans="1:13" x14ac:dyDescent="0.2">
      <c r="A52" s="188" t="s">
        <v>1062</v>
      </c>
      <c r="B52" s="202" t="s">
        <v>1063</v>
      </c>
      <c r="C52" s="242">
        <v>17915.276999999998</v>
      </c>
      <c r="D52" s="186">
        <v>0.36749923476672902</v>
      </c>
      <c r="E52" s="242">
        <v>17900.544999999998</v>
      </c>
      <c r="F52" s="242">
        <v>17894.330000000002</v>
      </c>
      <c r="G52" s="242">
        <v>488.57299999999998</v>
      </c>
      <c r="H52" s="242" t="s">
        <v>104</v>
      </c>
      <c r="I52" s="242">
        <v>12.119</v>
      </c>
      <c r="J52" s="242">
        <v>2.613</v>
      </c>
      <c r="K52" s="242" t="s">
        <v>104</v>
      </c>
      <c r="L52" s="242" t="s">
        <v>104</v>
      </c>
      <c r="M52" s="189" t="s">
        <v>1062</v>
      </c>
    </row>
    <row r="53" spans="1:13" x14ac:dyDescent="0.2">
      <c r="A53" s="188" t="s">
        <v>1058</v>
      </c>
      <c r="B53" s="202" t="s">
        <v>1059</v>
      </c>
      <c r="C53" s="242">
        <v>11638.736000000001</v>
      </c>
      <c r="D53" s="186">
        <v>0.238747442958989</v>
      </c>
      <c r="E53" s="242">
        <v>11638.701999999999</v>
      </c>
      <c r="F53" s="242">
        <v>11612.833000000001</v>
      </c>
      <c r="G53" s="242">
        <v>813.92600000000004</v>
      </c>
      <c r="H53" s="242" t="s">
        <v>104</v>
      </c>
      <c r="I53" s="242">
        <v>3.4000000000000002E-2</v>
      </c>
      <c r="J53" s="242" t="s">
        <v>104</v>
      </c>
      <c r="K53" s="242" t="s">
        <v>104</v>
      </c>
      <c r="L53" s="242" t="s">
        <v>104</v>
      </c>
      <c r="M53" s="189" t="s">
        <v>1058</v>
      </c>
    </row>
    <row r="54" spans="1:13" s="53" customFormat="1" ht="20.25" customHeight="1" x14ac:dyDescent="0.2">
      <c r="A54" s="192" t="s">
        <v>280</v>
      </c>
      <c r="B54" s="203" t="s">
        <v>198</v>
      </c>
      <c r="C54" s="242">
        <v>3893348.1510000001</v>
      </c>
      <c r="D54" s="186">
        <v>79.864936845406305</v>
      </c>
      <c r="E54" s="242">
        <v>1927472.7620000001</v>
      </c>
      <c r="F54" s="242">
        <v>1495765.872</v>
      </c>
      <c r="G54" s="242">
        <v>979655.53300000005</v>
      </c>
      <c r="H54" s="242">
        <v>25761.54</v>
      </c>
      <c r="I54" s="242">
        <v>189102.37599999999</v>
      </c>
      <c r="J54" s="242">
        <v>1749936.11</v>
      </c>
      <c r="K54" s="242">
        <v>1075.3630000000001</v>
      </c>
      <c r="L54" s="242" t="s">
        <v>104</v>
      </c>
      <c r="M54" s="187" t="s">
        <v>280</v>
      </c>
    </row>
    <row r="55" spans="1:13" s="53" customFormat="1" ht="20.25" customHeight="1" x14ac:dyDescent="0.2">
      <c r="A55" s="54" t="s">
        <v>683</v>
      </c>
      <c r="B55" s="203" t="s">
        <v>281</v>
      </c>
      <c r="C55" s="242">
        <v>620773.06900000002</v>
      </c>
      <c r="D55" s="186">
        <v>12.7340273790516</v>
      </c>
      <c r="E55" s="242">
        <v>532294.34499999997</v>
      </c>
      <c r="F55" s="242">
        <v>480769.44</v>
      </c>
      <c r="G55" s="242">
        <v>395633.125</v>
      </c>
      <c r="H55" s="242">
        <v>1081.318</v>
      </c>
      <c r="I55" s="242">
        <v>48104.127</v>
      </c>
      <c r="J55" s="242">
        <v>39292.720000000001</v>
      </c>
      <c r="K55" s="242">
        <v>0.55900000000000005</v>
      </c>
      <c r="L55" s="242" t="s">
        <v>104</v>
      </c>
      <c r="M55" s="191" t="s">
        <v>683</v>
      </c>
    </row>
    <row r="56" spans="1:13" ht="20.25" customHeight="1" x14ac:dyDescent="0.2">
      <c r="A56" s="188" t="s">
        <v>287</v>
      </c>
      <c r="B56" s="202" t="s">
        <v>288</v>
      </c>
      <c r="C56" s="242">
        <v>129577.59600000001</v>
      </c>
      <c r="D56" s="186">
        <v>2.65804806550925</v>
      </c>
      <c r="E56" s="242">
        <v>115063.383</v>
      </c>
      <c r="F56" s="242">
        <v>104526.808</v>
      </c>
      <c r="G56" s="242">
        <v>82107.028000000006</v>
      </c>
      <c r="H56" s="242">
        <v>176.78800000000001</v>
      </c>
      <c r="I56" s="242">
        <v>7451.3609999999999</v>
      </c>
      <c r="J56" s="242">
        <v>6885.6670000000004</v>
      </c>
      <c r="K56" s="242">
        <v>0.39700000000000002</v>
      </c>
      <c r="L56" s="242" t="s">
        <v>104</v>
      </c>
      <c r="M56" s="189" t="s">
        <v>287</v>
      </c>
    </row>
    <row r="57" spans="1:13" x14ac:dyDescent="0.2">
      <c r="A57" s="188" t="s">
        <v>998</v>
      </c>
      <c r="B57" s="202" t="s">
        <v>296</v>
      </c>
      <c r="C57" s="242">
        <v>127892.55</v>
      </c>
      <c r="D57" s="186">
        <v>2.6234824199126598</v>
      </c>
      <c r="E57" s="242">
        <v>124403.751</v>
      </c>
      <c r="F57" s="242">
        <v>122984.379</v>
      </c>
      <c r="G57" s="242">
        <v>114364.143</v>
      </c>
      <c r="H57" s="242">
        <v>105.62</v>
      </c>
      <c r="I57" s="242">
        <v>11.074999999999999</v>
      </c>
      <c r="J57" s="242">
        <v>3372.1039999999998</v>
      </c>
      <c r="K57" s="242" t="s">
        <v>104</v>
      </c>
      <c r="L57" s="242" t="s">
        <v>104</v>
      </c>
      <c r="M57" s="189" t="s">
        <v>998</v>
      </c>
    </row>
    <row r="58" spans="1:13" x14ac:dyDescent="0.2">
      <c r="A58" s="188" t="s">
        <v>283</v>
      </c>
      <c r="B58" s="202" t="s">
        <v>284</v>
      </c>
      <c r="C58" s="242">
        <v>81067.092999999993</v>
      </c>
      <c r="D58" s="186">
        <v>1.6629435672283099</v>
      </c>
      <c r="E58" s="242">
        <v>77853.366999999998</v>
      </c>
      <c r="F58" s="242">
        <v>64881.101000000002</v>
      </c>
      <c r="G58" s="242">
        <v>50613.851999999999</v>
      </c>
      <c r="H58" s="242">
        <v>0</v>
      </c>
      <c r="I58" s="242">
        <v>306.02</v>
      </c>
      <c r="J58" s="242">
        <v>2907.7060000000001</v>
      </c>
      <c r="K58" s="242" t="s">
        <v>104</v>
      </c>
      <c r="L58" s="242" t="s">
        <v>104</v>
      </c>
      <c r="M58" s="189" t="s">
        <v>283</v>
      </c>
    </row>
    <row r="59" spans="1:13" s="53" customFormat="1" ht="20.25" customHeight="1" x14ac:dyDescent="0.2">
      <c r="A59" s="54" t="s">
        <v>684</v>
      </c>
      <c r="B59" s="203" t="s">
        <v>304</v>
      </c>
      <c r="C59" s="242">
        <v>3272575.0819999999</v>
      </c>
      <c r="D59" s="186">
        <v>67.130909466354694</v>
      </c>
      <c r="E59" s="242">
        <v>1395178.4169999999</v>
      </c>
      <c r="F59" s="242">
        <v>1014996.432</v>
      </c>
      <c r="G59" s="242">
        <v>584022.40800000005</v>
      </c>
      <c r="H59" s="242">
        <v>24680.222000000002</v>
      </c>
      <c r="I59" s="242">
        <v>140998.24900000001</v>
      </c>
      <c r="J59" s="242">
        <v>1710643.39</v>
      </c>
      <c r="K59" s="242">
        <v>1074.8040000000001</v>
      </c>
      <c r="L59" s="242" t="s">
        <v>104</v>
      </c>
      <c r="M59" s="191" t="s">
        <v>684</v>
      </c>
    </row>
    <row r="60" spans="1:13" ht="20.25" customHeight="1" x14ac:dyDescent="0.2">
      <c r="A60" s="188" t="s">
        <v>1084</v>
      </c>
      <c r="B60" s="202" t="s">
        <v>1085</v>
      </c>
      <c r="C60" s="218">
        <v>993814.44099999999</v>
      </c>
      <c r="D60" s="193">
        <v>20.3862907934733</v>
      </c>
      <c r="E60" s="218">
        <v>92581.751000000004</v>
      </c>
      <c r="F60" s="218">
        <v>85042.751999999993</v>
      </c>
      <c r="G60" s="218">
        <v>28352.307000000001</v>
      </c>
      <c r="H60" s="218">
        <v>6109.23</v>
      </c>
      <c r="I60" s="218">
        <v>3903.7939999999999</v>
      </c>
      <c r="J60" s="218">
        <v>891195.679</v>
      </c>
      <c r="K60" s="218">
        <v>23.986999999999998</v>
      </c>
      <c r="L60" s="218" t="s">
        <v>104</v>
      </c>
      <c r="M60" s="189" t="s">
        <v>1084</v>
      </c>
    </row>
    <row r="61" spans="1:13" x14ac:dyDescent="0.2">
      <c r="A61" s="188" t="s">
        <v>999</v>
      </c>
      <c r="B61" s="202" t="s">
        <v>339</v>
      </c>
      <c r="C61" s="218">
        <v>305395.033</v>
      </c>
      <c r="D61" s="193">
        <v>6.2646221394768302</v>
      </c>
      <c r="E61" s="218">
        <v>194115.66699999999</v>
      </c>
      <c r="F61" s="218">
        <v>5594.9480000000003</v>
      </c>
      <c r="G61" s="218">
        <v>4916.3310000000001</v>
      </c>
      <c r="H61" s="218">
        <v>2.3180000000000001</v>
      </c>
      <c r="I61" s="218">
        <v>65021.533000000003</v>
      </c>
      <c r="J61" s="218">
        <v>46255.514999999999</v>
      </c>
      <c r="K61" s="218">
        <v>0</v>
      </c>
      <c r="L61" s="218" t="s">
        <v>104</v>
      </c>
      <c r="M61" s="189" t="s">
        <v>999</v>
      </c>
    </row>
    <row r="62" spans="1:13" x14ac:dyDescent="0.2">
      <c r="A62" s="188" t="s">
        <v>1101</v>
      </c>
      <c r="B62" s="202" t="s">
        <v>317</v>
      </c>
      <c r="C62" s="242">
        <v>176483.671</v>
      </c>
      <c r="D62" s="193">
        <v>3.6202406494369699</v>
      </c>
      <c r="E62" s="218">
        <v>142703.242</v>
      </c>
      <c r="F62" s="218">
        <v>124787.307</v>
      </c>
      <c r="G62" s="218">
        <v>83025.415999999997</v>
      </c>
      <c r="H62" s="218">
        <v>66.62</v>
      </c>
      <c r="I62" s="218">
        <v>1636.4549999999999</v>
      </c>
      <c r="J62" s="218">
        <v>32068.787</v>
      </c>
      <c r="K62" s="218">
        <v>8.5670000000000002</v>
      </c>
      <c r="L62" s="218" t="s">
        <v>104</v>
      </c>
      <c r="M62" s="189" t="s">
        <v>1101</v>
      </c>
    </row>
    <row r="63" spans="1:13" s="53" customFormat="1" ht="20.25" customHeight="1" x14ac:dyDescent="0.2">
      <c r="A63" s="79" t="s">
        <v>1046</v>
      </c>
      <c r="B63" s="203" t="s">
        <v>199</v>
      </c>
      <c r="C63" s="243">
        <v>4874915.4570000004</v>
      </c>
      <c r="D63" s="194">
        <v>100</v>
      </c>
      <c r="E63" s="243">
        <v>2786107.7310000001</v>
      </c>
      <c r="F63" s="243">
        <v>2274392.605</v>
      </c>
      <c r="G63" s="243">
        <v>1494087.453</v>
      </c>
      <c r="H63" s="243">
        <v>32299.938999999998</v>
      </c>
      <c r="I63" s="243">
        <v>222507.71799999999</v>
      </c>
      <c r="J63" s="243">
        <v>1824055.85</v>
      </c>
      <c r="K63" s="243">
        <v>1643.923</v>
      </c>
      <c r="L63" s="243">
        <v>8300.2960000000003</v>
      </c>
      <c r="M63" s="195"/>
    </row>
    <row r="64" spans="1:13" ht="24.75" customHeight="1" x14ac:dyDescent="0.2">
      <c r="A64" s="39" t="s">
        <v>818</v>
      </c>
      <c r="B64" s="196"/>
      <c r="H64" s="198"/>
      <c r="I64" s="198"/>
      <c r="J64" s="198"/>
      <c r="K64" s="198"/>
      <c r="M64" s="128"/>
    </row>
    <row r="65" spans="1:13" ht="30" customHeight="1" x14ac:dyDescent="0.2">
      <c r="A65" s="428" t="s">
        <v>1056</v>
      </c>
      <c r="B65" s="428"/>
      <c r="C65" s="428"/>
      <c r="D65" s="428"/>
      <c r="E65" s="428"/>
      <c r="M65" s="128"/>
    </row>
    <row r="66" spans="1:13" x14ac:dyDescent="0.2">
      <c r="M66" s="128"/>
    </row>
    <row r="67" spans="1:13" x14ac:dyDescent="0.2">
      <c r="M67" s="128"/>
    </row>
    <row r="68" spans="1:13" x14ac:dyDescent="0.2">
      <c r="M68" s="128"/>
    </row>
    <row r="69" spans="1:13" x14ac:dyDescent="0.2">
      <c r="M69" s="128"/>
    </row>
    <row r="70" spans="1:13" x14ac:dyDescent="0.2">
      <c r="M70" s="128"/>
    </row>
    <row r="71" spans="1:13" x14ac:dyDescent="0.2">
      <c r="M71" s="128"/>
    </row>
    <row r="72" spans="1:13" x14ac:dyDescent="0.2">
      <c r="M72" s="128"/>
    </row>
    <row r="73" spans="1:13" x14ac:dyDescent="0.2">
      <c r="M73" s="128"/>
    </row>
    <row r="74" spans="1:13" x14ac:dyDescent="0.2">
      <c r="M74" s="128"/>
    </row>
    <row r="75" spans="1:13" x14ac:dyDescent="0.2">
      <c r="M75" s="128"/>
    </row>
    <row r="76" spans="1:13" x14ac:dyDescent="0.2">
      <c r="M76" s="128"/>
    </row>
    <row r="77" spans="1:13" x14ac:dyDescent="0.2">
      <c r="M77" s="128"/>
    </row>
    <row r="78" spans="1:13" x14ac:dyDescent="0.2">
      <c r="M78" s="128"/>
    </row>
    <row r="79" spans="1:13" x14ac:dyDescent="0.2">
      <c r="M79" s="128"/>
    </row>
    <row r="80" spans="1:13" x14ac:dyDescent="0.2">
      <c r="M80" s="128"/>
    </row>
    <row r="81" spans="13:13" x14ac:dyDescent="0.2">
      <c r="M81" s="128"/>
    </row>
    <row r="82" spans="13:13" x14ac:dyDescent="0.2">
      <c r="M82" s="128"/>
    </row>
    <row r="83" spans="13:13" x14ac:dyDescent="0.2">
      <c r="M83" s="128"/>
    </row>
    <row r="84" spans="13:13" x14ac:dyDescent="0.2">
      <c r="M84" s="128"/>
    </row>
    <row r="85" spans="13:13" x14ac:dyDescent="0.2">
      <c r="M85" s="128"/>
    </row>
    <row r="86" spans="13:13" x14ac:dyDescent="0.2">
      <c r="M86" s="128"/>
    </row>
    <row r="87" spans="13:13" x14ac:dyDescent="0.2">
      <c r="M87" s="128"/>
    </row>
    <row r="88" spans="13:13" x14ac:dyDescent="0.2">
      <c r="M88" s="128"/>
    </row>
    <row r="89" spans="13:13" x14ac:dyDescent="0.2">
      <c r="M89" s="128"/>
    </row>
    <row r="90" spans="13:13" x14ac:dyDescent="0.2">
      <c r="M90" s="128"/>
    </row>
    <row r="91" spans="13:13" x14ac:dyDescent="0.2">
      <c r="M91" s="128"/>
    </row>
    <row r="92" spans="13:13" x14ac:dyDescent="0.2">
      <c r="M92" s="128"/>
    </row>
    <row r="93" spans="13:13" x14ac:dyDescent="0.2">
      <c r="M93" s="128"/>
    </row>
    <row r="94" spans="13:13" x14ac:dyDescent="0.2">
      <c r="M94" s="128"/>
    </row>
    <row r="95" spans="13:13" x14ac:dyDescent="0.2">
      <c r="M95" s="128"/>
    </row>
    <row r="96" spans="13:13" x14ac:dyDescent="0.2">
      <c r="M96" s="128"/>
    </row>
    <row r="97" spans="13:13" x14ac:dyDescent="0.2">
      <c r="M97" s="128"/>
    </row>
    <row r="98" spans="13:13" x14ac:dyDescent="0.2">
      <c r="M98" s="128"/>
    </row>
    <row r="99" spans="13:13" x14ac:dyDescent="0.2">
      <c r="M99" s="128"/>
    </row>
    <row r="100" spans="13:13" x14ac:dyDescent="0.2">
      <c r="M100" s="128"/>
    </row>
    <row r="101" spans="13:13" x14ac:dyDescent="0.2">
      <c r="M101" s="128"/>
    </row>
    <row r="102" spans="13:13" x14ac:dyDescent="0.2">
      <c r="M102" s="128"/>
    </row>
    <row r="103" spans="13:13" x14ac:dyDescent="0.2">
      <c r="M103" s="128"/>
    </row>
    <row r="104" spans="13:13" x14ac:dyDescent="0.2">
      <c r="M104" s="128"/>
    </row>
    <row r="105" spans="13:13" x14ac:dyDescent="0.2">
      <c r="M105" s="128"/>
    </row>
    <row r="106" spans="13:13" x14ac:dyDescent="0.2">
      <c r="M106" s="128"/>
    </row>
    <row r="107" spans="13:13" x14ac:dyDescent="0.2">
      <c r="M107" s="128"/>
    </row>
    <row r="108" spans="13:13" x14ac:dyDescent="0.2">
      <c r="M108" s="128"/>
    </row>
    <row r="109" spans="13:13" x14ac:dyDescent="0.2">
      <c r="M109" s="128"/>
    </row>
    <row r="110" spans="13:13" x14ac:dyDescent="0.2">
      <c r="M110" s="128"/>
    </row>
    <row r="111" spans="13:13" x14ac:dyDescent="0.2">
      <c r="M111" s="128"/>
    </row>
    <row r="112" spans="13:13" x14ac:dyDescent="0.2">
      <c r="M112" s="128"/>
    </row>
    <row r="113" spans="13:13" x14ac:dyDescent="0.2">
      <c r="M113" s="128"/>
    </row>
    <row r="114" spans="13:13" x14ac:dyDescent="0.2">
      <c r="M114" s="128"/>
    </row>
    <row r="115" spans="13:13" x14ac:dyDescent="0.2">
      <c r="M115" s="128"/>
    </row>
    <row r="116" spans="13:13" x14ac:dyDescent="0.2">
      <c r="M116" s="128"/>
    </row>
    <row r="117" spans="13:13" x14ac:dyDescent="0.2">
      <c r="M117" s="128"/>
    </row>
    <row r="118" spans="13:13" x14ac:dyDescent="0.2">
      <c r="M118" s="128"/>
    </row>
    <row r="119" spans="13:13" x14ac:dyDescent="0.2">
      <c r="M119" s="128"/>
    </row>
    <row r="120" spans="13:13" x14ac:dyDescent="0.2">
      <c r="M120" s="128"/>
    </row>
    <row r="121" spans="13:13" x14ac:dyDescent="0.2">
      <c r="M121" s="128"/>
    </row>
    <row r="122" spans="13:13" x14ac:dyDescent="0.2">
      <c r="M122" s="128"/>
    </row>
    <row r="123" spans="13:13" x14ac:dyDescent="0.2">
      <c r="M123" s="128"/>
    </row>
    <row r="124" spans="13:13" x14ac:dyDescent="0.2">
      <c r="M124" s="128"/>
    </row>
    <row r="125" spans="13:13" x14ac:dyDescent="0.2">
      <c r="M125" s="128"/>
    </row>
    <row r="126" spans="13:13" x14ac:dyDescent="0.2">
      <c r="M126" s="128"/>
    </row>
    <row r="127" spans="13:13" x14ac:dyDescent="0.2">
      <c r="M127" s="128"/>
    </row>
    <row r="128" spans="13:13" x14ac:dyDescent="0.2">
      <c r="M128" s="128"/>
    </row>
    <row r="129" spans="13:13" x14ac:dyDescent="0.2">
      <c r="M129" s="128"/>
    </row>
    <row r="130" spans="13:13" x14ac:dyDescent="0.2">
      <c r="M130" s="128"/>
    </row>
    <row r="131" spans="13:13" x14ac:dyDescent="0.2">
      <c r="M131" s="128"/>
    </row>
    <row r="132" spans="13:13" x14ac:dyDescent="0.2">
      <c r="M132" s="128"/>
    </row>
    <row r="133" spans="13:13" x14ac:dyDescent="0.2">
      <c r="M133" s="128"/>
    </row>
    <row r="134" spans="13:13" x14ac:dyDescent="0.2">
      <c r="M134" s="128"/>
    </row>
    <row r="135" spans="13:13" x14ac:dyDescent="0.2">
      <c r="M135" s="128"/>
    </row>
    <row r="136" spans="13:13" x14ac:dyDescent="0.2">
      <c r="M136" s="128"/>
    </row>
    <row r="137" spans="13:13" x14ac:dyDescent="0.2">
      <c r="M137" s="128"/>
    </row>
    <row r="138" spans="13:13" x14ac:dyDescent="0.2">
      <c r="M138" s="128"/>
    </row>
    <row r="139" spans="13:13" x14ac:dyDescent="0.2">
      <c r="M139" s="128"/>
    </row>
    <row r="140" spans="13:13" x14ac:dyDescent="0.2">
      <c r="M140" s="128"/>
    </row>
    <row r="141" spans="13:13" x14ac:dyDescent="0.2">
      <c r="M141" s="128"/>
    </row>
    <row r="142" spans="13:13" x14ac:dyDescent="0.2">
      <c r="M142" s="128"/>
    </row>
    <row r="143" spans="13:13" x14ac:dyDescent="0.2">
      <c r="M143" s="128"/>
    </row>
    <row r="144" spans="13:13" x14ac:dyDescent="0.2">
      <c r="M144" s="128"/>
    </row>
    <row r="145" spans="13:13" x14ac:dyDescent="0.2">
      <c r="M145" s="128"/>
    </row>
    <row r="146" spans="13:13" x14ac:dyDescent="0.2">
      <c r="M146" s="128"/>
    </row>
    <row r="147" spans="13:13" x14ac:dyDescent="0.2">
      <c r="M147" s="128"/>
    </row>
    <row r="148" spans="13:13" x14ac:dyDescent="0.2">
      <c r="M148" s="128"/>
    </row>
    <row r="149" spans="13:13" x14ac:dyDescent="0.2">
      <c r="M149" s="128"/>
    </row>
    <row r="150" spans="13:13" x14ac:dyDescent="0.2">
      <c r="M150" s="128"/>
    </row>
    <row r="151" spans="13:13" x14ac:dyDescent="0.2">
      <c r="M151" s="128"/>
    </row>
    <row r="152" spans="13:13" x14ac:dyDescent="0.2">
      <c r="M152" s="128"/>
    </row>
    <row r="153" spans="13:13" x14ac:dyDescent="0.2">
      <c r="M153" s="128"/>
    </row>
    <row r="154" spans="13:13" x14ac:dyDescent="0.2">
      <c r="M154" s="128"/>
    </row>
    <row r="155" spans="13:13" x14ac:dyDescent="0.2">
      <c r="M155" s="128"/>
    </row>
    <row r="156" spans="13:13" x14ac:dyDescent="0.2">
      <c r="M156" s="128"/>
    </row>
    <row r="157" spans="13:13" x14ac:dyDescent="0.2">
      <c r="M157" s="128"/>
    </row>
    <row r="158" spans="13:13" x14ac:dyDescent="0.2">
      <c r="M158" s="128"/>
    </row>
    <row r="159" spans="13:13" x14ac:dyDescent="0.2">
      <c r="M159" s="128"/>
    </row>
    <row r="160" spans="13:13" x14ac:dyDescent="0.2">
      <c r="M160" s="128"/>
    </row>
    <row r="161" spans="13:13" x14ac:dyDescent="0.2">
      <c r="M161" s="128"/>
    </row>
    <row r="162" spans="13:13" x14ac:dyDescent="0.2">
      <c r="M162" s="128"/>
    </row>
    <row r="163" spans="13:13" x14ac:dyDescent="0.2">
      <c r="M163" s="128"/>
    </row>
    <row r="164" spans="13:13" x14ac:dyDescent="0.2">
      <c r="M164" s="128"/>
    </row>
    <row r="165" spans="13:13" x14ac:dyDescent="0.2">
      <c r="M165" s="128"/>
    </row>
    <row r="166" spans="13:13" x14ac:dyDescent="0.2">
      <c r="M166" s="128"/>
    </row>
    <row r="167" spans="13:13" x14ac:dyDescent="0.2">
      <c r="M167" s="128"/>
    </row>
    <row r="168" spans="13:13" x14ac:dyDescent="0.2">
      <c r="M168" s="128"/>
    </row>
    <row r="169" spans="13:13" x14ac:dyDescent="0.2">
      <c r="M169" s="128"/>
    </row>
    <row r="170" spans="13:13" x14ac:dyDescent="0.2">
      <c r="M170" s="128"/>
    </row>
    <row r="171" spans="13:13" x14ac:dyDescent="0.2">
      <c r="M171" s="128"/>
    </row>
    <row r="172" spans="13:13" x14ac:dyDescent="0.2">
      <c r="M172" s="128"/>
    </row>
    <row r="173" spans="13:13" x14ac:dyDescent="0.2">
      <c r="M173" s="128"/>
    </row>
    <row r="174" spans="13:13" x14ac:dyDescent="0.2">
      <c r="M174" s="128"/>
    </row>
    <row r="175" spans="13:13" x14ac:dyDescent="0.2">
      <c r="M175" s="128"/>
    </row>
    <row r="176" spans="13:13" x14ac:dyDescent="0.2">
      <c r="M176" s="128"/>
    </row>
    <row r="177" spans="13:13" x14ac:dyDescent="0.2">
      <c r="M177" s="128"/>
    </row>
    <row r="178" spans="13:13" x14ac:dyDescent="0.2">
      <c r="M178" s="128"/>
    </row>
    <row r="179" spans="13:13" x14ac:dyDescent="0.2">
      <c r="M179" s="128"/>
    </row>
    <row r="180" spans="13:13" x14ac:dyDescent="0.2">
      <c r="M180" s="128"/>
    </row>
    <row r="181" spans="13:13" x14ac:dyDescent="0.2">
      <c r="M181" s="128"/>
    </row>
    <row r="182" spans="13:13" x14ac:dyDescent="0.2">
      <c r="M182" s="128"/>
    </row>
    <row r="183" spans="13:13" x14ac:dyDescent="0.2">
      <c r="M183" s="128"/>
    </row>
    <row r="184" spans="13:13" x14ac:dyDescent="0.2">
      <c r="M184" s="128"/>
    </row>
    <row r="185" spans="13:13" x14ac:dyDescent="0.2">
      <c r="M185" s="128"/>
    </row>
    <row r="186" spans="13:13" x14ac:dyDescent="0.2">
      <c r="M186" s="128"/>
    </row>
    <row r="187" spans="13:13" x14ac:dyDescent="0.2">
      <c r="M187" s="128"/>
    </row>
    <row r="188" spans="13:13" x14ac:dyDescent="0.2">
      <c r="M188" s="128"/>
    </row>
    <row r="189" spans="13:13" x14ac:dyDescent="0.2">
      <c r="M189" s="128"/>
    </row>
    <row r="190" spans="13:13" x14ac:dyDescent="0.2">
      <c r="M190" s="128"/>
    </row>
    <row r="191" spans="13:13" x14ac:dyDescent="0.2">
      <c r="M191" s="128"/>
    </row>
    <row r="192" spans="13:13" x14ac:dyDescent="0.2">
      <c r="M192" s="128"/>
    </row>
    <row r="193" spans="13:13" x14ac:dyDescent="0.2">
      <c r="M193" s="128"/>
    </row>
    <row r="194" spans="13:13" x14ac:dyDescent="0.2">
      <c r="M194" s="128"/>
    </row>
    <row r="195" spans="13:13" x14ac:dyDescent="0.2">
      <c r="M195" s="128"/>
    </row>
    <row r="196" spans="13:13" x14ac:dyDescent="0.2">
      <c r="M196" s="128"/>
    </row>
    <row r="197" spans="13:13" x14ac:dyDescent="0.2">
      <c r="M197" s="128"/>
    </row>
    <row r="198" spans="13:13" x14ac:dyDescent="0.2">
      <c r="M198" s="128"/>
    </row>
    <row r="199" spans="13:13" x14ac:dyDescent="0.2">
      <c r="M199" s="128"/>
    </row>
    <row r="200" spans="13:13" x14ac:dyDescent="0.2">
      <c r="M200" s="128"/>
    </row>
    <row r="201" spans="13:13" x14ac:dyDescent="0.2">
      <c r="M201" s="128"/>
    </row>
    <row r="202" spans="13:13" x14ac:dyDescent="0.2">
      <c r="M202" s="128"/>
    </row>
    <row r="203" spans="13:13" x14ac:dyDescent="0.2">
      <c r="M203" s="128"/>
    </row>
    <row r="204" spans="13:13" x14ac:dyDescent="0.2">
      <c r="M204" s="128"/>
    </row>
    <row r="205" spans="13:13" x14ac:dyDescent="0.2">
      <c r="M205" s="128"/>
    </row>
    <row r="206" spans="13:13" x14ac:dyDescent="0.2">
      <c r="M206" s="128"/>
    </row>
    <row r="207" spans="13:13" x14ac:dyDescent="0.2">
      <c r="M207" s="128"/>
    </row>
    <row r="208" spans="13:13" x14ac:dyDescent="0.2">
      <c r="M208" s="128"/>
    </row>
    <row r="209" spans="13:13" x14ac:dyDescent="0.2">
      <c r="M209" s="128"/>
    </row>
    <row r="210" spans="13:13" x14ac:dyDescent="0.2">
      <c r="M210" s="128"/>
    </row>
    <row r="211" spans="13:13" x14ac:dyDescent="0.2">
      <c r="M211" s="128"/>
    </row>
    <row r="212" spans="13:13" x14ac:dyDescent="0.2">
      <c r="M212" s="128"/>
    </row>
    <row r="213" spans="13:13" x14ac:dyDescent="0.2">
      <c r="M213" s="128"/>
    </row>
    <row r="214" spans="13:13" x14ac:dyDescent="0.2">
      <c r="M214" s="128"/>
    </row>
    <row r="215" spans="13:13" x14ac:dyDescent="0.2">
      <c r="M215" s="128"/>
    </row>
    <row r="216" spans="13:13" x14ac:dyDescent="0.2">
      <c r="M216" s="128"/>
    </row>
    <row r="217" spans="13:13" x14ac:dyDescent="0.2">
      <c r="M217" s="128"/>
    </row>
    <row r="218" spans="13:13" x14ac:dyDescent="0.2">
      <c r="M218" s="128"/>
    </row>
    <row r="219" spans="13:13" x14ac:dyDescent="0.2">
      <c r="M219" s="128"/>
    </row>
    <row r="220" spans="13:13" x14ac:dyDescent="0.2">
      <c r="M220" s="128"/>
    </row>
    <row r="221" spans="13:13" x14ac:dyDescent="0.2">
      <c r="M221" s="128"/>
    </row>
    <row r="222" spans="13:13" x14ac:dyDescent="0.2">
      <c r="M222" s="128"/>
    </row>
    <row r="223" spans="13:13" x14ac:dyDescent="0.2">
      <c r="M223" s="128"/>
    </row>
    <row r="224" spans="13:13" x14ac:dyDescent="0.2">
      <c r="M224" s="128"/>
    </row>
    <row r="225" spans="13:13" x14ac:dyDescent="0.2">
      <c r="M225" s="128"/>
    </row>
    <row r="226" spans="13:13" x14ac:dyDescent="0.2">
      <c r="M226" s="128"/>
    </row>
    <row r="227" spans="13:13" x14ac:dyDescent="0.2">
      <c r="M227" s="128"/>
    </row>
    <row r="228" spans="13:13" x14ac:dyDescent="0.2">
      <c r="M228" s="128"/>
    </row>
    <row r="229" spans="13:13" x14ac:dyDescent="0.2">
      <c r="M229" s="128"/>
    </row>
    <row r="230" spans="13:13" x14ac:dyDescent="0.2">
      <c r="M230" s="128"/>
    </row>
    <row r="231" spans="13:13" x14ac:dyDescent="0.2">
      <c r="M231" s="128"/>
    </row>
    <row r="232" spans="13:13" x14ac:dyDescent="0.2">
      <c r="M232" s="128"/>
    </row>
    <row r="233" spans="13:13" x14ac:dyDescent="0.2">
      <c r="M233" s="128"/>
    </row>
    <row r="234" spans="13:13" x14ac:dyDescent="0.2">
      <c r="M234" s="128"/>
    </row>
    <row r="235" spans="13:13" x14ac:dyDescent="0.2">
      <c r="M235" s="128"/>
    </row>
    <row r="236" spans="13:13" x14ac:dyDescent="0.2">
      <c r="M236" s="128"/>
    </row>
    <row r="237" spans="13:13" x14ac:dyDescent="0.2">
      <c r="M237" s="128"/>
    </row>
    <row r="238" spans="13:13" x14ac:dyDescent="0.2">
      <c r="M238" s="128"/>
    </row>
    <row r="239" spans="13:13" x14ac:dyDescent="0.2">
      <c r="M239" s="128"/>
    </row>
    <row r="240" spans="13:13" x14ac:dyDescent="0.2">
      <c r="M240" s="128"/>
    </row>
    <row r="241" spans="13:13" x14ac:dyDescent="0.2">
      <c r="M241" s="128"/>
    </row>
    <row r="242" spans="13:13" x14ac:dyDescent="0.2">
      <c r="M242" s="128"/>
    </row>
    <row r="243" spans="13:13" x14ac:dyDescent="0.2">
      <c r="M243" s="128"/>
    </row>
    <row r="244" spans="13:13" x14ac:dyDescent="0.2">
      <c r="M244" s="128"/>
    </row>
    <row r="245" spans="13:13" x14ac:dyDescent="0.2">
      <c r="M245" s="128"/>
    </row>
    <row r="246" spans="13:13" x14ac:dyDescent="0.2">
      <c r="M246" s="128"/>
    </row>
    <row r="247" spans="13:13" x14ac:dyDescent="0.2">
      <c r="M247" s="128"/>
    </row>
    <row r="248" spans="13:13" x14ac:dyDescent="0.2">
      <c r="M248" s="128"/>
    </row>
    <row r="249" spans="13:13" x14ac:dyDescent="0.2">
      <c r="M249" s="128"/>
    </row>
    <row r="250" spans="13:13" x14ac:dyDescent="0.2">
      <c r="M250" s="128"/>
    </row>
    <row r="251" spans="13:13" x14ac:dyDescent="0.2">
      <c r="M251" s="128"/>
    </row>
    <row r="252" spans="13:13" x14ac:dyDescent="0.2">
      <c r="M252" s="128"/>
    </row>
    <row r="253" spans="13:13" x14ac:dyDescent="0.2">
      <c r="M253" s="128"/>
    </row>
    <row r="254" spans="13:13" x14ac:dyDescent="0.2">
      <c r="M254" s="128"/>
    </row>
    <row r="255" spans="13:13" x14ac:dyDescent="0.2">
      <c r="M255" s="128"/>
    </row>
    <row r="256" spans="13:13" x14ac:dyDescent="0.2">
      <c r="M256" s="128"/>
    </row>
    <row r="257" spans="13:13" x14ac:dyDescent="0.2">
      <c r="M257" s="128"/>
    </row>
    <row r="258" spans="13:13" x14ac:dyDescent="0.2">
      <c r="M258" s="128"/>
    </row>
    <row r="259" spans="13:13" x14ac:dyDescent="0.2">
      <c r="M259" s="128"/>
    </row>
    <row r="260" spans="13:13" x14ac:dyDescent="0.2">
      <c r="M260" s="128"/>
    </row>
    <row r="261" spans="13:13" x14ac:dyDescent="0.2">
      <c r="M261" s="128"/>
    </row>
    <row r="262" spans="13:13" x14ac:dyDescent="0.2">
      <c r="M262" s="128"/>
    </row>
    <row r="263" spans="13:13" x14ac:dyDescent="0.2">
      <c r="M263" s="128"/>
    </row>
    <row r="264" spans="13:13" x14ac:dyDescent="0.2">
      <c r="M264" s="128"/>
    </row>
    <row r="265" spans="13:13" x14ac:dyDescent="0.2">
      <c r="M265" s="128"/>
    </row>
    <row r="266" spans="13:13" x14ac:dyDescent="0.2">
      <c r="M266" s="128"/>
    </row>
    <row r="267" spans="13:13" x14ac:dyDescent="0.2">
      <c r="M267" s="128"/>
    </row>
    <row r="268" spans="13:13" x14ac:dyDescent="0.2">
      <c r="M268" s="128"/>
    </row>
    <row r="269" spans="13:13" x14ac:dyDescent="0.2">
      <c r="M269" s="128"/>
    </row>
    <row r="270" spans="13:13" x14ac:dyDescent="0.2">
      <c r="M270" s="128"/>
    </row>
    <row r="271" spans="13:13" x14ac:dyDescent="0.2">
      <c r="M271" s="128"/>
    </row>
    <row r="272" spans="13:13" x14ac:dyDescent="0.2">
      <c r="M272" s="128"/>
    </row>
    <row r="273" spans="13:13" x14ac:dyDescent="0.2">
      <c r="M273" s="128"/>
    </row>
    <row r="274" spans="13:13" x14ac:dyDescent="0.2">
      <c r="M274" s="128"/>
    </row>
    <row r="275" spans="13:13" x14ac:dyDescent="0.2">
      <c r="M275" s="128"/>
    </row>
    <row r="276" spans="13:13" x14ac:dyDescent="0.2">
      <c r="M276" s="128"/>
    </row>
    <row r="277" spans="13:13" x14ac:dyDescent="0.2">
      <c r="M277" s="128"/>
    </row>
    <row r="278" spans="13:13" x14ac:dyDescent="0.2">
      <c r="M278" s="128"/>
    </row>
    <row r="279" spans="13:13" x14ac:dyDescent="0.2">
      <c r="M279" s="128"/>
    </row>
    <row r="280" spans="13:13" x14ac:dyDescent="0.2">
      <c r="M280" s="128"/>
    </row>
    <row r="281" spans="13:13" x14ac:dyDescent="0.2">
      <c r="M281" s="128"/>
    </row>
    <row r="282" spans="13:13" x14ac:dyDescent="0.2">
      <c r="M282" s="128"/>
    </row>
    <row r="283" spans="13:13" x14ac:dyDescent="0.2">
      <c r="M283" s="128"/>
    </row>
    <row r="284" spans="13:13" x14ac:dyDescent="0.2">
      <c r="M284" s="128"/>
    </row>
    <row r="285" spans="13:13" x14ac:dyDescent="0.2">
      <c r="M285" s="128"/>
    </row>
    <row r="286" spans="13:13" x14ac:dyDescent="0.2">
      <c r="M286" s="128"/>
    </row>
    <row r="287" spans="13:13" x14ac:dyDescent="0.2">
      <c r="M287" s="128"/>
    </row>
    <row r="288" spans="13:13" x14ac:dyDescent="0.2">
      <c r="M288" s="128"/>
    </row>
    <row r="289" spans="13:13" x14ac:dyDescent="0.2">
      <c r="M289" s="128"/>
    </row>
    <row r="290" spans="13:13" x14ac:dyDescent="0.2">
      <c r="M290" s="128"/>
    </row>
    <row r="291" spans="13:13" x14ac:dyDescent="0.2">
      <c r="M291" s="128"/>
    </row>
    <row r="292" spans="13:13" x14ac:dyDescent="0.2">
      <c r="M292" s="128"/>
    </row>
    <row r="293" spans="13:13" x14ac:dyDescent="0.2">
      <c r="M293" s="128"/>
    </row>
    <row r="294" spans="13:13" x14ac:dyDescent="0.2">
      <c r="M294" s="128"/>
    </row>
    <row r="295" spans="13:13" x14ac:dyDescent="0.2">
      <c r="M295" s="128"/>
    </row>
    <row r="296" spans="13:13" x14ac:dyDescent="0.2">
      <c r="M296" s="128"/>
    </row>
    <row r="297" spans="13:13" x14ac:dyDescent="0.2">
      <c r="M297" s="128"/>
    </row>
    <row r="298" spans="13:13" x14ac:dyDescent="0.2">
      <c r="M298" s="128"/>
    </row>
    <row r="299" spans="13:13" x14ac:dyDescent="0.2">
      <c r="M299" s="128"/>
    </row>
    <row r="300" spans="13:13" x14ac:dyDescent="0.2">
      <c r="M300" s="128"/>
    </row>
    <row r="301" spans="13:13" x14ac:dyDescent="0.2">
      <c r="M301" s="128"/>
    </row>
    <row r="302" spans="13:13" x14ac:dyDescent="0.2">
      <c r="M302" s="128"/>
    </row>
    <row r="303" spans="13:13" x14ac:dyDescent="0.2">
      <c r="M303" s="128"/>
    </row>
    <row r="304" spans="13:13" x14ac:dyDescent="0.2">
      <c r="M304" s="128"/>
    </row>
    <row r="305" spans="13:13" x14ac:dyDescent="0.2">
      <c r="M305" s="128"/>
    </row>
    <row r="306" spans="13:13" x14ac:dyDescent="0.2">
      <c r="M306" s="128"/>
    </row>
    <row r="307" spans="13:13" x14ac:dyDescent="0.2">
      <c r="M307" s="128"/>
    </row>
    <row r="308" spans="13:13" x14ac:dyDescent="0.2">
      <c r="M308" s="128"/>
    </row>
    <row r="309" spans="13:13" x14ac:dyDescent="0.2">
      <c r="M309" s="128"/>
    </row>
    <row r="310" spans="13:13" x14ac:dyDescent="0.2">
      <c r="M310" s="128"/>
    </row>
    <row r="311" spans="13:13" x14ac:dyDescent="0.2">
      <c r="M311" s="128"/>
    </row>
    <row r="312" spans="13:13" x14ac:dyDescent="0.2">
      <c r="M312" s="128"/>
    </row>
    <row r="313" spans="13:13" x14ac:dyDescent="0.2">
      <c r="M313" s="128"/>
    </row>
    <row r="314" spans="13:13" x14ac:dyDescent="0.2">
      <c r="M314" s="128"/>
    </row>
    <row r="315" spans="13:13" x14ac:dyDescent="0.2">
      <c r="M315" s="128"/>
    </row>
    <row r="316" spans="13:13" x14ac:dyDescent="0.2">
      <c r="M316" s="128"/>
    </row>
    <row r="317" spans="13:13" x14ac:dyDescent="0.2">
      <c r="M317" s="128"/>
    </row>
    <row r="318" spans="13:13" x14ac:dyDescent="0.2">
      <c r="M318" s="128"/>
    </row>
    <row r="319" spans="13:13" x14ac:dyDescent="0.2">
      <c r="M319" s="128"/>
    </row>
    <row r="320" spans="13:13" x14ac:dyDescent="0.2">
      <c r="M320" s="128"/>
    </row>
    <row r="321" spans="13:13" x14ac:dyDescent="0.2">
      <c r="M321" s="128"/>
    </row>
    <row r="322" spans="13:13" x14ac:dyDescent="0.2">
      <c r="M322" s="128"/>
    </row>
    <row r="323" spans="13:13" x14ac:dyDescent="0.2">
      <c r="M323" s="128"/>
    </row>
    <row r="324" spans="13:13" x14ac:dyDescent="0.2">
      <c r="M324" s="128"/>
    </row>
    <row r="325" spans="13:13" x14ac:dyDescent="0.2">
      <c r="M325" s="128"/>
    </row>
    <row r="326" spans="13:13" x14ac:dyDescent="0.2">
      <c r="M326" s="128"/>
    </row>
    <row r="327" spans="13:13" x14ac:dyDescent="0.2">
      <c r="M327" s="128"/>
    </row>
    <row r="328" spans="13:13" x14ac:dyDescent="0.2">
      <c r="M328" s="128"/>
    </row>
    <row r="329" spans="13:13" x14ac:dyDescent="0.2">
      <c r="M329" s="128"/>
    </row>
    <row r="330" spans="13:13" x14ac:dyDescent="0.2">
      <c r="M330" s="128"/>
    </row>
    <row r="331" spans="13:13" x14ac:dyDescent="0.2">
      <c r="M331" s="128"/>
    </row>
    <row r="332" spans="13:13" x14ac:dyDescent="0.2">
      <c r="M332" s="128"/>
    </row>
    <row r="333" spans="13:13" x14ac:dyDescent="0.2">
      <c r="M333" s="128"/>
    </row>
    <row r="334" spans="13:13" x14ac:dyDescent="0.2">
      <c r="M334" s="128"/>
    </row>
    <row r="335" spans="13:13" x14ac:dyDescent="0.2">
      <c r="M335" s="128"/>
    </row>
    <row r="336" spans="13:13" x14ac:dyDescent="0.2">
      <c r="M336" s="128"/>
    </row>
    <row r="337" spans="13:13" x14ac:dyDescent="0.2">
      <c r="M337" s="128"/>
    </row>
    <row r="338" spans="13:13" x14ac:dyDescent="0.2">
      <c r="M338" s="128"/>
    </row>
    <row r="339" spans="13:13" x14ac:dyDescent="0.2">
      <c r="M339" s="128"/>
    </row>
    <row r="340" spans="13:13" x14ac:dyDescent="0.2">
      <c r="M340" s="128"/>
    </row>
    <row r="341" spans="13:13" x14ac:dyDescent="0.2">
      <c r="M341" s="128"/>
    </row>
    <row r="342" spans="13:13" x14ac:dyDescent="0.2">
      <c r="M342" s="128"/>
    </row>
    <row r="343" spans="13:13" x14ac:dyDescent="0.2">
      <c r="M343" s="128"/>
    </row>
    <row r="344" spans="13:13" x14ac:dyDescent="0.2">
      <c r="M344" s="128"/>
    </row>
    <row r="345" spans="13:13" x14ac:dyDescent="0.2">
      <c r="M345" s="128"/>
    </row>
    <row r="346" spans="13:13" x14ac:dyDescent="0.2">
      <c r="M346" s="128"/>
    </row>
    <row r="347" spans="13:13" x14ac:dyDescent="0.2">
      <c r="M347" s="128"/>
    </row>
    <row r="348" spans="13:13" x14ac:dyDescent="0.2">
      <c r="M348" s="128"/>
    </row>
    <row r="349" spans="13:13" x14ac:dyDescent="0.2">
      <c r="M349" s="128"/>
    </row>
    <row r="350" spans="13:13" x14ac:dyDescent="0.2">
      <c r="M350" s="128"/>
    </row>
    <row r="351" spans="13:13" x14ac:dyDescent="0.2">
      <c r="M351" s="128"/>
    </row>
    <row r="352" spans="13:13" x14ac:dyDescent="0.2">
      <c r="M352" s="128"/>
    </row>
    <row r="353" spans="13:13" x14ac:dyDescent="0.2">
      <c r="M353" s="128"/>
    </row>
    <row r="354" spans="13:13" x14ac:dyDescent="0.2">
      <c r="M354" s="128"/>
    </row>
    <row r="355" spans="13:13" x14ac:dyDescent="0.2">
      <c r="M355" s="128"/>
    </row>
    <row r="356" spans="13:13" x14ac:dyDescent="0.2">
      <c r="M356" s="128"/>
    </row>
    <row r="357" spans="13:13" x14ac:dyDescent="0.2">
      <c r="M357" s="128"/>
    </row>
    <row r="358" spans="13:13" x14ac:dyDescent="0.2">
      <c r="M358" s="128"/>
    </row>
    <row r="359" spans="13:13" x14ac:dyDescent="0.2">
      <c r="M359" s="128"/>
    </row>
    <row r="360" spans="13:13" x14ac:dyDescent="0.2">
      <c r="M360" s="128"/>
    </row>
    <row r="361" spans="13:13" x14ac:dyDescent="0.2">
      <c r="M361" s="128"/>
    </row>
    <row r="362" spans="13:13" x14ac:dyDescent="0.2">
      <c r="M362" s="128"/>
    </row>
    <row r="363" spans="13:13" x14ac:dyDescent="0.2">
      <c r="M363" s="128"/>
    </row>
    <row r="364" spans="13:13" x14ac:dyDescent="0.2">
      <c r="M364" s="128"/>
    </row>
    <row r="365" spans="13:13" x14ac:dyDescent="0.2">
      <c r="M365" s="128"/>
    </row>
    <row r="366" spans="13:13" x14ac:dyDescent="0.2">
      <c r="M366" s="128"/>
    </row>
    <row r="367" spans="13:13" x14ac:dyDescent="0.2">
      <c r="M367" s="128"/>
    </row>
    <row r="368" spans="13:13" x14ac:dyDescent="0.2">
      <c r="M368" s="128"/>
    </row>
    <row r="369" spans="13:13" x14ac:dyDescent="0.2">
      <c r="M369" s="128"/>
    </row>
    <row r="370" spans="13:13" x14ac:dyDescent="0.2">
      <c r="M370" s="128"/>
    </row>
    <row r="371" spans="13:13" x14ac:dyDescent="0.2">
      <c r="M371" s="128"/>
    </row>
    <row r="372" spans="13:13" x14ac:dyDescent="0.2">
      <c r="M372" s="128"/>
    </row>
    <row r="373" spans="13:13" x14ac:dyDescent="0.2">
      <c r="M373" s="128"/>
    </row>
    <row r="374" spans="13:13" x14ac:dyDescent="0.2">
      <c r="M374" s="128"/>
    </row>
    <row r="375" spans="13:13" x14ac:dyDescent="0.2">
      <c r="M375" s="128"/>
    </row>
    <row r="376" spans="13:13" x14ac:dyDescent="0.2">
      <c r="M376" s="128"/>
    </row>
    <row r="377" spans="13:13" x14ac:dyDescent="0.2">
      <c r="M377" s="128"/>
    </row>
    <row r="378" spans="13:13" x14ac:dyDescent="0.2">
      <c r="M378" s="128"/>
    </row>
    <row r="379" spans="13:13" x14ac:dyDescent="0.2">
      <c r="M379" s="128"/>
    </row>
    <row r="380" spans="13:13" x14ac:dyDescent="0.2">
      <c r="M380" s="128"/>
    </row>
    <row r="381" spans="13:13" x14ac:dyDescent="0.2">
      <c r="M381" s="128"/>
    </row>
    <row r="382" spans="13:13" x14ac:dyDescent="0.2">
      <c r="M382" s="128"/>
    </row>
    <row r="383" spans="13:13" x14ac:dyDescent="0.2">
      <c r="M383" s="128"/>
    </row>
    <row r="384" spans="13:13" x14ac:dyDescent="0.2">
      <c r="M384" s="128"/>
    </row>
    <row r="385" spans="13:13" x14ac:dyDescent="0.2">
      <c r="M385" s="128"/>
    </row>
    <row r="386" spans="13:13" x14ac:dyDescent="0.2">
      <c r="M386" s="128"/>
    </row>
    <row r="387" spans="13:13" x14ac:dyDescent="0.2">
      <c r="M387" s="128"/>
    </row>
    <row r="388" spans="13:13" x14ac:dyDescent="0.2">
      <c r="M388" s="128"/>
    </row>
    <row r="389" spans="13:13" x14ac:dyDescent="0.2">
      <c r="M389" s="128"/>
    </row>
    <row r="390" spans="13:13" x14ac:dyDescent="0.2">
      <c r="M390" s="128"/>
    </row>
    <row r="391" spans="13:13" x14ac:dyDescent="0.2">
      <c r="M391" s="128"/>
    </row>
    <row r="392" spans="13:13" x14ac:dyDescent="0.2">
      <c r="M392" s="128"/>
    </row>
    <row r="393" spans="13:13" x14ac:dyDescent="0.2">
      <c r="M393" s="128"/>
    </row>
    <row r="394" spans="13:13" x14ac:dyDescent="0.2">
      <c r="M394" s="128"/>
    </row>
    <row r="395" spans="13:13" x14ac:dyDescent="0.2">
      <c r="M395" s="128"/>
    </row>
    <row r="396" spans="13:13" x14ac:dyDescent="0.2">
      <c r="M396" s="128"/>
    </row>
    <row r="397" spans="13:13" x14ac:dyDescent="0.2">
      <c r="M397" s="128"/>
    </row>
    <row r="398" spans="13:13" x14ac:dyDescent="0.2">
      <c r="M398" s="128"/>
    </row>
    <row r="399" spans="13:13" x14ac:dyDescent="0.2">
      <c r="M399" s="128"/>
    </row>
    <row r="400" spans="13:13" x14ac:dyDescent="0.2">
      <c r="M400" s="128"/>
    </row>
    <row r="401" spans="13:13" x14ac:dyDescent="0.2">
      <c r="M401" s="128"/>
    </row>
    <row r="402" spans="13:13" x14ac:dyDescent="0.2">
      <c r="M402" s="128"/>
    </row>
    <row r="403" spans="13:13" x14ac:dyDescent="0.2">
      <c r="M403" s="128"/>
    </row>
    <row r="404" spans="13:13" x14ac:dyDescent="0.2">
      <c r="M404" s="128"/>
    </row>
    <row r="405" spans="13:13" x14ac:dyDescent="0.2">
      <c r="M405" s="128"/>
    </row>
    <row r="406" spans="13:13" x14ac:dyDescent="0.2">
      <c r="M406" s="128"/>
    </row>
    <row r="407" spans="13:13" x14ac:dyDescent="0.2">
      <c r="M407" s="128"/>
    </row>
    <row r="408" spans="13:13" x14ac:dyDescent="0.2">
      <c r="M408" s="128"/>
    </row>
    <row r="409" spans="13:13" x14ac:dyDescent="0.2">
      <c r="M409" s="128"/>
    </row>
    <row r="410" spans="13:13" x14ac:dyDescent="0.2">
      <c r="M410" s="128"/>
    </row>
    <row r="411" spans="13:13" x14ac:dyDescent="0.2">
      <c r="M411" s="128"/>
    </row>
    <row r="412" spans="13:13" x14ac:dyDescent="0.2">
      <c r="M412" s="128"/>
    </row>
    <row r="413" spans="13:13" x14ac:dyDescent="0.2">
      <c r="M413" s="128"/>
    </row>
    <row r="414" spans="13:13" x14ac:dyDescent="0.2">
      <c r="M414" s="128"/>
    </row>
    <row r="415" spans="13:13" x14ac:dyDescent="0.2">
      <c r="M415" s="128"/>
    </row>
    <row r="416" spans="13:13" x14ac:dyDescent="0.2">
      <c r="M416" s="128"/>
    </row>
    <row r="417" spans="13:13" x14ac:dyDescent="0.2">
      <c r="M417" s="128"/>
    </row>
    <row r="418" spans="13:13" x14ac:dyDescent="0.2">
      <c r="M418" s="128"/>
    </row>
    <row r="419" spans="13:13" x14ac:dyDescent="0.2">
      <c r="M419" s="128"/>
    </row>
    <row r="420" spans="13:13" x14ac:dyDescent="0.2">
      <c r="M420" s="128"/>
    </row>
    <row r="421" spans="13:13" x14ac:dyDescent="0.2">
      <c r="M421" s="128"/>
    </row>
    <row r="422" spans="13:13" x14ac:dyDescent="0.2">
      <c r="M422" s="128"/>
    </row>
    <row r="423" spans="13:13" x14ac:dyDescent="0.2">
      <c r="M423" s="128"/>
    </row>
    <row r="424" spans="13:13" x14ac:dyDescent="0.2">
      <c r="M424" s="128"/>
    </row>
    <row r="425" spans="13:13" x14ac:dyDescent="0.2">
      <c r="M425" s="128"/>
    </row>
    <row r="426" spans="13:13" x14ac:dyDescent="0.2">
      <c r="M426" s="128"/>
    </row>
    <row r="427" spans="13:13" x14ac:dyDescent="0.2">
      <c r="M427" s="128"/>
    </row>
    <row r="428" spans="13:13" x14ac:dyDescent="0.2">
      <c r="M428" s="128"/>
    </row>
    <row r="429" spans="13:13" x14ac:dyDescent="0.2">
      <c r="M429" s="128"/>
    </row>
    <row r="430" spans="13:13" x14ac:dyDescent="0.2">
      <c r="M430" s="128"/>
    </row>
    <row r="431" spans="13:13" x14ac:dyDescent="0.2">
      <c r="M431" s="128"/>
    </row>
    <row r="432" spans="13:13" x14ac:dyDescent="0.2">
      <c r="M432" s="128"/>
    </row>
    <row r="433" spans="13:13" x14ac:dyDescent="0.2">
      <c r="M433" s="128"/>
    </row>
    <row r="434" spans="13:13" x14ac:dyDescent="0.2">
      <c r="M434" s="128"/>
    </row>
    <row r="435" spans="13:13" x14ac:dyDescent="0.2">
      <c r="M435" s="128"/>
    </row>
    <row r="436" spans="13:13" x14ac:dyDescent="0.2">
      <c r="M436" s="128"/>
    </row>
    <row r="437" spans="13:13" x14ac:dyDescent="0.2">
      <c r="M437" s="128"/>
    </row>
    <row r="438" spans="13:13" x14ac:dyDescent="0.2">
      <c r="M438" s="128"/>
    </row>
    <row r="439" spans="13:13" x14ac:dyDescent="0.2">
      <c r="M439" s="128"/>
    </row>
    <row r="440" spans="13:13" x14ac:dyDescent="0.2">
      <c r="M440" s="128"/>
    </row>
    <row r="441" spans="13:13" x14ac:dyDescent="0.2">
      <c r="M441" s="128"/>
    </row>
    <row r="442" spans="13:13" x14ac:dyDescent="0.2">
      <c r="M442" s="128"/>
    </row>
    <row r="443" spans="13:13" x14ac:dyDescent="0.2">
      <c r="M443" s="128"/>
    </row>
    <row r="444" spans="13:13" x14ac:dyDescent="0.2">
      <c r="M444" s="128"/>
    </row>
    <row r="445" spans="13:13" x14ac:dyDescent="0.2">
      <c r="M445" s="128"/>
    </row>
    <row r="446" spans="13:13" x14ac:dyDescent="0.2">
      <c r="M446" s="128"/>
    </row>
    <row r="447" spans="13:13" x14ac:dyDescent="0.2">
      <c r="M447" s="128"/>
    </row>
    <row r="448" spans="13:13" x14ac:dyDescent="0.2">
      <c r="M448" s="128"/>
    </row>
    <row r="449" spans="13:13" x14ac:dyDescent="0.2">
      <c r="M449" s="128"/>
    </row>
    <row r="450" spans="13:13" x14ac:dyDescent="0.2">
      <c r="M450" s="128"/>
    </row>
    <row r="451" spans="13:13" x14ac:dyDescent="0.2">
      <c r="M451" s="128"/>
    </row>
    <row r="452" spans="13:13" x14ac:dyDescent="0.2">
      <c r="M452" s="128"/>
    </row>
    <row r="453" spans="13:13" x14ac:dyDescent="0.2">
      <c r="M453" s="128"/>
    </row>
    <row r="454" spans="13:13" x14ac:dyDescent="0.2">
      <c r="M454" s="128"/>
    </row>
    <row r="455" spans="13:13" x14ac:dyDescent="0.2">
      <c r="M455" s="128"/>
    </row>
    <row r="456" spans="13:13" x14ac:dyDescent="0.2">
      <c r="M456" s="128"/>
    </row>
    <row r="457" spans="13:13" x14ac:dyDescent="0.2">
      <c r="M457" s="128"/>
    </row>
    <row r="458" spans="13:13" x14ac:dyDescent="0.2">
      <c r="M458" s="128"/>
    </row>
    <row r="459" spans="13:13" x14ac:dyDescent="0.2">
      <c r="M459" s="128"/>
    </row>
    <row r="460" spans="13:13" x14ac:dyDescent="0.2">
      <c r="M460" s="128"/>
    </row>
    <row r="461" spans="13:13" x14ac:dyDescent="0.2">
      <c r="M461" s="128"/>
    </row>
    <row r="462" spans="13:13" x14ac:dyDescent="0.2">
      <c r="M462" s="128"/>
    </row>
    <row r="463" spans="13:13" x14ac:dyDescent="0.2">
      <c r="M463" s="128"/>
    </row>
    <row r="464" spans="13:13" x14ac:dyDescent="0.2">
      <c r="M464" s="128"/>
    </row>
    <row r="465" spans="13:13" x14ac:dyDescent="0.2">
      <c r="M465" s="128"/>
    </row>
    <row r="466" spans="13:13" x14ac:dyDescent="0.2">
      <c r="M466" s="128"/>
    </row>
    <row r="467" spans="13:13" x14ac:dyDescent="0.2">
      <c r="M467" s="128"/>
    </row>
    <row r="468" spans="13:13" x14ac:dyDescent="0.2">
      <c r="M468" s="128"/>
    </row>
    <row r="469" spans="13:13" x14ac:dyDescent="0.2">
      <c r="M469" s="128"/>
    </row>
    <row r="470" spans="13:13" x14ac:dyDescent="0.2">
      <c r="M470" s="128"/>
    </row>
    <row r="471" spans="13:13" x14ac:dyDescent="0.2">
      <c r="M471" s="128"/>
    </row>
    <row r="472" spans="13:13" x14ac:dyDescent="0.2">
      <c r="M472" s="128"/>
    </row>
    <row r="473" spans="13:13" x14ac:dyDescent="0.2">
      <c r="M473" s="128"/>
    </row>
    <row r="474" spans="13:13" x14ac:dyDescent="0.2">
      <c r="M474" s="128"/>
    </row>
    <row r="475" spans="13:13" x14ac:dyDescent="0.2">
      <c r="M475" s="128"/>
    </row>
    <row r="476" spans="13:13" x14ac:dyDescent="0.2">
      <c r="M476" s="128"/>
    </row>
    <row r="477" spans="13:13" x14ac:dyDescent="0.2">
      <c r="M477" s="128"/>
    </row>
    <row r="478" spans="13:13" x14ac:dyDescent="0.2">
      <c r="M478" s="128"/>
    </row>
    <row r="479" spans="13:13" x14ac:dyDescent="0.2">
      <c r="M479" s="128"/>
    </row>
    <row r="480" spans="13:13" x14ac:dyDescent="0.2">
      <c r="M480" s="128"/>
    </row>
    <row r="481" spans="13:13" x14ac:dyDescent="0.2">
      <c r="M481" s="128"/>
    </row>
    <row r="482" spans="13:13" x14ac:dyDescent="0.2">
      <c r="M482" s="128"/>
    </row>
    <row r="483" spans="13:13" x14ac:dyDescent="0.2">
      <c r="M483" s="128"/>
    </row>
    <row r="484" spans="13:13" x14ac:dyDescent="0.2">
      <c r="M484" s="128"/>
    </row>
    <row r="485" spans="13:13" x14ac:dyDescent="0.2">
      <c r="M485" s="128"/>
    </row>
    <row r="486" spans="13:13" x14ac:dyDescent="0.2">
      <c r="M486" s="128"/>
    </row>
    <row r="487" spans="13:13" x14ac:dyDescent="0.2">
      <c r="M487" s="128"/>
    </row>
    <row r="488" spans="13:13" x14ac:dyDescent="0.2">
      <c r="M488" s="128"/>
    </row>
    <row r="489" spans="13:13" x14ac:dyDescent="0.2">
      <c r="M489" s="128"/>
    </row>
    <row r="490" spans="13:13" x14ac:dyDescent="0.2">
      <c r="M490" s="128"/>
    </row>
    <row r="491" spans="13:13" x14ac:dyDescent="0.2">
      <c r="M491" s="128"/>
    </row>
    <row r="492" spans="13:13" x14ac:dyDescent="0.2">
      <c r="M492" s="128"/>
    </row>
    <row r="493" spans="13:13" x14ac:dyDescent="0.2">
      <c r="M493" s="128"/>
    </row>
    <row r="494" spans="13:13" x14ac:dyDescent="0.2">
      <c r="M494" s="128"/>
    </row>
    <row r="495" spans="13:13" x14ac:dyDescent="0.2">
      <c r="M495" s="128"/>
    </row>
    <row r="496" spans="13:13" x14ac:dyDescent="0.2">
      <c r="M496" s="128"/>
    </row>
    <row r="497" spans="13:13" x14ac:dyDescent="0.2">
      <c r="M497" s="128"/>
    </row>
    <row r="498" spans="13:13" x14ac:dyDescent="0.2">
      <c r="M498" s="128"/>
    </row>
    <row r="499" spans="13:13" x14ac:dyDescent="0.2">
      <c r="M499" s="128"/>
    </row>
    <row r="500" spans="13:13" x14ac:dyDescent="0.2">
      <c r="M500" s="128"/>
    </row>
    <row r="501" spans="13:13" x14ac:dyDescent="0.2">
      <c r="M501" s="128"/>
    </row>
    <row r="502" spans="13:13" x14ac:dyDescent="0.2">
      <c r="M502" s="128"/>
    </row>
    <row r="503" spans="13:13" x14ac:dyDescent="0.2">
      <c r="M503" s="128"/>
    </row>
    <row r="504" spans="13:13" x14ac:dyDescent="0.2">
      <c r="M504" s="128"/>
    </row>
    <row r="505" spans="13:13" x14ac:dyDescent="0.2">
      <c r="M505" s="128"/>
    </row>
    <row r="506" spans="13:13" x14ac:dyDescent="0.2">
      <c r="M506" s="128"/>
    </row>
    <row r="507" spans="13:13" x14ac:dyDescent="0.2">
      <c r="M507" s="128"/>
    </row>
    <row r="508" spans="13:13" x14ac:dyDescent="0.2">
      <c r="M508" s="128"/>
    </row>
    <row r="509" spans="13:13" x14ac:dyDescent="0.2">
      <c r="M509" s="128"/>
    </row>
    <row r="510" spans="13:13" x14ac:dyDescent="0.2">
      <c r="M510" s="128"/>
    </row>
    <row r="511" spans="13:13" x14ac:dyDescent="0.2">
      <c r="M511" s="128"/>
    </row>
    <row r="512" spans="13:13" x14ac:dyDescent="0.2">
      <c r="M512" s="128"/>
    </row>
    <row r="513" spans="13:13" x14ac:dyDescent="0.2">
      <c r="M513" s="128"/>
    </row>
    <row r="514" spans="13:13" x14ac:dyDescent="0.2">
      <c r="M514" s="128"/>
    </row>
    <row r="515" spans="13:13" x14ac:dyDescent="0.2">
      <c r="M515" s="128"/>
    </row>
    <row r="516" spans="13:13" x14ac:dyDescent="0.2">
      <c r="M516" s="128"/>
    </row>
    <row r="517" spans="13:13" x14ac:dyDescent="0.2">
      <c r="M517" s="128"/>
    </row>
    <row r="518" spans="13:13" x14ac:dyDescent="0.2">
      <c r="M518" s="128"/>
    </row>
    <row r="519" spans="13:13" x14ac:dyDescent="0.2">
      <c r="M519" s="128"/>
    </row>
    <row r="520" spans="13:13" x14ac:dyDescent="0.2">
      <c r="M520" s="128"/>
    </row>
    <row r="521" spans="13:13" x14ac:dyDescent="0.2">
      <c r="M521" s="128"/>
    </row>
    <row r="522" spans="13:13" x14ac:dyDescent="0.2">
      <c r="M522" s="128"/>
    </row>
    <row r="523" spans="13:13" x14ac:dyDescent="0.2">
      <c r="M523" s="128"/>
    </row>
    <row r="524" spans="13:13" x14ac:dyDescent="0.2">
      <c r="M524" s="128"/>
    </row>
    <row r="525" spans="13:13" x14ac:dyDescent="0.2">
      <c r="M525" s="128"/>
    </row>
    <row r="526" spans="13:13" x14ac:dyDescent="0.2">
      <c r="M526" s="128"/>
    </row>
    <row r="527" spans="13:13" x14ac:dyDescent="0.2">
      <c r="M527" s="128"/>
    </row>
    <row r="528" spans="13:13" x14ac:dyDescent="0.2">
      <c r="M528" s="128"/>
    </row>
    <row r="529" spans="13:13" x14ac:dyDescent="0.2">
      <c r="M529" s="128"/>
    </row>
    <row r="530" spans="13:13" x14ac:dyDescent="0.2">
      <c r="M530" s="128"/>
    </row>
    <row r="531" spans="13:13" x14ac:dyDescent="0.2">
      <c r="M531" s="128"/>
    </row>
    <row r="532" spans="13:13" x14ac:dyDescent="0.2">
      <c r="M532" s="128"/>
    </row>
    <row r="533" spans="13:13" x14ac:dyDescent="0.2">
      <c r="M533" s="128"/>
    </row>
    <row r="534" spans="13:13" x14ac:dyDescent="0.2">
      <c r="M534" s="128"/>
    </row>
    <row r="535" spans="13:13" x14ac:dyDescent="0.2">
      <c r="M535" s="128"/>
    </row>
    <row r="536" spans="13:13" x14ac:dyDescent="0.2">
      <c r="M536" s="128"/>
    </row>
    <row r="537" spans="13:13" x14ac:dyDescent="0.2">
      <c r="M537" s="128"/>
    </row>
    <row r="538" spans="13:13" x14ac:dyDescent="0.2">
      <c r="M538" s="128"/>
    </row>
    <row r="539" spans="13:13" x14ac:dyDescent="0.2">
      <c r="M539" s="128"/>
    </row>
    <row r="540" spans="13:13" x14ac:dyDescent="0.2">
      <c r="M540" s="128"/>
    </row>
    <row r="541" spans="13:13" x14ac:dyDescent="0.2">
      <c r="M541" s="128"/>
    </row>
    <row r="542" spans="13:13" x14ac:dyDescent="0.2">
      <c r="M542" s="128"/>
    </row>
    <row r="543" spans="13:13" x14ac:dyDescent="0.2">
      <c r="M543" s="128"/>
    </row>
    <row r="544" spans="13:13" x14ac:dyDescent="0.2">
      <c r="M544" s="128"/>
    </row>
    <row r="545" spans="13:13" x14ac:dyDescent="0.2">
      <c r="M545" s="128"/>
    </row>
    <row r="546" spans="13:13" x14ac:dyDescent="0.2">
      <c r="M546" s="128"/>
    </row>
    <row r="547" spans="13:13" x14ac:dyDescent="0.2">
      <c r="M547" s="128"/>
    </row>
    <row r="548" spans="13:13" x14ac:dyDescent="0.2">
      <c r="M548" s="128"/>
    </row>
    <row r="549" spans="13:13" x14ac:dyDescent="0.2">
      <c r="M549" s="128"/>
    </row>
    <row r="550" spans="13:13" x14ac:dyDescent="0.2">
      <c r="M550" s="128"/>
    </row>
    <row r="551" spans="13:13" x14ac:dyDescent="0.2">
      <c r="M551" s="128"/>
    </row>
    <row r="552" spans="13:13" x14ac:dyDescent="0.2">
      <c r="M552" s="128"/>
    </row>
    <row r="553" spans="13:13" x14ac:dyDescent="0.2">
      <c r="M553" s="128"/>
    </row>
    <row r="554" spans="13:13" x14ac:dyDescent="0.2">
      <c r="M554" s="128"/>
    </row>
    <row r="555" spans="13:13" x14ac:dyDescent="0.2">
      <c r="M555" s="128"/>
    </row>
    <row r="556" spans="13:13" x14ac:dyDescent="0.2">
      <c r="M556" s="128"/>
    </row>
    <row r="557" spans="13:13" x14ac:dyDescent="0.2">
      <c r="M557" s="128"/>
    </row>
    <row r="558" spans="13:13" x14ac:dyDescent="0.2">
      <c r="M558" s="128"/>
    </row>
    <row r="559" spans="13:13" x14ac:dyDescent="0.2">
      <c r="M559" s="128"/>
    </row>
    <row r="560" spans="13:13" x14ac:dyDescent="0.2">
      <c r="M560" s="128"/>
    </row>
    <row r="561" spans="13:13" x14ac:dyDescent="0.2">
      <c r="M561" s="128"/>
    </row>
    <row r="562" spans="13:13" x14ac:dyDescent="0.2">
      <c r="M562" s="128"/>
    </row>
    <row r="563" spans="13:13" x14ac:dyDescent="0.2">
      <c r="M563" s="128"/>
    </row>
    <row r="564" spans="13:13" x14ac:dyDescent="0.2">
      <c r="M564" s="128"/>
    </row>
    <row r="565" spans="13:13" x14ac:dyDescent="0.2">
      <c r="M565" s="128"/>
    </row>
    <row r="566" spans="13:13" x14ac:dyDescent="0.2">
      <c r="M566" s="128"/>
    </row>
    <row r="567" spans="13:13" x14ac:dyDescent="0.2">
      <c r="M567" s="128"/>
    </row>
    <row r="568" spans="13:13" x14ac:dyDescent="0.2">
      <c r="M568" s="128"/>
    </row>
    <row r="569" spans="13:13" x14ac:dyDescent="0.2">
      <c r="M569" s="128"/>
    </row>
    <row r="570" spans="13:13" x14ac:dyDescent="0.2">
      <c r="M570" s="128"/>
    </row>
    <row r="571" spans="13:13" x14ac:dyDescent="0.2">
      <c r="M571" s="128"/>
    </row>
    <row r="572" spans="13:13" x14ac:dyDescent="0.2">
      <c r="M572" s="128"/>
    </row>
    <row r="573" spans="13:13" x14ac:dyDescent="0.2">
      <c r="M573" s="128"/>
    </row>
    <row r="574" spans="13:13" x14ac:dyDescent="0.2">
      <c r="M574" s="128"/>
    </row>
    <row r="575" spans="13:13" x14ac:dyDescent="0.2">
      <c r="M575" s="128"/>
    </row>
    <row r="576" spans="13:13" x14ac:dyDescent="0.2">
      <c r="M576" s="128"/>
    </row>
    <row r="577" spans="13:13" x14ac:dyDescent="0.2">
      <c r="M577" s="128"/>
    </row>
    <row r="578" spans="13:13" x14ac:dyDescent="0.2">
      <c r="M578" s="128"/>
    </row>
  </sheetData>
  <mergeCells count="31">
    <mergeCell ref="A65:E65"/>
    <mergeCell ref="A36:A40"/>
    <mergeCell ref="F37:G37"/>
    <mergeCell ref="C36:D38"/>
    <mergeCell ref="C3:D5"/>
    <mergeCell ref="A3:A7"/>
    <mergeCell ref="E37:E39"/>
    <mergeCell ref="G5:G6"/>
    <mergeCell ref="B3:B7"/>
    <mergeCell ref="F5:F6"/>
    <mergeCell ref="F38:F39"/>
    <mergeCell ref="E7:L7"/>
    <mergeCell ref="I4:I6"/>
    <mergeCell ref="B36:B40"/>
    <mergeCell ref="H4:H6"/>
    <mergeCell ref="M3:M7"/>
    <mergeCell ref="L4:L6"/>
    <mergeCell ref="M36:M40"/>
    <mergeCell ref="K37:K39"/>
    <mergeCell ref="E40:L40"/>
    <mergeCell ref="F4:G4"/>
    <mergeCell ref="J37:J39"/>
    <mergeCell ref="E4:E6"/>
    <mergeCell ref="K4:K6"/>
    <mergeCell ref="H37:H39"/>
    <mergeCell ref="J4:J6"/>
    <mergeCell ref="E36:L36"/>
    <mergeCell ref="E3:L3"/>
    <mergeCell ref="G38:G39"/>
    <mergeCell ref="L37:L39"/>
    <mergeCell ref="I37:I39"/>
  </mergeCells>
  <phoneticPr fontId="2" type="noConversion"/>
  <printOptions horizontalCentered="1"/>
  <pageMargins left="0.59055118110236227" right="0.39370078740157483" top="0.78740157480314965" bottom="0.15748031496062992" header="0.51181102362204722" footer="0.27559055118110237"/>
  <pageSetup paperSize="9" scale="75" firstPageNumber="14" fitToWidth="0" orientation="portrait" useFirstPageNumber="1" r:id="rId1"/>
  <headerFooter alignWithMargins="0">
    <oddHeader>&amp;C&amp;12- &amp;P -</oddHeader>
  </headerFooter>
  <colBreaks count="1" manualBreakCount="1">
    <brk id="5"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M578"/>
  <sheetViews>
    <sheetView workbookViewId="0"/>
  </sheetViews>
  <sheetFormatPr baseColWidth="10" defaultColWidth="11.42578125" defaultRowHeight="12.75" x14ac:dyDescent="0.2"/>
  <cols>
    <col min="1" max="1" width="8.5703125" style="39" customWidth="1"/>
    <col min="2" max="2" width="50.140625" style="39" customWidth="1"/>
    <col min="3" max="3" width="16.140625" style="39" customWidth="1"/>
    <col min="4" max="4" width="16.140625" style="84" customWidth="1"/>
    <col min="5" max="5" width="16.140625" style="39" customWidth="1"/>
    <col min="6" max="12" width="15.7109375" style="39" customWidth="1"/>
    <col min="13" max="13" width="8.5703125" style="101" customWidth="1"/>
    <col min="14" max="16384" width="11.42578125" style="39"/>
  </cols>
  <sheetData>
    <row r="1" spans="1:13" ht="17.25" x14ac:dyDescent="0.25">
      <c r="A1" s="175"/>
      <c r="B1" s="175"/>
      <c r="C1" s="176"/>
      <c r="D1" s="177"/>
      <c r="E1" s="178" t="s">
        <v>1126</v>
      </c>
      <c r="F1" s="179" t="s">
        <v>1175</v>
      </c>
      <c r="G1" s="180"/>
      <c r="H1" s="180"/>
      <c r="I1" s="176"/>
      <c r="M1" s="181"/>
    </row>
    <row r="2" spans="1:13" ht="15" x14ac:dyDescent="0.25">
      <c r="A2" s="182"/>
      <c r="B2" s="182"/>
      <c r="C2" s="106"/>
      <c r="D2" s="106"/>
      <c r="E2" s="106"/>
      <c r="F2" s="106"/>
      <c r="G2" s="106"/>
      <c r="M2" s="241"/>
    </row>
    <row r="3" spans="1:13" ht="12.75" customHeight="1" x14ac:dyDescent="0.2">
      <c r="A3" s="429" t="s">
        <v>989</v>
      </c>
      <c r="B3" s="436" t="s">
        <v>711</v>
      </c>
      <c r="C3" s="431" t="s">
        <v>873</v>
      </c>
      <c r="D3" s="432"/>
      <c r="E3" s="424" t="s">
        <v>462</v>
      </c>
      <c r="F3" s="425"/>
      <c r="G3" s="425"/>
      <c r="H3" s="425"/>
      <c r="I3" s="425"/>
      <c r="J3" s="425"/>
      <c r="K3" s="425"/>
      <c r="L3" s="426"/>
      <c r="M3" s="406" t="s">
        <v>955</v>
      </c>
    </row>
    <row r="4" spans="1:13" ht="12.75" customHeight="1" x14ac:dyDescent="0.2">
      <c r="A4" s="422"/>
      <c r="B4" s="437"/>
      <c r="C4" s="433"/>
      <c r="D4" s="434"/>
      <c r="E4" s="419" t="s">
        <v>200</v>
      </c>
      <c r="F4" s="417" t="s">
        <v>463</v>
      </c>
      <c r="G4" s="418"/>
      <c r="H4" s="422" t="s">
        <v>202</v>
      </c>
      <c r="I4" s="412" t="s">
        <v>203</v>
      </c>
      <c r="J4" s="412" t="s">
        <v>204</v>
      </c>
      <c r="K4" s="413" t="s">
        <v>972</v>
      </c>
      <c r="L4" s="412" t="s">
        <v>205</v>
      </c>
      <c r="M4" s="410"/>
    </row>
    <row r="5" spans="1:13" ht="12.75" customHeight="1" x14ac:dyDescent="0.2">
      <c r="A5" s="422"/>
      <c r="B5" s="437"/>
      <c r="C5" s="435"/>
      <c r="D5" s="423"/>
      <c r="E5" s="420"/>
      <c r="F5" s="439" t="s">
        <v>1077</v>
      </c>
      <c r="G5" s="427" t="s">
        <v>712</v>
      </c>
      <c r="H5" s="422"/>
      <c r="I5" s="412"/>
      <c r="J5" s="412"/>
      <c r="K5" s="412"/>
      <c r="L5" s="412"/>
      <c r="M5" s="410"/>
    </row>
    <row r="6" spans="1:13" ht="17.25" customHeight="1" x14ac:dyDescent="0.2">
      <c r="A6" s="422"/>
      <c r="B6" s="437"/>
      <c r="C6" s="303" t="s">
        <v>460</v>
      </c>
      <c r="D6" s="183" t="s">
        <v>874</v>
      </c>
      <c r="E6" s="421"/>
      <c r="F6" s="440"/>
      <c r="G6" s="405"/>
      <c r="H6" s="423"/>
      <c r="I6" s="405"/>
      <c r="J6" s="405"/>
      <c r="K6" s="405"/>
      <c r="L6" s="405"/>
      <c r="M6" s="410"/>
    </row>
    <row r="7" spans="1:13" x14ac:dyDescent="0.2">
      <c r="A7" s="430"/>
      <c r="B7" s="438"/>
      <c r="C7" s="200" t="s">
        <v>461</v>
      </c>
      <c r="D7" s="184" t="s">
        <v>811</v>
      </c>
      <c r="E7" s="414" t="s">
        <v>461</v>
      </c>
      <c r="F7" s="415"/>
      <c r="G7" s="415"/>
      <c r="H7" s="415"/>
      <c r="I7" s="415"/>
      <c r="J7" s="415"/>
      <c r="K7" s="415"/>
      <c r="L7" s="416"/>
      <c r="M7" s="411"/>
    </row>
    <row r="8" spans="1:13" s="53" customFormat="1" ht="20.25" customHeight="1" x14ac:dyDescent="0.2">
      <c r="A8" s="185" t="s">
        <v>206</v>
      </c>
      <c r="B8" s="201" t="s">
        <v>812</v>
      </c>
      <c r="C8" s="242">
        <v>908196.51599999995</v>
      </c>
      <c r="D8" s="186">
        <v>6.7510423953473699</v>
      </c>
      <c r="E8" s="242">
        <v>782987.05599999998</v>
      </c>
      <c r="F8" s="242">
        <v>631306.19499999995</v>
      </c>
      <c r="G8" s="242">
        <v>444795.52100000001</v>
      </c>
      <c r="H8" s="242">
        <v>2927.0079999999998</v>
      </c>
      <c r="I8" s="242">
        <v>62269.775999999998</v>
      </c>
      <c r="J8" s="242">
        <v>41261.197999999997</v>
      </c>
      <c r="K8" s="242">
        <v>18124.878000000001</v>
      </c>
      <c r="L8" s="242">
        <v>626.6</v>
      </c>
      <c r="M8" s="187" t="s">
        <v>206</v>
      </c>
    </row>
    <row r="9" spans="1:13" ht="20.25" customHeight="1" x14ac:dyDescent="0.2">
      <c r="A9" s="188" t="s">
        <v>685</v>
      </c>
      <c r="B9" s="202" t="s">
        <v>1039</v>
      </c>
      <c r="C9" s="242">
        <v>293078.09499999997</v>
      </c>
      <c r="D9" s="186">
        <v>2.1785842707335901</v>
      </c>
      <c r="E9" s="242">
        <v>258445.595</v>
      </c>
      <c r="F9" s="242">
        <v>210692.65900000001</v>
      </c>
      <c r="G9" s="242">
        <v>169632.64300000001</v>
      </c>
      <c r="H9" s="242">
        <v>2.048</v>
      </c>
      <c r="I9" s="242">
        <v>20737.919999999998</v>
      </c>
      <c r="J9" s="242">
        <v>9681.0400000000009</v>
      </c>
      <c r="K9" s="242">
        <v>4211.0119999999997</v>
      </c>
      <c r="L9" s="242">
        <v>0.48</v>
      </c>
      <c r="M9" s="189" t="s">
        <v>685</v>
      </c>
    </row>
    <row r="10" spans="1:13" x14ac:dyDescent="0.2">
      <c r="A10" s="188" t="s">
        <v>229</v>
      </c>
      <c r="B10" s="202" t="s">
        <v>230</v>
      </c>
      <c r="C10" s="242">
        <v>174714.522</v>
      </c>
      <c r="D10" s="186">
        <v>1.2987333956089</v>
      </c>
      <c r="E10" s="242">
        <v>132248.47899999999</v>
      </c>
      <c r="F10" s="242">
        <v>88487.081000000006</v>
      </c>
      <c r="G10" s="242">
        <v>43014.076999999997</v>
      </c>
      <c r="H10" s="242">
        <v>27.611000000000001</v>
      </c>
      <c r="I10" s="242">
        <v>20978.973999999998</v>
      </c>
      <c r="J10" s="242">
        <v>9952.2109999999993</v>
      </c>
      <c r="K10" s="242">
        <v>11503.898999999999</v>
      </c>
      <c r="L10" s="242">
        <v>3.3479999999999999</v>
      </c>
      <c r="M10" s="189" t="s">
        <v>229</v>
      </c>
    </row>
    <row r="11" spans="1:13" x14ac:dyDescent="0.2">
      <c r="A11" s="188" t="s">
        <v>215</v>
      </c>
      <c r="B11" s="202" t="s">
        <v>216</v>
      </c>
      <c r="C11" s="242">
        <v>87778.096999999994</v>
      </c>
      <c r="D11" s="186">
        <v>0.652494965340644</v>
      </c>
      <c r="E11" s="242">
        <v>87722.407999999996</v>
      </c>
      <c r="F11" s="242">
        <v>71088.312000000005</v>
      </c>
      <c r="G11" s="242">
        <v>63948.839</v>
      </c>
      <c r="H11" s="242">
        <v>4.7E-2</v>
      </c>
      <c r="I11" s="242">
        <v>0.13300000000000001</v>
      </c>
      <c r="J11" s="242">
        <v>4.1689999999999996</v>
      </c>
      <c r="K11" s="242" t="s">
        <v>104</v>
      </c>
      <c r="L11" s="242">
        <v>51.34</v>
      </c>
      <c r="M11" s="189" t="s">
        <v>215</v>
      </c>
    </row>
    <row r="12" spans="1:13" s="53" customFormat="1" ht="20.25" customHeight="1" x14ac:dyDescent="0.2">
      <c r="A12" s="190" t="s">
        <v>239</v>
      </c>
      <c r="B12" s="203" t="s">
        <v>195</v>
      </c>
      <c r="C12" s="242">
        <v>12197660.694</v>
      </c>
      <c r="D12" s="186">
        <v>90.670821808411603</v>
      </c>
      <c r="E12" s="242">
        <v>8056799.2779999999</v>
      </c>
      <c r="F12" s="242">
        <v>6440091.6619999995</v>
      </c>
      <c r="G12" s="242">
        <v>4138678.6170000001</v>
      </c>
      <c r="H12" s="242">
        <v>157431.546</v>
      </c>
      <c r="I12" s="242">
        <v>1846112.7649999999</v>
      </c>
      <c r="J12" s="242">
        <v>2070177.4410000001</v>
      </c>
      <c r="K12" s="242">
        <v>66695.09</v>
      </c>
      <c r="L12" s="242">
        <v>444.57400000000001</v>
      </c>
      <c r="M12" s="187" t="s">
        <v>239</v>
      </c>
    </row>
    <row r="13" spans="1:13" s="53" customFormat="1" ht="20.25" customHeight="1" x14ac:dyDescent="0.2">
      <c r="A13" s="54" t="s">
        <v>681</v>
      </c>
      <c r="B13" s="203" t="s">
        <v>196</v>
      </c>
      <c r="C13" s="242">
        <v>133475.98300000001</v>
      </c>
      <c r="D13" s="186">
        <v>0.99218836905741303</v>
      </c>
      <c r="E13" s="242">
        <v>86302.922999999995</v>
      </c>
      <c r="F13" s="242">
        <v>67641.710000000006</v>
      </c>
      <c r="G13" s="242">
        <v>52263.317999999999</v>
      </c>
      <c r="H13" s="242">
        <v>8132.9859999999999</v>
      </c>
      <c r="I13" s="242">
        <v>7727.634</v>
      </c>
      <c r="J13" s="242">
        <v>31305.362000000001</v>
      </c>
      <c r="K13" s="242">
        <v>7.0780000000000003</v>
      </c>
      <c r="L13" s="242" t="s">
        <v>104</v>
      </c>
      <c r="M13" s="191" t="s">
        <v>681</v>
      </c>
    </row>
    <row r="14" spans="1:13" ht="20.25" customHeight="1" x14ac:dyDescent="0.2">
      <c r="A14" s="188" t="s">
        <v>988</v>
      </c>
      <c r="B14" s="202" t="s">
        <v>243</v>
      </c>
      <c r="C14" s="242">
        <v>43272.889000000003</v>
      </c>
      <c r="D14" s="186">
        <v>0.32166728572669501</v>
      </c>
      <c r="E14" s="242">
        <v>24932.896000000001</v>
      </c>
      <c r="F14" s="242">
        <v>21628.525000000001</v>
      </c>
      <c r="G14" s="242">
        <v>18270.898000000001</v>
      </c>
      <c r="H14" s="242" t="s">
        <v>104</v>
      </c>
      <c r="I14" s="242" t="s">
        <v>104</v>
      </c>
      <c r="J14" s="242">
        <v>18339.992999999999</v>
      </c>
      <c r="K14" s="242" t="s">
        <v>104</v>
      </c>
      <c r="L14" s="242" t="s">
        <v>104</v>
      </c>
      <c r="M14" s="189" t="s">
        <v>988</v>
      </c>
    </row>
    <row r="15" spans="1:13" x14ac:dyDescent="0.2">
      <c r="A15" s="188" t="s">
        <v>686</v>
      </c>
      <c r="B15" s="202" t="s">
        <v>244</v>
      </c>
      <c r="C15" s="242">
        <v>40793.896999999997</v>
      </c>
      <c r="D15" s="186">
        <v>0.30323979806858697</v>
      </c>
      <c r="E15" s="242">
        <v>25391.312000000002</v>
      </c>
      <c r="F15" s="242">
        <v>19843.063999999998</v>
      </c>
      <c r="G15" s="242">
        <v>18536.764999999999</v>
      </c>
      <c r="H15" s="242">
        <v>302.649</v>
      </c>
      <c r="I15" s="242">
        <v>7412.799</v>
      </c>
      <c r="J15" s="242">
        <v>7687.1369999999997</v>
      </c>
      <c r="K15" s="242" t="s">
        <v>104</v>
      </c>
      <c r="L15" s="242" t="s">
        <v>104</v>
      </c>
      <c r="M15" s="189" t="s">
        <v>686</v>
      </c>
    </row>
    <row r="16" spans="1:13" x14ac:dyDescent="0.2">
      <c r="A16" s="188" t="s">
        <v>687</v>
      </c>
      <c r="B16" s="202" t="s">
        <v>1040</v>
      </c>
      <c r="C16" s="242">
        <v>23963.774000000001</v>
      </c>
      <c r="D16" s="186">
        <v>0.178133753407311</v>
      </c>
      <c r="E16" s="242">
        <v>12218.593000000001</v>
      </c>
      <c r="F16" s="242">
        <v>8897.6869999999999</v>
      </c>
      <c r="G16" s="242">
        <v>5667.7640000000001</v>
      </c>
      <c r="H16" s="242">
        <v>7753.9139999999998</v>
      </c>
      <c r="I16" s="242">
        <v>53.253999999999998</v>
      </c>
      <c r="J16" s="242">
        <v>3938.0129999999999</v>
      </c>
      <c r="K16" s="242" t="s">
        <v>104</v>
      </c>
      <c r="L16" s="242" t="s">
        <v>104</v>
      </c>
      <c r="M16" s="189" t="s">
        <v>687</v>
      </c>
    </row>
    <row r="17" spans="1:13" s="53" customFormat="1" ht="20.25" customHeight="1" x14ac:dyDescent="0.2">
      <c r="A17" s="54" t="s">
        <v>682</v>
      </c>
      <c r="B17" s="203" t="s">
        <v>197</v>
      </c>
      <c r="C17" s="242">
        <v>625310.23800000001</v>
      </c>
      <c r="D17" s="186">
        <v>4.6482185877299198</v>
      </c>
      <c r="E17" s="242">
        <v>431063.43099999998</v>
      </c>
      <c r="F17" s="242">
        <v>373682.25300000003</v>
      </c>
      <c r="G17" s="242">
        <v>264884.21899999998</v>
      </c>
      <c r="H17" s="242">
        <v>3888.4009999999998</v>
      </c>
      <c r="I17" s="242">
        <v>97399.997000000003</v>
      </c>
      <c r="J17" s="242">
        <v>89836.285999999993</v>
      </c>
      <c r="K17" s="242">
        <v>3122.123</v>
      </c>
      <c r="L17" s="242" t="s">
        <v>104</v>
      </c>
      <c r="M17" s="191" t="s">
        <v>682</v>
      </c>
    </row>
    <row r="18" spans="1:13" ht="20.25" customHeight="1" x14ac:dyDescent="0.2">
      <c r="A18" s="188" t="s">
        <v>688</v>
      </c>
      <c r="B18" s="202" t="s">
        <v>260</v>
      </c>
      <c r="C18" s="242">
        <v>155947.99600000001</v>
      </c>
      <c r="D18" s="186">
        <v>1.1592331768705699</v>
      </c>
      <c r="E18" s="242">
        <v>41079.877999999997</v>
      </c>
      <c r="F18" s="242">
        <v>32113.24</v>
      </c>
      <c r="G18" s="242">
        <v>25270.59</v>
      </c>
      <c r="H18" s="242">
        <v>1966.413</v>
      </c>
      <c r="I18" s="242">
        <v>64581.667999999998</v>
      </c>
      <c r="J18" s="242">
        <v>47864.957000000002</v>
      </c>
      <c r="K18" s="242">
        <v>455.08</v>
      </c>
      <c r="L18" s="242" t="s">
        <v>104</v>
      </c>
      <c r="M18" s="189" t="s">
        <v>688</v>
      </c>
    </row>
    <row r="19" spans="1:13" x14ac:dyDescent="0.2">
      <c r="A19" s="188" t="s">
        <v>261</v>
      </c>
      <c r="B19" s="202" t="s">
        <v>1041</v>
      </c>
      <c r="C19" s="242">
        <v>120891.63400000001</v>
      </c>
      <c r="D19" s="186">
        <v>0.89864311522729701</v>
      </c>
      <c r="E19" s="242">
        <v>110539.13499999999</v>
      </c>
      <c r="F19" s="242">
        <v>107885.87300000001</v>
      </c>
      <c r="G19" s="242">
        <v>97352.645000000004</v>
      </c>
      <c r="H19" s="242">
        <v>709.02200000000005</v>
      </c>
      <c r="I19" s="242">
        <v>2594.9160000000002</v>
      </c>
      <c r="J19" s="242">
        <v>5017.1930000000002</v>
      </c>
      <c r="K19" s="242">
        <v>2031.3679999999999</v>
      </c>
      <c r="L19" s="242" t="s">
        <v>104</v>
      </c>
      <c r="M19" s="189" t="s">
        <v>261</v>
      </c>
    </row>
    <row r="20" spans="1:13" x14ac:dyDescent="0.2">
      <c r="A20" s="188" t="s">
        <v>689</v>
      </c>
      <c r="B20" s="202" t="s">
        <v>263</v>
      </c>
      <c r="C20" s="242">
        <v>92914.907999999996</v>
      </c>
      <c r="D20" s="186">
        <v>0.69067924399282798</v>
      </c>
      <c r="E20" s="242">
        <v>71567.483999999997</v>
      </c>
      <c r="F20" s="242">
        <v>54353.084000000003</v>
      </c>
      <c r="G20" s="242">
        <v>37513.194000000003</v>
      </c>
      <c r="H20" s="242">
        <v>98.662999999999997</v>
      </c>
      <c r="I20" s="242">
        <v>5982.174</v>
      </c>
      <c r="J20" s="242">
        <v>15233.599</v>
      </c>
      <c r="K20" s="242">
        <v>32.988</v>
      </c>
      <c r="L20" s="242" t="s">
        <v>104</v>
      </c>
      <c r="M20" s="189" t="s">
        <v>689</v>
      </c>
    </row>
    <row r="21" spans="1:13" s="53" customFormat="1" ht="20.25" customHeight="1" x14ac:dyDescent="0.2">
      <c r="A21" s="192" t="s">
        <v>280</v>
      </c>
      <c r="B21" s="203" t="s">
        <v>198</v>
      </c>
      <c r="C21" s="242">
        <v>11438874.472999999</v>
      </c>
      <c r="D21" s="186">
        <v>85.0304148516243</v>
      </c>
      <c r="E21" s="242">
        <v>7539432.9239999996</v>
      </c>
      <c r="F21" s="242">
        <v>5998767.699</v>
      </c>
      <c r="G21" s="242">
        <v>3821531.08</v>
      </c>
      <c r="H21" s="242">
        <v>145410.15900000001</v>
      </c>
      <c r="I21" s="242">
        <v>1740985.1340000001</v>
      </c>
      <c r="J21" s="242">
        <v>1949035.7930000001</v>
      </c>
      <c r="K21" s="242">
        <v>63565.889000000003</v>
      </c>
      <c r="L21" s="242">
        <v>444.57400000000001</v>
      </c>
      <c r="M21" s="187" t="s">
        <v>280</v>
      </c>
    </row>
    <row r="22" spans="1:13" s="53" customFormat="1" ht="20.25" customHeight="1" x14ac:dyDescent="0.2">
      <c r="A22" s="54" t="s">
        <v>683</v>
      </c>
      <c r="B22" s="203" t="s">
        <v>281</v>
      </c>
      <c r="C22" s="242">
        <v>1628271.753</v>
      </c>
      <c r="D22" s="186">
        <v>12.1036928043551</v>
      </c>
      <c r="E22" s="242">
        <v>1294319.9080000001</v>
      </c>
      <c r="F22" s="242">
        <v>1072624.193</v>
      </c>
      <c r="G22" s="242">
        <v>679914.84400000004</v>
      </c>
      <c r="H22" s="242">
        <v>15603.064</v>
      </c>
      <c r="I22" s="242">
        <v>158842.701</v>
      </c>
      <c r="J22" s="242">
        <v>152423.57699999999</v>
      </c>
      <c r="K22" s="242">
        <v>7082.4319999999998</v>
      </c>
      <c r="L22" s="242">
        <v>7.0999999999999994E-2</v>
      </c>
      <c r="M22" s="191" t="s">
        <v>683</v>
      </c>
    </row>
    <row r="23" spans="1:13" ht="20.25" customHeight="1" x14ac:dyDescent="0.2">
      <c r="A23" s="188" t="s">
        <v>690</v>
      </c>
      <c r="B23" s="202" t="s">
        <v>1045</v>
      </c>
      <c r="C23" s="242">
        <v>440786.24300000002</v>
      </c>
      <c r="D23" s="186">
        <v>3.2765668678020901</v>
      </c>
      <c r="E23" s="242">
        <v>401188.57799999998</v>
      </c>
      <c r="F23" s="242">
        <v>307780.20699999999</v>
      </c>
      <c r="G23" s="242">
        <v>211587.96299999999</v>
      </c>
      <c r="H23" s="242">
        <v>1949.6690000000001</v>
      </c>
      <c r="I23" s="242">
        <v>29945.556</v>
      </c>
      <c r="J23" s="242">
        <v>7702.44</v>
      </c>
      <c r="K23" s="242" t="s">
        <v>104</v>
      </c>
      <c r="L23" s="242" t="s">
        <v>104</v>
      </c>
      <c r="M23" s="189" t="s">
        <v>690</v>
      </c>
    </row>
    <row r="24" spans="1:13" x14ac:dyDescent="0.2">
      <c r="A24" s="188" t="s">
        <v>998</v>
      </c>
      <c r="B24" s="202" t="s">
        <v>296</v>
      </c>
      <c r="C24" s="242">
        <v>192400.99600000001</v>
      </c>
      <c r="D24" s="186">
        <v>1.4302050911006401</v>
      </c>
      <c r="E24" s="242">
        <v>154782.764</v>
      </c>
      <c r="F24" s="242">
        <v>151137.83900000001</v>
      </c>
      <c r="G24" s="242">
        <v>60352.673999999999</v>
      </c>
      <c r="H24" s="242">
        <v>1721.8710000000001</v>
      </c>
      <c r="I24" s="242">
        <v>25814.368999999999</v>
      </c>
      <c r="J24" s="242">
        <v>10081.992</v>
      </c>
      <c r="K24" s="242" t="s">
        <v>104</v>
      </c>
      <c r="L24" s="242" t="s">
        <v>104</v>
      </c>
      <c r="M24" s="189" t="s">
        <v>998</v>
      </c>
    </row>
    <row r="25" spans="1:13" x14ac:dyDescent="0.2">
      <c r="A25" s="188" t="s">
        <v>287</v>
      </c>
      <c r="B25" s="202" t="s">
        <v>288</v>
      </c>
      <c r="C25" s="242">
        <v>147827.383</v>
      </c>
      <c r="D25" s="186">
        <v>1.0988689256613</v>
      </c>
      <c r="E25" s="242">
        <v>125336.569</v>
      </c>
      <c r="F25" s="242">
        <v>116722.94100000001</v>
      </c>
      <c r="G25" s="242">
        <v>66187.406000000003</v>
      </c>
      <c r="H25" s="242">
        <v>1137.2860000000001</v>
      </c>
      <c r="I25" s="242">
        <v>4330.4040000000005</v>
      </c>
      <c r="J25" s="242">
        <v>16879.923999999999</v>
      </c>
      <c r="K25" s="242">
        <v>143.19999999999999</v>
      </c>
      <c r="L25" s="242" t="s">
        <v>104</v>
      </c>
      <c r="M25" s="189" t="s">
        <v>287</v>
      </c>
    </row>
    <row r="26" spans="1:13" s="53" customFormat="1" ht="20.25" customHeight="1" x14ac:dyDescent="0.2">
      <c r="A26" s="54" t="s">
        <v>684</v>
      </c>
      <c r="B26" s="203" t="s">
        <v>304</v>
      </c>
      <c r="C26" s="242">
        <v>9810602.7200000007</v>
      </c>
      <c r="D26" s="186">
        <v>72.926722047269195</v>
      </c>
      <c r="E26" s="242">
        <v>6245113.0159999998</v>
      </c>
      <c r="F26" s="242">
        <v>4926143.5060000001</v>
      </c>
      <c r="G26" s="242">
        <v>3141616.236</v>
      </c>
      <c r="H26" s="242">
        <v>129807.095</v>
      </c>
      <c r="I26" s="242">
        <v>1582142.433</v>
      </c>
      <c r="J26" s="242">
        <v>1796612.216</v>
      </c>
      <c r="K26" s="242">
        <v>56483.457000000002</v>
      </c>
      <c r="L26" s="242">
        <v>444.50299999999999</v>
      </c>
      <c r="M26" s="191" t="s">
        <v>684</v>
      </c>
    </row>
    <row r="27" spans="1:13" ht="20.25" customHeight="1" x14ac:dyDescent="0.2">
      <c r="A27" s="188" t="s">
        <v>691</v>
      </c>
      <c r="B27" s="202" t="s">
        <v>1042</v>
      </c>
      <c r="C27" s="218">
        <v>1964500.4739999999</v>
      </c>
      <c r="D27" s="193">
        <v>14.603035523706</v>
      </c>
      <c r="E27" s="218">
        <v>1273403.483</v>
      </c>
      <c r="F27" s="218">
        <v>1168485.8589999999</v>
      </c>
      <c r="G27" s="218">
        <v>739959.83700000006</v>
      </c>
      <c r="H27" s="218">
        <v>31178.260999999999</v>
      </c>
      <c r="I27" s="218">
        <v>569210.84</v>
      </c>
      <c r="J27" s="218">
        <v>90533.275999999998</v>
      </c>
      <c r="K27" s="218">
        <v>174.614</v>
      </c>
      <c r="L27" s="218" t="s">
        <v>104</v>
      </c>
      <c r="M27" s="189" t="s">
        <v>691</v>
      </c>
    </row>
    <row r="28" spans="1:13" x14ac:dyDescent="0.2">
      <c r="A28" s="188" t="s">
        <v>1000</v>
      </c>
      <c r="B28" s="202" t="s">
        <v>319</v>
      </c>
      <c r="C28" s="218">
        <v>768256.02899999998</v>
      </c>
      <c r="D28" s="193">
        <v>5.7108003949447204</v>
      </c>
      <c r="E28" s="218">
        <v>677746.57799999998</v>
      </c>
      <c r="F28" s="218">
        <v>571574.73300000001</v>
      </c>
      <c r="G28" s="218">
        <v>377824.32699999999</v>
      </c>
      <c r="H28" s="218">
        <v>11778.793</v>
      </c>
      <c r="I28" s="218">
        <v>42788.873</v>
      </c>
      <c r="J28" s="218">
        <v>31636.498</v>
      </c>
      <c r="K28" s="218">
        <v>4294.6589999999997</v>
      </c>
      <c r="L28" s="218">
        <v>10.628</v>
      </c>
      <c r="M28" s="189" t="s">
        <v>1000</v>
      </c>
    </row>
    <row r="29" spans="1:13" x14ac:dyDescent="0.2">
      <c r="A29" s="188" t="s">
        <v>1070</v>
      </c>
      <c r="B29" s="202" t="s">
        <v>321</v>
      </c>
      <c r="C29" s="218">
        <v>655762.89399999997</v>
      </c>
      <c r="D29" s="193">
        <v>4.8745871853682399</v>
      </c>
      <c r="E29" s="218">
        <v>244918.42199999999</v>
      </c>
      <c r="F29" s="218">
        <v>153324.024</v>
      </c>
      <c r="G29" s="218">
        <v>104196.863</v>
      </c>
      <c r="H29" s="218">
        <v>30623.773000000001</v>
      </c>
      <c r="I29" s="218">
        <v>53575.743999999999</v>
      </c>
      <c r="J29" s="218">
        <v>320915.27</v>
      </c>
      <c r="K29" s="218">
        <v>5729.6850000000004</v>
      </c>
      <c r="L29" s="218" t="s">
        <v>104</v>
      </c>
      <c r="M29" s="189" t="s">
        <v>1070</v>
      </c>
    </row>
    <row r="30" spans="1:13" s="53" customFormat="1" ht="20.25" customHeight="1" x14ac:dyDescent="0.2">
      <c r="A30" s="79" t="s">
        <v>1046</v>
      </c>
      <c r="B30" s="203" t="s">
        <v>199</v>
      </c>
      <c r="C30" s="243">
        <v>13452685.716</v>
      </c>
      <c r="D30" s="194">
        <v>100</v>
      </c>
      <c r="E30" s="243">
        <v>9182686.0930000003</v>
      </c>
      <c r="F30" s="243">
        <v>7411839.6359999999</v>
      </c>
      <c r="G30" s="243">
        <v>4789536.3969999999</v>
      </c>
      <c r="H30" s="243">
        <v>160612.712</v>
      </c>
      <c r="I30" s="243">
        <v>1909539.75</v>
      </c>
      <c r="J30" s="243">
        <v>2113836.6549999998</v>
      </c>
      <c r="K30" s="243">
        <v>84939.331999999995</v>
      </c>
      <c r="L30" s="243">
        <v>1071.174</v>
      </c>
      <c r="M30" s="195"/>
    </row>
    <row r="31" spans="1:13" s="53" customFormat="1" ht="6" customHeight="1" x14ac:dyDescent="0.2">
      <c r="A31" s="196"/>
      <c r="B31" s="196"/>
      <c r="C31" s="29"/>
      <c r="D31" s="197"/>
      <c r="E31" s="29"/>
      <c r="F31" s="29"/>
      <c r="G31" s="29"/>
      <c r="H31" s="29"/>
      <c r="I31" s="29"/>
      <c r="J31" s="29"/>
      <c r="K31" s="29"/>
      <c r="L31" s="172"/>
      <c r="M31" s="128"/>
    </row>
    <row r="32" spans="1:13" s="53" customFormat="1" ht="6" customHeight="1" x14ac:dyDescent="0.2">
      <c r="A32" s="196"/>
      <c r="B32" s="196"/>
      <c r="C32" s="29"/>
      <c r="D32" s="197"/>
      <c r="E32" s="29"/>
      <c r="F32" s="29"/>
      <c r="G32" s="29"/>
      <c r="H32" s="29"/>
      <c r="I32" s="29"/>
      <c r="J32" s="29"/>
      <c r="K32" s="29"/>
      <c r="L32" s="172"/>
      <c r="M32" s="128"/>
    </row>
    <row r="33" spans="1:13" s="53" customFormat="1" ht="6" customHeight="1" x14ac:dyDescent="0.2">
      <c r="A33" s="196"/>
      <c r="B33" s="196"/>
      <c r="C33" s="29"/>
      <c r="D33" s="197"/>
      <c r="E33" s="29"/>
      <c r="F33" s="29"/>
      <c r="G33" s="29"/>
      <c r="H33" s="29"/>
      <c r="I33" s="29"/>
      <c r="J33" s="29"/>
      <c r="K33" s="29"/>
      <c r="L33" s="172"/>
      <c r="M33" s="128"/>
    </row>
    <row r="34" spans="1:13" ht="17.25" x14ac:dyDescent="0.25">
      <c r="A34" s="175"/>
      <c r="B34" s="175"/>
      <c r="C34" s="176"/>
      <c r="D34" s="177"/>
      <c r="E34" s="178" t="s">
        <v>1127</v>
      </c>
      <c r="F34" s="179" t="s">
        <v>4</v>
      </c>
      <c r="G34" s="180"/>
      <c r="H34" s="180"/>
      <c r="I34" s="176"/>
      <c r="M34" s="181"/>
    </row>
    <row r="35" spans="1:13" x14ac:dyDescent="0.2">
      <c r="A35" s="41"/>
      <c r="B35" s="41"/>
      <c r="M35" s="241"/>
    </row>
    <row r="36" spans="1:13" ht="12.75" customHeight="1" x14ac:dyDescent="0.2">
      <c r="A36" s="429" t="s">
        <v>989</v>
      </c>
      <c r="B36" s="436" t="s">
        <v>711</v>
      </c>
      <c r="C36" s="431" t="s">
        <v>926</v>
      </c>
      <c r="D36" s="432"/>
      <c r="E36" s="424" t="s">
        <v>462</v>
      </c>
      <c r="F36" s="425"/>
      <c r="G36" s="425"/>
      <c r="H36" s="425"/>
      <c r="I36" s="425"/>
      <c r="J36" s="425"/>
      <c r="K36" s="425"/>
      <c r="L36" s="425"/>
      <c r="M36" s="406" t="s">
        <v>955</v>
      </c>
    </row>
    <row r="37" spans="1:13" ht="12.75" customHeight="1" x14ac:dyDescent="0.2">
      <c r="A37" s="422"/>
      <c r="B37" s="437"/>
      <c r="C37" s="433"/>
      <c r="D37" s="434"/>
      <c r="E37" s="419" t="s">
        <v>200</v>
      </c>
      <c r="F37" s="417" t="s">
        <v>463</v>
      </c>
      <c r="G37" s="418"/>
      <c r="H37" s="422" t="s">
        <v>202</v>
      </c>
      <c r="I37" s="412" t="s">
        <v>203</v>
      </c>
      <c r="J37" s="412" t="s">
        <v>204</v>
      </c>
      <c r="K37" s="413" t="s">
        <v>972</v>
      </c>
      <c r="L37" s="420" t="s">
        <v>205</v>
      </c>
      <c r="M37" s="410"/>
    </row>
    <row r="38" spans="1:13" ht="12.75" customHeight="1" x14ac:dyDescent="0.2">
      <c r="A38" s="422"/>
      <c r="B38" s="437"/>
      <c r="C38" s="435"/>
      <c r="D38" s="423"/>
      <c r="E38" s="420"/>
      <c r="F38" s="439" t="s">
        <v>1077</v>
      </c>
      <c r="G38" s="427" t="s">
        <v>712</v>
      </c>
      <c r="H38" s="422"/>
      <c r="I38" s="412"/>
      <c r="J38" s="412"/>
      <c r="K38" s="412"/>
      <c r="L38" s="420"/>
      <c r="M38" s="410"/>
    </row>
    <row r="39" spans="1:13" ht="17.25" customHeight="1" x14ac:dyDescent="0.2">
      <c r="A39" s="422"/>
      <c r="B39" s="437"/>
      <c r="C39" s="303" t="s">
        <v>460</v>
      </c>
      <c r="D39" s="183" t="s">
        <v>874</v>
      </c>
      <c r="E39" s="421"/>
      <c r="F39" s="440"/>
      <c r="G39" s="405"/>
      <c r="H39" s="423"/>
      <c r="I39" s="405"/>
      <c r="J39" s="405"/>
      <c r="K39" s="405"/>
      <c r="L39" s="421"/>
      <c r="M39" s="410"/>
    </row>
    <row r="40" spans="1:13" x14ac:dyDescent="0.2">
      <c r="A40" s="430"/>
      <c r="B40" s="438"/>
      <c r="C40" s="200" t="s">
        <v>461</v>
      </c>
      <c r="D40" s="184" t="s">
        <v>811</v>
      </c>
      <c r="E40" s="414" t="s">
        <v>461</v>
      </c>
      <c r="F40" s="415"/>
      <c r="G40" s="415"/>
      <c r="H40" s="415"/>
      <c r="I40" s="415"/>
      <c r="J40" s="415"/>
      <c r="K40" s="415"/>
      <c r="L40" s="416"/>
      <c r="M40" s="411"/>
    </row>
    <row r="41" spans="1:13" s="53" customFormat="1" ht="20.25" customHeight="1" x14ac:dyDescent="0.2">
      <c r="A41" s="185" t="s">
        <v>206</v>
      </c>
      <c r="B41" s="201" t="s">
        <v>812</v>
      </c>
      <c r="C41" s="242">
        <v>1168392.5819999999</v>
      </c>
      <c r="D41" s="186">
        <v>8.8472695579305096</v>
      </c>
      <c r="E41" s="242">
        <v>1098307.4339999999</v>
      </c>
      <c r="F41" s="242">
        <v>1022616.106</v>
      </c>
      <c r="G41" s="242">
        <v>804404.853</v>
      </c>
      <c r="H41" s="242">
        <v>4957.4369999999999</v>
      </c>
      <c r="I41" s="242">
        <v>32990.563999999998</v>
      </c>
      <c r="J41" s="242">
        <v>31301.144</v>
      </c>
      <c r="K41" s="242">
        <v>836.00300000000004</v>
      </c>
      <c r="L41" s="242" t="s">
        <v>104</v>
      </c>
      <c r="M41" s="187" t="s">
        <v>206</v>
      </c>
    </row>
    <row r="42" spans="1:13" ht="20.25" customHeight="1" x14ac:dyDescent="0.2">
      <c r="A42" s="188" t="s">
        <v>215</v>
      </c>
      <c r="B42" s="202" t="s">
        <v>216</v>
      </c>
      <c r="C42" s="242">
        <v>155849.25700000001</v>
      </c>
      <c r="D42" s="186">
        <v>1.18011737520787</v>
      </c>
      <c r="E42" s="242">
        <v>155553.10800000001</v>
      </c>
      <c r="F42" s="242">
        <v>155549.63200000001</v>
      </c>
      <c r="G42" s="242">
        <v>125328.43799999999</v>
      </c>
      <c r="H42" s="242" t="s">
        <v>104</v>
      </c>
      <c r="I42" s="242">
        <v>2.2040000000000002</v>
      </c>
      <c r="J42" s="242">
        <v>2.4769999999999999</v>
      </c>
      <c r="K42" s="242">
        <v>291.46800000000002</v>
      </c>
      <c r="L42" s="242" t="s">
        <v>104</v>
      </c>
      <c r="M42" s="189" t="s">
        <v>215</v>
      </c>
    </row>
    <row r="43" spans="1:13" x14ac:dyDescent="0.2">
      <c r="A43" s="188" t="s">
        <v>1114</v>
      </c>
      <c r="B43" s="202" t="s">
        <v>1115</v>
      </c>
      <c r="C43" s="242">
        <v>94862.384000000005</v>
      </c>
      <c r="D43" s="186">
        <v>0.71831428501479</v>
      </c>
      <c r="E43" s="242">
        <v>90328.782000000007</v>
      </c>
      <c r="F43" s="242">
        <v>67626.467999999993</v>
      </c>
      <c r="G43" s="242">
        <v>61660.349000000002</v>
      </c>
      <c r="H43" s="242">
        <v>47.679000000000002</v>
      </c>
      <c r="I43" s="242">
        <v>3504.2159999999999</v>
      </c>
      <c r="J43" s="242">
        <v>980.33299999999997</v>
      </c>
      <c r="K43" s="242">
        <v>1.3740000000000001</v>
      </c>
      <c r="L43" s="242" t="s">
        <v>104</v>
      </c>
      <c r="M43" s="189" t="s">
        <v>1114</v>
      </c>
    </row>
    <row r="44" spans="1:13" x14ac:dyDescent="0.2">
      <c r="A44" s="188" t="s">
        <v>1116</v>
      </c>
      <c r="B44" s="202" t="s">
        <v>1117</v>
      </c>
      <c r="C44" s="242">
        <v>80276.088000000003</v>
      </c>
      <c r="D44" s="186">
        <v>0.60786434331551698</v>
      </c>
      <c r="E44" s="242">
        <v>80275.892000000007</v>
      </c>
      <c r="F44" s="242">
        <v>79503.671000000002</v>
      </c>
      <c r="G44" s="242">
        <v>66621.096000000005</v>
      </c>
      <c r="H44" s="242" t="s">
        <v>104</v>
      </c>
      <c r="I44" s="242" t="s">
        <v>104</v>
      </c>
      <c r="J44" s="242">
        <v>0.19600000000000001</v>
      </c>
      <c r="K44" s="242" t="s">
        <v>104</v>
      </c>
      <c r="L44" s="242" t="s">
        <v>104</v>
      </c>
      <c r="M44" s="189" t="s">
        <v>1116</v>
      </c>
    </row>
    <row r="45" spans="1:13" s="53" customFormat="1" ht="20.25" customHeight="1" x14ac:dyDescent="0.2">
      <c r="A45" s="190" t="s">
        <v>239</v>
      </c>
      <c r="B45" s="203" t="s">
        <v>195</v>
      </c>
      <c r="C45" s="242">
        <v>11140867.152000001</v>
      </c>
      <c r="D45" s="186">
        <v>84.360561956081995</v>
      </c>
      <c r="E45" s="242">
        <v>6325242.7139999997</v>
      </c>
      <c r="F45" s="242">
        <v>5110232.7450000001</v>
      </c>
      <c r="G45" s="242">
        <v>3154183.1529999999</v>
      </c>
      <c r="H45" s="242">
        <v>100711.96799999999</v>
      </c>
      <c r="I45" s="242">
        <v>507177.679</v>
      </c>
      <c r="J45" s="242">
        <v>4203480.5870000003</v>
      </c>
      <c r="K45" s="242">
        <v>4254.2039999999997</v>
      </c>
      <c r="L45" s="242" t="s">
        <v>104</v>
      </c>
      <c r="M45" s="187" t="s">
        <v>239</v>
      </c>
    </row>
    <row r="46" spans="1:13" s="53" customFormat="1" ht="20.25" customHeight="1" x14ac:dyDescent="0.2">
      <c r="A46" s="54" t="s">
        <v>681</v>
      </c>
      <c r="B46" s="203" t="s">
        <v>196</v>
      </c>
      <c r="C46" s="242">
        <v>70193.7</v>
      </c>
      <c r="D46" s="186">
        <v>0.53151876752372895</v>
      </c>
      <c r="E46" s="242">
        <v>44135.764999999999</v>
      </c>
      <c r="F46" s="242">
        <v>31447.867999999999</v>
      </c>
      <c r="G46" s="242">
        <v>19048.723000000002</v>
      </c>
      <c r="H46" s="242">
        <v>4250.451</v>
      </c>
      <c r="I46" s="242">
        <v>12739.562</v>
      </c>
      <c r="J46" s="242">
        <v>8997.0550000000003</v>
      </c>
      <c r="K46" s="242">
        <v>70.867000000000004</v>
      </c>
      <c r="L46" s="242" t="s">
        <v>104</v>
      </c>
      <c r="M46" s="191" t="s">
        <v>681</v>
      </c>
    </row>
    <row r="47" spans="1:13" ht="20.25" customHeight="1" x14ac:dyDescent="0.2">
      <c r="A47" s="188" t="s">
        <v>686</v>
      </c>
      <c r="B47" s="202" t="s">
        <v>244</v>
      </c>
      <c r="C47" s="242">
        <v>30143.924999999999</v>
      </c>
      <c r="D47" s="186">
        <v>0.22825498391348101</v>
      </c>
      <c r="E47" s="242">
        <v>12968.575000000001</v>
      </c>
      <c r="F47" s="242">
        <v>11192.07</v>
      </c>
      <c r="G47" s="242">
        <v>7360.1319999999996</v>
      </c>
      <c r="H47" s="242">
        <v>3395.944</v>
      </c>
      <c r="I47" s="242">
        <v>7712.85</v>
      </c>
      <c r="J47" s="242">
        <v>6066.5559999999996</v>
      </c>
      <c r="K47" s="242" t="s">
        <v>104</v>
      </c>
      <c r="L47" s="242" t="s">
        <v>104</v>
      </c>
      <c r="M47" s="189" t="s">
        <v>686</v>
      </c>
    </row>
    <row r="48" spans="1:13" x14ac:dyDescent="0.2">
      <c r="A48" s="188" t="s">
        <v>1047</v>
      </c>
      <c r="B48" s="202" t="s">
        <v>255</v>
      </c>
      <c r="C48" s="242">
        <v>12445.172</v>
      </c>
      <c r="D48" s="186">
        <v>9.4236982564828695E-2</v>
      </c>
      <c r="E48" s="242">
        <v>6775.6559999999999</v>
      </c>
      <c r="F48" s="242">
        <v>5484.9970000000003</v>
      </c>
      <c r="G48" s="242">
        <v>4206.326</v>
      </c>
      <c r="H48" s="242">
        <v>270.863</v>
      </c>
      <c r="I48" s="242">
        <v>4400.4679999999998</v>
      </c>
      <c r="J48" s="242">
        <v>995.65700000000004</v>
      </c>
      <c r="K48" s="242">
        <v>2.528</v>
      </c>
      <c r="L48" s="242" t="s">
        <v>104</v>
      </c>
      <c r="M48" s="189" t="s">
        <v>1047</v>
      </c>
    </row>
    <row r="49" spans="1:13" x14ac:dyDescent="0.2">
      <c r="A49" s="188" t="s">
        <v>1086</v>
      </c>
      <c r="B49" s="202" t="s">
        <v>1087</v>
      </c>
      <c r="C49" s="242">
        <v>11087.787</v>
      </c>
      <c r="D49" s="186">
        <v>8.3958629917009905E-2</v>
      </c>
      <c r="E49" s="242">
        <v>10900.581</v>
      </c>
      <c r="F49" s="242">
        <v>8676.5159999999996</v>
      </c>
      <c r="G49" s="242">
        <v>3708.114</v>
      </c>
      <c r="H49" s="242">
        <v>4.4050000000000002</v>
      </c>
      <c r="I49" s="242">
        <v>94.111999999999995</v>
      </c>
      <c r="J49" s="242">
        <v>88.688999999999993</v>
      </c>
      <c r="K49" s="242" t="s">
        <v>104</v>
      </c>
      <c r="L49" s="242" t="s">
        <v>104</v>
      </c>
      <c r="M49" s="189" t="s">
        <v>1086</v>
      </c>
    </row>
    <row r="50" spans="1:13" s="53" customFormat="1" ht="20.25" customHeight="1" x14ac:dyDescent="0.2">
      <c r="A50" s="54" t="s">
        <v>682</v>
      </c>
      <c r="B50" s="203" t="s">
        <v>197</v>
      </c>
      <c r="C50" s="242">
        <v>535191.17599999998</v>
      </c>
      <c r="D50" s="186">
        <v>4.05255962083627</v>
      </c>
      <c r="E50" s="242">
        <v>449270.18400000001</v>
      </c>
      <c r="F50" s="242">
        <v>364044.25799999997</v>
      </c>
      <c r="G50" s="242">
        <v>139401.23199999999</v>
      </c>
      <c r="H50" s="242">
        <v>4119.7430000000004</v>
      </c>
      <c r="I50" s="242">
        <v>18623.514999999999</v>
      </c>
      <c r="J50" s="242">
        <v>63175.947</v>
      </c>
      <c r="K50" s="242">
        <v>1.7869999999999999</v>
      </c>
      <c r="L50" s="242" t="s">
        <v>104</v>
      </c>
      <c r="M50" s="191" t="s">
        <v>682</v>
      </c>
    </row>
    <row r="51" spans="1:13" ht="20.25" customHeight="1" x14ac:dyDescent="0.2">
      <c r="A51" s="188" t="s">
        <v>289</v>
      </c>
      <c r="B51" s="202" t="s">
        <v>269</v>
      </c>
      <c r="C51" s="242">
        <v>120987.848</v>
      </c>
      <c r="D51" s="186">
        <v>0.91614079118650504</v>
      </c>
      <c r="E51" s="242">
        <v>83084.057000000001</v>
      </c>
      <c r="F51" s="242">
        <v>22345.547999999999</v>
      </c>
      <c r="G51" s="242">
        <v>12703.429</v>
      </c>
      <c r="H51" s="242" t="s">
        <v>104</v>
      </c>
      <c r="I51" s="242">
        <v>203.405</v>
      </c>
      <c r="J51" s="242">
        <v>37700.385999999999</v>
      </c>
      <c r="K51" s="242" t="s">
        <v>104</v>
      </c>
      <c r="L51" s="242" t="s">
        <v>104</v>
      </c>
      <c r="M51" s="189" t="s">
        <v>289</v>
      </c>
    </row>
    <row r="52" spans="1:13" x14ac:dyDescent="0.2">
      <c r="A52" s="188" t="s">
        <v>1062</v>
      </c>
      <c r="B52" s="202" t="s">
        <v>1063</v>
      </c>
      <c r="C52" s="242">
        <v>65984.262000000002</v>
      </c>
      <c r="D52" s="186">
        <v>0.49964417909588499</v>
      </c>
      <c r="E52" s="242">
        <v>65951.236999999994</v>
      </c>
      <c r="F52" s="242">
        <v>65936.94</v>
      </c>
      <c r="G52" s="242">
        <v>2240.547</v>
      </c>
      <c r="H52" s="242" t="s">
        <v>104</v>
      </c>
      <c r="I52" s="242">
        <v>28.196999999999999</v>
      </c>
      <c r="J52" s="242">
        <v>4.8280000000000003</v>
      </c>
      <c r="K52" s="242" t="s">
        <v>104</v>
      </c>
      <c r="L52" s="242" t="s">
        <v>104</v>
      </c>
      <c r="M52" s="189" t="s">
        <v>1062</v>
      </c>
    </row>
    <row r="53" spans="1:13" x14ac:dyDescent="0.2">
      <c r="A53" s="188" t="s">
        <v>1058</v>
      </c>
      <c r="B53" s="202" t="s">
        <v>1059</v>
      </c>
      <c r="C53" s="242">
        <v>58742.379000000001</v>
      </c>
      <c r="D53" s="186">
        <v>0.44480739564222699</v>
      </c>
      <c r="E53" s="242">
        <v>58742.315000000002</v>
      </c>
      <c r="F53" s="242">
        <v>58448.029000000002</v>
      </c>
      <c r="G53" s="242">
        <v>4600.607</v>
      </c>
      <c r="H53" s="242" t="s">
        <v>104</v>
      </c>
      <c r="I53" s="242">
        <v>6.4000000000000001E-2</v>
      </c>
      <c r="J53" s="242" t="s">
        <v>104</v>
      </c>
      <c r="K53" s="242" t="s">
        <v>104</v>
      </c>
      <c r="L53" s="242" t="s">
        <v>104</v>
      </c>
      <c r="M53" s="189" t="s">
        <v>1058</v>
      </c>
    </row>
    <row r="54" spans="1:13" s="53" customFormat="1" ht="20.25" customHeight="1" x14ac:dyDescent="0.2">
      <c r="A54" s="192" t="s">
        <v>280</v>
      </c>
      <c r="B54" s="203" t="s">
        <v>198</v>
      </c>
      <c r="C54" s="242">
        <v>10535482.276000001</v>
      </c>
      <c r="D54" s="186">
        <v>79.776483567721996</v>
      </c>
      <c r="E54" s="242">
        <v>5831836.7649999997</v>
      </c>
      <c r="F54" s="242">
        <v>4714740.6189999999</v>
      </c>
      <c r="G54" s="242">
        <v>2995733.1979999999</v>
      </c>
      <c r="H54" s="242">
        <v>92341.774000000005</v>
      </c>
      <c r="I54" s="242">
        <v>475814.60200000001</v>
      </c>
      <c r="J54" s="242">
        <v>4131307.585</v>
      </c>
      <c r="K54" s="242">
        <v>4181.55</v>
      </c>
      <c r="L54" s="242" t="s">
        <v>104</v>
      </c>
      <c r="M54" s="187" t="s">
        <v>280</v>
      </c>
    </row>
    <row r="55" spans="1:13" s="53" customFormat="1" ht="20.25" customHeight="1" x14ac:dyDescent="0.2">
      <c r="A55" s="54" t="s">
        <v>683</v>
      </c>
      <c r="B55" s="203" t="s">
        <v>281</v>
      </c>
      <c r="C55" s="242">
        <v>1893720.108</v>
      </c>
      <c r="D55" s="186">
        <v>14.339574318479601</v>
      </c>
      <c r="E55" s="242">
        <v>1653570.267</v>
      </c>
      <c r="F55" s="242">
        <v>1507889.595</v>
      </c>
      <c r="G55" s="242">
        <v>1229780.8659999999</v>
      </c>
      <c r="H55" s="242">
        <v>3476.9850000000001</v>
      </c>
      <c r="I55" s="242">
        <v>137813.72500000001</v>
      </c>
      <c r="J55" s="242">
        <v>98845.91</v>
      </c>
      <c r="K55" s="242">
        <v>13.221</v>
      </c>
      <c r="L55" s="242" t="s">
        <v>104</v>
      </c>
      <c r="M55" s="191" t="s">
        <v>683</v>
      </c>
    </row>
    <row r="56" spans="1:13" ht="20.25" customHeight="1" x14ac:dyDescent="0.2">
      <c r="A56" s="188" t="s">
        <v>287</v>
      </c>
      <c r="B56" s="202" t="s">
        <v>288</v>
      </c>
      <c r="C56" s="242">
        <v>424904.21</v>
      </c>
      <c r="D56" s="186">
        <v>3.2174477483712001</v>
      </c>
      <c r="E56" s="242">
        <v>381961.48</v>
      </c>
      <c r="F56" s="242">
        <v>351075.40299999999</v>
      </c>
      <c r="G56" s="242">
        <v>283165.20799999998</v>
      </c>
      <c r="H56" s="242">
        <v>543.41600000000005</v>
      </c>
      <c r="I56" s="242">
        <v>21347.476999999999</v>
      </c>
      <c r="J56" s="242">
        <v>21044.207999999999</v>
      </c>
      <c r="K56" s="242">
        <v>7.6289999999999996</v>
      </c>
      <c r="L56" s="242" t="s">
        <v>104</v>
      </c>
      <c r="M56" s="189" t="s">
        <v>287</v>
      </c>
    </row>
    <row r="57" spans="1:13" x14ac:dyDescent="0.2">
      <c r="A57" s="188" t="s">
        <v>998</v>
      </c>
      <c r="B57" s="202" t="s">
        <v>296</v>
      </c>
      <c r="C57" s="242">
        <v>372122.39799999999</v>
      </c>
      <c r="D57" s="186">
        <v>2.8177747910843101</v>
      </c>
      <c r="E57" s="242">
        <v>365680.89</v>
      </c>
      <c r="F57" s="242">
        <v>363631.27399999998</v>
      </c>
      <c r="G57" s="242">
        <v>333115.71100000001</v>
      </c>
      <c r="H57" s="242">
        <v>341.084</v>
      </c>
      <c r="I57" s="242">
        <v>155.65799999999999</v>
      </c>
      <c r="J57" s="242">
        <v>5944.7659999999996</v>
      </c>
      <c r="K57" s="242" t="s">
        <v>104</v>
      </c>
      <c r="L57" s="242" t="s">
        <v>104</v>
      </c>
      <c r="M57" s="189" t="s">
        <v>998</v>
      </c>
    </row>
    <row r="58" spans="1:13" x14ac:dyDescent="0.2">
      <c r="A58" s="188" t="s">
        <v>283</v>
      </c>
      <c r="B58" s="202" t="s">
        <v>284</v>
      </c>
      <c r="C58" s="242">
        <v>228731.66800000001</v>
      </c>
      <c r="D58" s="186">
        <v>1.7319955247979</v>
      </c>
      <c r="E58" s="242">
        <v>219533.986</v>
      </c>
      <c r="F58" s="242">
        <v>184207.45199999999</v>
      </c>
      <c r="G58" s="242">
        <v>141972.66200000001</v>
      </c>
      <c r="H58" s="242">
        <v>2.1999999999999999E-2</v>
      </c>
      <c r="I58" s="242">
        <v>675.57600000000002</v>
      </c>
      <c r="J58" s="242">
        <v>8522.0840000000007</v>
      </c>
      <c r="K58" s="242" t="s">
        <v>104</v>
      </c>
      <c r="L58" s="242" t="s">
        <v>104</v>
      </c>
      <c r="M58" s="189" t="s">
        <v>283</v>
      </c>
    </row>
    <row r="59" spans="1:13" s="53" customFormat="1" ht="20.25" customHeight="1" x14ac:dyDescent="0.2">
      <c r="A59" s="54" t="s">
        <v>684</v>
      </c>
      <c r="B59" s="203" t="s">
        <v>304</v>
      </c>
      <c r="C59" s="242">
        <v>8641762.1679999996</v>
      </c>
      <c r="D59" s="186">
        <v>65.436909249242404</v>
      </c>
      <c r="E59" s="242">
        <v>4178266.4980000001</v>
      </c>
      <c r="F59" s="242">
        <v>3206851.0240000002</v>
      </c>
      <c r="G59" s="242">
        <v>1765952.3319999999</v>
      </c>
      <c r="H59" s="242">
        <v>88864.789000000004</v>
      </c>
      <c r="I59" s="242">
        <v>338000.87699999998</v>
      </c>
      <c r="J59" s="242">
        <v>4032461.6749999998</v>
      </c>
      <c r="K59" s="242">
        <v>4168.3289999999997</v>
      </c>
      <c r="L59" s="242" t="s">
        <v>104</v>
      </c>
      <c r="M59" s="191" t="s">
        <v>684</v>
      </c>
    </row>
    <row r="60" spans="1:13" ht="20.25" customHeight="1" x14ac:dyDescent="0.2">
      <c r="A60" s="188" t="s">
        <v>1084</v>
      </c>
      <c r="B60" s="202" t="s">
        <v>1085</v>
      </c>
      <c r="C60" s="218">
        <v>2139249.5780000002</v>
      </c>
      <c r="D60" s="193">
        <v>16.198765688718701</v>
      </c>
      <c r="E60" s="218">
        <v>287285.34700000001</v>
      </c>
      <c r="F60" s="218">
        <v>266618.49300000002</v>
      </c>
      <c r="G60" s="218">
        <v>86462.736999999994</v>
      </c>
      <c r="H60" s="218">
        <v>16674.606</v>
      </c>
      <c r="I60" s="218">
        <v>10237.028</v>
      </c>
      <c r="J60" s="218">
        <v>1824972.5660000001</v>
      </c>
      <c r="K60" s="218">
        <v>80.031000000000006</v>
      </c>
      <c r="L60" s="218" t="s">
        <v>104</v>
      </c>
      <c r="M60" s="189" t="s">
        <v>1084</v>
      </c>
    </row>
    <row r="61" spans="1:13" x14ac:dyDescent="0.2">
      <c r="A61" s="188" t="s">
        <v>999</v>
      </c>
      <c r="B61" s="202" t="s">
        <v>339</v>
      </c>
      <c r="C61" s="218">
        <v>681952.57900000003</v>
      </c>
      <c r="D61" s="193">
        <v>5.1638622027291401</v>
      </c>
      <c r="E61" s="218">
        <v>457463.09299999999</v>
      </c>
      <c r="F61" s="218">
        <v>10162.931</v>
      </c>
      <c r="G61" s="218">
        <v>8522.8649999999998</v>
      </c>
      <c r="H61" s="218">
        <v>4.343</v>
      </c>
      <c r="I61" s="218">
        <v>122492.614</v>
      </c>
      <c r="J61" s="218">
        <v>101992.08199999999</v>
      </c>
      <c r="K61" s="218">
        <v>0.44700000000000001</v>
      </c>
      <c r="L61" s="218" t="s">
        <v>104</v>
      </c>
      <c r="M61" s="189" t="s">
        <v>999</v>
      </c>
    </row>
    <row r="62" spans="1:13" x14ac:dyDescent="0.2">
      <c r="A62" s="188" t="s">
        <v>1101</v>
      </c>
      <c r="B62" s="202" t="s">
        <v>317</v>
      </c>
      <c r="C62" s="218">
        <v>500771.663</v>
      </c>
      <c r="D62" s="193">
        <v>3.79192914931921</v>
      </c>
      <c r="E62" s="218">
        <v>413501.78600000002</v>
      </c>
      <c r="F62" s="218">
        <v>367381.223</v>
      </c>
      <c r="G62" s="218">
        <v>225153.16200000001</v>
      </c>
      <c r="H62" s="218">
        <v>204.828</v>
      </c>
      <c r="I62" s="218">
        <v>4193.576</v>
      </c>
      <c r="J62" s="218">
        <v>82854.789000000004</v>
      </c>
      <c r="K62" s="218">
        <v>16.684000000000001</v>
      </c>
      <c r="L62" s="218" t="s">
        <v>104</v>
      </c>
      <c r="M62" s="189" t="s">
        <v>1101</v>
      </c>
    </row>
    <row r="63" spans="1:13" s="53" customFormat="1" ht="20.25" customHeight="1" x14ac:dyDescent="0.2">
      <c r="A63" s="79" t="s">
        <v>1046</v>
      </c>
      <c r="B63" s="203" t="s">
        <v>199</v>
      </c>
      <c r="C63" s="243">
        <v>13206250.52</v>
      </c>
      <c r="D63" s="194">
        <v>100</v>
      </c>
      <c r="E63" s="243">
        <v>8190346.3119999999</v>
      </c>
      <c r="F63" s="243">
        <v>6844793.8370000003</v>
      </c>
      <c r="G63" s="243">
        <v>4413804.5820000004</v>
      </c>
      <c r="H63" s="243">
        <v>106965.035</v>
      </c>
      <c r="I63" s="243">
        <v>576825.326</v>
      </c>
      <c r="J63" s="243">
        <v>4310282.2929999996</v>
      </c>
      <c r="K63" s="243">
        <v>5938.1360000000004</v>
      </c>
      <c r="L63" s="243">
        <v>15893.418</v>
      </c>
      <c r="M63" s="195"/>
    </row>
    <row r="64" spans="1:13" ht="24.75" customHeight="1" x14ac:dyDescent="0.2">
      <c r="A64" s="39" t="s">
        <v>818</v>
      </c>
      <c r="B64" s="196"/>
      <c r="H64" s="198"/>
      <c r="I64" s="198"/>
      <c r="J64" s="198"/>
      <c r="K64" s="198"/>
      <c r="M64" s="128"/>
    </row>
    <row r="65" spans="1:13" ht="30" customHeight="1" x14ac:dyDescent="0.2">
      <c r="A65" s="428" t="s">
        <v>1056</v>
      </c>
      <c r="B65" s="428"/>
      <c r="C65" s="428"/>
      <c r="D65" s="428"/>
      <c r="E65" s="428"/>
      <c r="M65" s="128"/>
    </row>
    <row r="66" spans="1:13" x14ac:dyDescent="0.2">
      <c r="M66" s="128"/>
    </row>
    <row r="67" spans="1:13" x14ac:dyDescent="0.2">
      <c r="M67" s="128"/>
    </row>
    <row r="68" spans="1:13" x14ac:dyDescent="0.2">
      <c r="M68" s="128"/>
    </row>
    <row r="69" spans="1:13" x14ac:dyDescent="0.2">
      <c r="M69" s="128"/>
    </row>
    <row r="70" spans="1:13" x14ac:dyDescent="0.2">
      <c r="M70" s="128"/>
    </row>
    <row r="71" spans="1:13" x14ac:dyDescent="0.2">
      <c r="M71" s="128"/>
    </row>
    <row r="72" spans="1:13" x14ac:dyDescent="0.2">
      <c r="M72" s="128"/>
    </row>
    <row r="73" spans="1:13" x14ac:dyDescent="0.2">
      <c r="M73" s="128"/>
    </row>
    <row r="74" spans="1:13" x14ac:dyDescent="0.2">
      <c r="M74" s="128"/>
    </row>
    <row r="75" spans="1:13" x14ac:dyDescent="0.2">
      <c r="M75" s="128"/>
    </row>
    <row r="76" spans="1:13" x14ac:dyDescent="0.2">
      <c r="M76" s="128"/>
    </row>
    <row r="77" spans="1:13" x14ac:dyDescent="0.2">
      <c r="M77" s="128"/>
    </row>
    <row r="78" spans="1:13" x14ac:dyDescent="0.2">
      <c r="M78" s="128"/>
    </row>
    <row r="79" spans="1:13" x14ac:dyDescent="0.2">
      <c r="M79" s="128"/>
    </row>
    <row r="80" spans="1:13" x14ac:dyDescent="0.2">
      <c r="M80" s="128"/>
    </row>
    <row r="81" spans="13:13" x14ac:dyDescent="0.2">
      <c r="M81" s="128"/>
    </row>
    <row r="82" spans="13:13" x14ac:dyDescent="0.2">
      <c r="M82" s="128"/>
    </row>
    <row r="83" spans="13:13" x14ac:dyDescent="0.2">
      <c r="M83" s="128"/>
    </row>
    <row r="84" spans="13:13" x14ac:dyDescent="0.2">
      <c r="M84" s="128"/>
    </row>
    <row r="85" spans="13:13" x14ac:dyDescent="0.2">
      <c r="M85" s="128"/>
    </row>
    <row r="86" spans="13:13" x14ac:dyDescent="0.2">
      <c r="M86" s="128"/>
    </row>
    <row r="87" spans="13:13" x14ac:dyDescent="0.2">
      <c r="M87" s="128"/>
    </row>
    <row r="88" spans="13:13" x14ac:dyDescent="0.2">
      <c r="M88" s="128"/>
    </row>
    <row r="89" spans="13:13" x14ac:dyDescent="0.2">
      <c r="M89" s="128"/>
    </row>
    <row r="90" spans="13:13" x14ac:dyDescent="0.2">
      <c r="M90" s="128"/>
    </row>
    <row r="91" spans="13:13" x14ac:dyDescent="0.2">
      <c r="M91" s="128"/>
    </row>
    <row r="92" spans="13:13" x14ac:dyDescent="0.2">
      <c r="M92" s="128"/>
    </row>
    <row r="93" spans="13:13" x14ac:dyDescent="0.2">
      <c r="M93" s="128"/>
    </row>
    <row r="94" spans="13:13" x14ac:dyDescent="0.2">
      <c r="M94" s="128"/>
    </row>
    <row r="95" spans="13:13" x14ac:dyDescent="0.2">
      <c r="M95" s="128"/>
    </row>
    <row r="96" spans="13:13" x14ac:dyDescent="0.2">
      <c r="M96" s="128"/>
    </row>
    <row r="97" spans="13:13" x14ac:dyDescent="0.2">
      <c r="M97" s="128"/>
    </row>
    <row r="98" spans="13:13" x14ac:dyDescent="0.2">
      <c r="M98" s="128"/>
    </row>
    <row r="99" spans="13:13" x14ac:dyDescent="0.2">
      <c r="M99" s="128"/>
    </row>
    <row r="100" spans="13:13" x14ac:dyDescent="0.2">
      <c r="M100" s="128"/>
    </row>
    <row r="101" spans="13:13" x14ac:dyDescent="0.2">
      <c r="M101" s="128"/>
    </row>
    <row r="102" spans="13:13" x14ac:dyDescent="0.2">
      <c r="M102" s="128"/>
    </row>
    <row r="103" spans="13:13" x14ac:dyDescent="0.2">
      <c r="M103" s="128"/>
    </row>
    <row r="104" spans="13:13" x14ac:dyDescent="0.2">
      <c r="M104" s="128"/>
    </row>
    <row r="105" spans="13:13" x14ac:dyDescent="0.2">
      <c r="M105" s="128"/>
    </row>
    <row r="106" spans="13:13" x14ac:dyDescent="0.2">
      <c r="M106" s="128"/>
    </row>
    <row r="107" spans="13:13" x14ac:dyDescent="0.2">
      <c r="M107" s="128"/>
    </row>
    <row r="108" spans="13:13" x14ac:dyDescent="0.2">
      <c r="M108" s="128"/>
    </row>
    <row r="109" spans="13:13" x14ac:dyDescent="0.2">
      <c r="M109" s="128"/>
    </row>
    <row r="110" spans="13:13" x14ac:dyDescent="0.2">
      <c r="M110" s="128"/>
    </row>
    <row r="111" spans="13:13" x14ac:dyDescent="0.2">
      <c r="M111" s="128"/>
    </row>
    <row r="112" spans="13:13" x14ac:dyDescent="0.2">
      <c r="M112" s="128"/>
    </row>
    <row r="113" spans="13:13" x14ac:dyDescent="0.2">
      <c r="M113" s="128"/>
    </row>
    <row r="114" spans="13:13" x14ac:dyDescent="0.2">
      <c r="M114" s="128"/>
    </row>
    <row r="115" spans="13:13" x14ac:dyDescent="0.2">
      <c r="M115" s="128"/>
    </row>
    <row r="116" spans="13:13" x14ac:dyDescent="0.2">
      <c r="M116" s="128"/>
    </row>
    <row r="117" spans="13:13" x14ac:dyDescent="0.2">
      <c r="M117" s="128"/>
    </row>
    <row r="118" spans="13:13" x14ac:dyDescent="0.2">
      <c r="M118" s="128"/>
    </row>
    <row r="119" spans="13:13" x14ac:dyDescent="0.2">
      <c r="M119" s="128"/>
    </row>
    <row r="120" spans="13:13" x14ac:dyDescent="0.2">
      <c r="M120" s="128"/>
    </row>
    <row r="121" spans="13:13" x14ac:dyDescent="0.2">
      <c r="M121" s="128"/>
    </row>
    <row r="122" spans="13:13" x14ac:dyDescent="0.2">
      <c r="M122" s="128"/>
    </row>
    <row r="123" spans="13:13" x14ac:dyDescent="0.2">
      <c r="M123" s="128"/>
    </row>
    <row r="124" spans="13:13" x14ac:dyDescent="0.2">
      <c r="M124" s="128"/>
    </row>
    <row r="125" spans="13:13" x14ac:dyDescent="0.2">
      <c r="M125" s="128"/>
    </row>
    <row r="126" spans="13:13" x14ac:dyDescent="0.2">
      <c r="M126" s="128"/>
    </row>
    <row r="127" spans="13:13" x14ac:dyDescent="0.2">
      <c r="M127" s="128"/>
    </row>
    <row r="128" spans="13:13" x14ac:dyDescent="0.2">
      <c r="M128" s="128"/>
    </row>
    <row r="129" spans="13:13" x14ac:dyDescent="0.2">
      <c r="M129" s="128"/>
    </row>
    <row r="130" spans="13:13" x14ac:dyDescent="0.2">
      <c r="M130" s="128"/>
    </row>
    <row r="131" spans="13:13" x14ac:dyDescent="0.2">
      <c r="M131" s="128"/>
    </row>
    <row r="132" spans="13:13" x14ac:dyDescent="0.2">
      <c r="M132" s="128"/>
    </row>
    <row r="133" spans="13:13" x14ac:dyDescent="0.2">
      <c r="M133" s="128"/>
    </row>
    <row r="134" spans="13:13" x14ac:dyDescent="0.2">
      <c r="M134" s="128"/>
    </row>
    <row r="135" spans="13:13" x14ac:dyDescent="0.2">
      <c r="M135" s="128"/>
    </row>
    <row r="136" spans="13:13" x14ac:dyDescent="0.2">
      <c r="M136" s="128"/>
    </row>
    <row r="137" spans="13:13" x14ac:dyDescent="0.2">
      <c r="M137" s="128"/>
    </row>
    <row r="138" spans="13:13" x14ac:dyDescent="0.2">
      <c r="M138" s="128"/>
    </row>
    <row r="139" spans="13:13" x14ac:dyDescent="0.2">
      <c r="M139" s="128"/>
    </row>
    <row r="140" spans="13:13" x14ac:dyDescent="0.2">
      <c r="M140" s="128"/>
    </row>
    <row r="141" spans="13:13" x14ac:dyDescent="0.2">
      <c r="M141" s="128"/>
    </row>
    <row r="142" spans="13:13" x14ac:dyDescent="0.2">
      <c r="M142" s="128"/>
    </row>
    <row r="143" spans="13:13" x14ac:dyDescent="0.2">
      <c r="M143" s="128"/>
    </row>
    <row r="144" spans="13:13" x14ac:dyDescent="0.2">
      <c r="M144" s="128"/>
    </row>
    <row r="145" spans="13:13" x14ac:dyDescent="0.2">
      <c r="M145" s="128"/>
    </row>
    <row r="146" spans="13:13" x14ac:dyDescent="0.2">
      <c r="M146" s="128"/>
    </row>
    <row r="147" spans="13:13" x14ac:dyDescent="0.2">
      <c r="M147" s="128"/>
    </row>
    <row r="148" spans="13:13" x14ac:dyDescent="0.2">
      <c r="M148" s="128"/>
    </row>
    <row r="149" spans="13:13" x14ac:dyDescent="0.2">
      <c r="M149" s="128"/>
    </row>
    <row r="150" spans="13:13" x14ac:dyDescent="0.2">
      <c r="M150" s="128"/>
    </row>
    <row r="151" spans="13:13" x14ac:dyDescent="0.2">
      <c r="M151" s="128"/>
    </row>
    <row r="152" spans="13:13" x14ac:dyDescent="0.2">
      <c r="M152" s="128"/>
    </row>
    <row r="153" spans="13:13" x14ac:dyDescent="0.2">
      <c r="M153" s="128"/>
    </row>
    <row r="154" spans="13:13" x14ac:dyDescent="0.2">
      <c r="M154" s="128"/>
    </row>
    <row r="155" spans="13:13" x14ac:dyDescent="0.2">
      <c r="M155" s="128"/>
    </row>
    <row r="156" spans="13:13" x14ac:dyDescent="0.2">
      <c r="M156" s="128"/>
    </row>
    <row r="157" spans="13:13" x14ac:dyDescent="0.2">
      <c r="M157" s="128"/>
    </row>
    <row r="158" spans="13:13" x14ac:dyDescent="0.2">
      <c r="M158" s="128"/>
    </row>
    <row r="159" spans="13:13" x14ac:dyDescent="0.2">
      <c r="M159" s="128"/>
    </row>
    <row r="160" spans="13:13" x14ac:dyDescent="0.2">
      <c r="M160" s="128"/>
    </row>
    <row r="161" spans="13:13" x14ac:dyDescent="0.2">
      <c r="M161" s="128"/>
    </row>
    <row r="162" spans="13:13" x14ac:dyDescent="0.2">
      <c r="M162" s="128"/>
    </row>
    <row r="163" spans="13:13" x14ac:dyDescent="0.2">
      <c r="M163" s="128"/>
    </row>
    <row r="164" spans="13:13" x14ac:dyDescent="0.2">
      <c r="M164" s="128"/>
    </row>
    <row r="165" spans="13:13" x14ac:dyDescent="0.2">
      <c r="M165" s="128"/>
    </row>
    <row r="166" spans="13:13" x14ac:dyDescent="0.2">
      <c r="M166" s="128"/>
    </row>
    <row r="167" spans="13:13" x14ac:dyDescent="0.2">
      <c r="M167" s="128"/>
    </row>
    <row r="168" spans="13:13" x14ac:dyDescent="0.2">
      <c r="M168" s="128"/>
    </row>
    <row r="169" spans="13:13" x14ac:dyDescent="0.2">
      <c r="M169" s="128"/>
    </row>
    <row r="170" spans="13:13" x14ac:dyDescent="0.2">
      <c r="M170" s="128"/>
    </row>
    <row r="171" spans="13:13" x14ac:dyDescent="0.2">
      <c r="M171" s="128"/>
    </row>
    <row r="172" spans="13:13" x14ac:dyDescent="0.2">
      <c r="M172" s="128"/>
    </row>
    <row r="173" spans="13:13" x14ac:dyDescent="0.2">
      <c r="M173" s="128"/>
    </row>
    <row r="174" spans="13:13" x14ac:dyDescent="0.2">
      <c r="M174" s="128"/>
    </row>
    <row r="175" spans="13:13" x14ac:dyDescent="0.2">
      <c r="M175" s="128"/>
    </row>
    <row r="176" spans="13:13" x14ac:dyDescent="0.2">
      <c r="M176" s="128"/>
    </row>
    <row r="177" spans="13:13" x14ac:dyDescent="0.2">
      <c r="M177" s="128"/>
    </row>
    <row r="178" spans="13:13" x14ac:dyDescent="0.2">
      <c r="M178" s="128"/>
    </row>
    <row r="179" spans="13:13" x14ac:dyDescent="0.2">
      <c r="M179" s="128"/>
    </row>
    <row r="180" spans="13:13" x14ac:dyDescent="0.2">
      <c r="M180" s="128"/>
    </row>
    <row r="181" spans="13:13" x14ac:dyDescent="0.2">
      <c r="M181" s="128"/>
    </row>
    <row r="182" spans="13:13" x14ac:dyDescent="0.2">
      <c r="M182" s="128"/>
    </row>
    <row r="183" spans="13:13" x14ac:dyDescent="0.2">
      <c r="M183" s="128"/>
    </row>
    <row r="184" spans="13:13" x14ac:dyDescent="0.2">
      <c r="M184" s="128"/>
    </row>
    <row r="185" spans="13:13" x14ac:dyDescent="0.2">
      <c r="M185" s="128"/>
    </row>
    <row r="186" spans="13:13" x14ac:dyDescent="0.2">
      <c r="M186" s="128"/>
    </row>
    <row r="187" spans="13:13" x14ac:dyDescent="0.2">
      <c r="M187" s="128"/>
    </row>
    <row r="188" spans="13:13" x14ac:dyDescent="0.2">
      <c r="M188" s="128"/>
    </row>
    <row r="189" spans="13:13" x14ac:dyDescent="0.2">
      <c r="M189" s="128"/>
    </row>
    <row r="190" spans="13:13" x14ac:dyDescent="0.2">
      <c r="M190" s="128"/>
    </row>
    <row r="191" spans="13:13" x14ac:dyDescent="0.2">
      <c r="M191" s="128"/>
    </row>
    <row r="192" spans="13:13" x14ac:dyDescent="0.2">
      <c r="M192" s="128"/>
    </row>
    <row r="193" spans="13:13" x14ac:dyDescent="0.2">
      <c r="M193" s="128"/>
    </row>
    <row r="194" spans="13:13" x14ac:dyDescent="0.2">
      <c r="M194" s="128"/>
    </row>
    <row r="195" spans="13:13" x14ac:dyDescent="0.2">
      <c r="M195" s="128"/>
    </row>
    <row r="196" spans="13:13" x14ac:dyDescent="0.2">
      <c r="M196" s="128"/>
    </row>
    <row r="197" spans="13:13" x14ac:dyDescent="0.2">
      <c r="M197" s="128"/>
    </row>
    <row r="198" spans="13:13" x14ac:dyDescent="0.2">
      <c r="M198" s="128"/>
    </row>
    <row r="199" spans="13:13" x14ac:dyDescent="0.2">
      <c r="M199" s="128"/>
    </row>
    <row r="200" spans="13:13" x14ac:dyDescent="0.2">
      <c r="M200" s="128"/>
    </row>
    <row r="201" spans="13:13" x14ac:dyDescent="0.2">
      <c r="M201" s="128"/>
    </row>
    <row r="202" spans="13:13" x14ac:dyDescent="0.2">
      <c r="M202" s="128"/>
    </row>
    <row r="203" spans="13:13" x14ac:dyDescent="0.2">
      <c r="M203" s="128"/>
    </row>
    <row r="204" spans="13:13" x14ac:dyDescent="0.2">
      <c r="M204" s="128"/>
    </row>
    <row r="205" spans="13:13" x14ac:dyDescent="0.2">
      <c r="M205" s="128"/>
    </row>
    <row r="206" spans="13:13" x14ac:dyDescent="0.2">
      <c r="M206" s="128"/>
    </row>
    <row r="207" spans="13:13" x14ac:dyDescent="0.2">
      <c r="M207" s="128"/>
    </row>
    <row r="208" spans="13:13" x14ac:dyDescent="0.2">
      <c r="M208" s="128"/>
    </row>
    <row r="209" spans="13:13" x14ac:dyDescent="0.2">
      <c r="M209" s="128"/>
    </row>
    <row r="210" spans="13:13" x14ac:dyDescent="0.2">
      <c r="M210" s="128"/>
    </row>
    <row r="211" spans="13:13" x14ac:dyDescent="0.2">
      <c r="M211" s="128"/>
    </row>
    <row r="212" spans="13:13" x14ac:dyDescent="0.2">
      <c r="M212" s="128"/>
    </row>
    <row r="213" spans="13:13" x14ac:dyDescent="0.2">
      <c r="M213" s="128"/>
    </row>
    <row r="214" spans="13:13" x14ac:dyDescent="0.2">
      <c r="M214" s="128"/>
    </row>
    <row r="215" spans="13:13" x14ac:dyDescent="0.2">
      <c r="M215" s="128"/>
    </row>
    <row r="216" spans="13:13" x14ac:dyDescent="0.2">
      <c r="M216" s="128"/>
    </row>
    <row r="217" spans="13:13" x14ac:dyDescent="0.2">
      <c r="M217" s="128"/>
    </row>
    <row r="218" spans="13:13" x14ac:dyDescent="0.2">
      <c r="M218" s="128"/>
    </row>
    <row r="219" spans="13:13" x14ac:dyDescent="0.2">
      <c r="M219" s="128"/>
    </row>
    <row r="220" spans="13:13" x14ac:dyDescent="0.2">
      <c r="M220" s="128"/>
    </row>
    <row r="221" spans="13:13" x14ac:dyDescent="0.2">
      <c r="M221" s="128"/>
    </row>
    <row r="222" spans="13:13" x14ac:dyDescent="0.2">
      <c r="M222" s="128"/>
    </row>
    <row r="223" spans="13:13" x14ac:dyDescent="0.2">
      <c r="M223" s="128"/>
    </row>
    <row r="224" spans="13:13" x14ac:dyDescent="0.2">
      <c r="M224" s="128"/>
    </row>
    <row r="225" spans="13:13" x14ac:dyDescent="0.2">
      <c r="M225" s="128"/>
    </row>
    <row r="226" spans="13:13" x14ac:dyDescent="0.2">
      <c r="M226" s="128"/>
    </row>
    <row r="227" spans="13:13" x14ac:dyDescent="0.2">
      <c r="M227" s="128"/>
    </row>
    <row r="228" spans="13:13" x14ac:dyDescent="0.2">
      <c r="M228" s="128"/>
    </row>
    <row r="229" spans="13:13" x14ac:dyDescent="0.2">
      <c r="M229" s="128"/>
    </row>
    <row r="230" spans="13:13" x14ac:dyDescent="0.2">
      <c r="M230" s="128"/>
    </row>
    <row r="231" spans="13:13" x14ac:dyDescent="0.2">
      <c r="M231" s="128"/>
    </row>
    <row r="232" spans="13:13" x14ac:dyDescent="0.2">
      <c r="M232" s="128"/>
    </row>
    <row r="233" spans="13:13" x14ac:dyDescent="0.2">
      <c r="M233" s="128"/>
    </row>
    <row r="234" spans="13:13" x14ac:dyDescent="0.2">
      <c r="M234" s="128"/>
    </row>
    <row r="235" spans="13:13" x14ac:dyDescent="0.2">
      <c r="M235" s="128"/>
    </row>
    <row r="236" spans="13:13" x14ac:dyDescent="0.2">
      <c r="M236" s="128"/>
    </row>
    <row r="237" spans="13:13" x14ac:dyDescent="0.2">
      <c r="M237" s="128"/>
    </row>
    <row r="238" spans="13:13" x14ac:dyDescent="0.2">
      <c r="M238" s="128"/>
    </row>
    <row r="239" spans="13:13" x14ac:dyDescent="0.2">
      <c r="M239" s="128"/>
    </row>
    <row r="240" spans="13:13" x14ac:dyDescent="0.2">
      <c r="M240" s="128"/>
    </row>
    <row r="241" spans="13:13" x14ac:dyDescent="0.2">
      <c r="M241" s="128"/>
    </row>
    <row r="242" spans="13:13" x14ac:dyDescent="0.2">
      <c r="M242" s="128"/>
    </row>
    <row r="243" spans="13:13" x14ac:dyDescent="0.2">
      <c r="M243" s="128"/>
    </row>
    <row r="244" spans="13:13" x14ac:dyDescent="0.2">
      <c r="M244" s="128"/>
    </row>
    <row r="245" spans="13:13" x14ac:dyDescent="0.2">
      <c r="M245" s="128"/>
    </row>
    <row r="246" spans="13:13" x14ac:dyDescent="0.2">
      <c r="M246" s="128"/>
    </row>
    <row r="247" spans="13:13" x14ac:dyDescent="0.2">
      <c r="M247" s="128"/>
    </row>
    <row r="248" spans="13:13" x14ac:dyDescent="0.2">
      <c r="M248" s="128"/>
    </row>
    <row r="249" spans="13:13" x14ac:dyDescent="0.2">
      <c r="M249" s="128"/>
    </row>
    <row r="250" spans="13:13" x14ac:dyDescent="0.2">
      <c r="M250" s="128"/>
    </row>
    <row r="251" spans="13:13" x14ac:dyDescent="0.2">
      <c r="M251" s="128"/>
    </row>
    <row r="252" spans="13:13" x14ac:dyDescent="0.2">
      <c r="M252" s="128"/>
    </row>
    <row r="253" spans="13:13" x14ac:dyDescent="0.2">
      <c r="M253" s="128"/>
    </row>
    <row r="254" spans="13:13" x14ac:dyDescent="0.2">
      <c r="M254" s="128"/>
    </row>
    <row r="255" spans="13:13" x14ac:dyDescent="0.2">
      <c r="M255" s="128"/>
    </row>
    <row r="256" spans="13:13" x14ac:dyDescent="0.2">
      <c r="M256" s="128"/>
    </row>
    <row r="257" spans="13:13" x14ac:dyDescent="0.2">
      <c r="M257" s="128"/>
    </row>
    <row r="258" spans="13:13" x14ac:dyDescent="0.2">
      <c r="M258" s="128"/>
    </row>
    <row r="259" spans="13:13" x14ac:dyDescent="0.2">
      <c r="M259" s="128"/>
    </row>
    <row r="260" spans="13:13" x14ac:dyDescent="0.2">
      <c r="M260" s="128"/>
    </row>
    <row r="261" spans="13:13" x14ac:dyDescent="0.2">
      <c r="M261" s="128"/>
    </row>
    <row r="262" spans="13:13" x14ac:dyDescent="0.2">
      <c r="M262" s="128"/>
    </row>
    <row r="263" spans="13:13" x14ac:dyDescent="0.2">
      <c r="M263" s="128"/>
    </row>
    <row r="264" spans="13:13" x14ac:dyDescent="0.2">
      <c r="M264" s="128"/>
    </row>
    <row r="265" spans="13:13" x14ac:dyDescent="0.2">
      <c r="M265" s="128"/>
    </row>
    <row r="266" spans="13:13" x14ac:dyDescent="0.2">
      <c r="M266" s="128"/>
    </row>
    <row r="267" spans="13:13" x14ac:dyDescent="0.2">
      <c r="M267" s="128"/>
    </row>
    <row r="268" spans="13:13" x14ac:dyDescent="0.2">
      <c r="M268" s="128"/>
    </row>
    <row r="269" spans="13:13" x14ac:dyDescent="0.2">
      <c r="M269" s="128"/>
    </row>
    <row r="270" spans="13:13" x14ac:dyDescent="0.2">
      <c r="M270" s="128"/>
    </row>
    <row r="271" spans="13:13" x14ac:dyDescent="0.2">
      <c r="M271" s="128"/>
    </row>
    <row r="272" spans="13:13" x14ac:dyDescent="0.2">
      <c r="M272" s="128"/>
    </row>
    <row r="273" spans="13:13" x14ac:dyDescent="0.2">
      <c r="M273" s="128"/>
    </row>
    <row r="274" spans="13:13" x14ac:dyDescent="0.2">
      <c r="M274" s="128"/>
    </row>
    <row r="275" spans="13:13" x14ac:dyDescent="0.2">
      <c r="M275" s="128"/>
    </row>
    <row r="276" spans="13:13" x14ac:dyDescent="0.2">
      <c r="M276" s="128"/>
    </row>
    <row r="277" spans="13:13" x14ac:dyDescent="0.2">
      <c r="M277" s="128"/>
    </row>
    <row r="278" spans="13:13" x14ac:dyDescent="0.2">
      <c r="M278" s="128"/>
    </row>
    <row r="279" spans="13:13" x14ac:dyDescent="0.2">
      <c r="M279" s="128"/>
    </row>
    <row r="280" spans="13:13" x14ac:dyDescent="0.2">
      <c r="M280" s="128"/>
    </row>
    <row r="281" spans="13:13" x14ac:dyDescent="0.2">
      <c r="M281" s="128"/>
    </row>
    <row r="282" spans="13:13" x14ac:dyDescent="0.2">
      <c r="M282" s="128"/>
    </row>
    <row r="283" spans="13:13" x14ac:dyDescent="0.2">
      <c r="M283" s="128"/>
    </row>
    <row r="284" spans="13:13" x14ac:dyDescent="0.2">
      <c r="M284" s="128"/>
    </row>
    <row r="285" spans="13:13" x14ac:dyDescent="0.2">
      <c r="M285" s="128"/>
    </row>
    <row r="286" spans="13:13" x14ac:dyDescent="0.2">
      <c r="M286" s="128"/>
    </row>
    <row r="287" spans="13:13" x14ac:dyDescent="0.2">
      <c r="M287" s="128"/>
    </row>
    <row r="288" spans="13:13" x14ac:dyDescent="0.2">
      <c r="M288" s="128"/>
    </row>
    <row r="289" spans="13:13" x14ac:dyDescent="0.2">
      <c r="M289" s="128"/>
    </row>
    <row r="290" spans="13:13" x14ac:dyDescent="0.2">
      <c r="M290" s="128"/>
    </row>
    <row r="291" spans="13:13" x14ac:dyDescent="0.2">
      <c r="M291" s="128"/>
    </row>
    <row r="292" spans="13:13" x14ac:dyDescent="0.2">
      <c r="M292" s="128"/>
    </row>
    <row r="293" spans="13:13" x14ac:dyDescent="0.2">
      <c r="M293" s="128"/>
    </row>
    <row r="294" spans="13:13" x14ac:dyDescent="0.2">
      <c r="M294" s="128"/>
    </row>
    <row r="295" spans="13:13" x14ac:dyDescent="0.2">
      <c r="M295" s="128"/>
    </row>
    <row r="296" spans="13:13" x14ac:dyDescent="0.2">
      <c r="M296" s="128"/>
    </row>
    <row r="297" spans="13:13" x14ac:dyDescent="0.2">
      <c r="M297" s="128"/>
    </row>
    <row r="298" spans="13:13" x14ac:dyDescent="0.2">
      <c r="M298" s="128"/>
    </row>
    <row r="299" spans="13:13" x14ac:dyDescent="0.2">
      <c r="M299" s="128"/>
    </row>
    <row r="300" spans="13:13" x14ac:dyDescent="0.2">
      <c r="M300" s="128"/>
    </row>
    <row r="301" spans="13:13" x14ac:dyDescent="0.2">
      <c r="M301" s="128"/>
    </row>
    <row r="302" spans="13:13" x14ac:dyDescent="0.2">
      <c r="M302" s="128"/>
    </row>
    <row r="303" spans="13:13" x14ac:dyDescent="0.2">
      <c r="M303" s="128"/>
    </row>
    <row r="304" spans="13:13" x14ac:dyDescent="0.2">
      <c r="M304" s="128"/>
    </row>
    <row r="305" spans="13:13" x14ac:dyDescent="0.2">
      <c r="M305" s="128"/>
    </row>
    <row r="306" spans="13:13" x14ac:dyDescent="0.2">
      <c r="M306" s="128"/>
    </row>
    <row r="307" spans="13:13" x14ac:dyDescent="0.2">
      <c r="M307" s="128"/>
    </row>
    <row r="308" spans="13:13" x14ac:dyDescent="0.2">
      <c r="M308" s="128"/>
    </row>
    <row r="309" spans="13:13" x14ac:dyDescent="0.2">
      <c r="M309" s="128"/>
    </row>
    <row r="310" spans="13:13" x14ac:dyDescent="0.2">
      <c r="M310" s="128"/>
    </row>
    <row r="311" spans="13:13" x14ac:dyDescent="0.2">
      <c r="M311" s="128"/>
    </row>
    <row r="312" spans="13:13" x14ac:dyDescent="0.2">
      <c r="M312" s="128"/>
    </row>
    <row r="313" spans="13:13" x14ac:dyDescent="0.2">
      <c r="M313" s="128"/>
    </row>
    <row r="314" spans="13:13" x14ac:dyDescent="0.2">
      <c r="M314" s="128"/>
    </row>
    <row r="315" spans="13:13" x14ac:dyDescent="0.2">
      <c r="M315" s="128"/>
    </row>
    <row r="316" spans="13:13" x14ac:dyDescent="0.2">
      <c r="M316" s="128"/>
    </row>
    <row r="317" spans="13:13" x14ac:dyDescent="0.2">
      <c r="M317" s="128"/>
    </row>
    <row r="318" spans="13:13" x14ac:dyDescent="0.2">
      <c r="M318" s="128"/>
    </row>
    <row r="319" spans="13:13" x14ac:dyDescent="0.2">
      <c r="M319" s="128"/>
    </row>
    <row r="320" spans="13:13" x14ac:dyDescent="0.2">
      <c r="M320" s="128"/>
    </row>
    <row r="321" spans="13:13" x14ac:dyDescent="0.2">
      <c r="M321" s="128"/>
    </row>
    <row r="322" spans="13:13" x14ac:dyDescent="0.2">
      <c r="M322" s="128"/>
    </row>
    <row r="323" spans="13:13" x14ac:dyDescent="0.2">
      <c r="M323" s="128"/>
    </row>
    <row r="324" spans="13:13" x14ac:dyDescent="0.2">
      <c r="M324" s="128"/>
    </row>
    <row r="325" spans="13:13" x14ac:dyDescent="0.2">
      <c r="M325" s="128"/>
    </row>
    <row r="326" spans="13:13" x14ac:dyDescent="0.2">
      <c r="M326" s="128"/>
    </row>
    <row r="327" spans="13:13" x14ac:dyDescent="0.2">
      <c r="M327" s="128"/>
    </row>
    <row r="328" spans="13:13" x14ac:dyDescent="0.2">
      <c r="M328" s="128"/>
    </row>
    <row r="329" spans="13:13" x14ac:dyDescent="0.2">
      <c r="M329" s="128"/>
    </row>
    <row r="330" spans="13:13" x14ac:dyDescent="0.2">
      <c r="M330" s="128"/>
    </row>
    <row r="331" spans="13:13" x14ac:dyDescent="0.2">
      <c r="M331" s="128"/>
    </row>
    <row r="332" spans="13:13" x14ac:dyDescent="0.2">
      <c r="M332" s="128"/>
    </row>
    <row r="333" spans="13:13" x14ac:dyDescent="0.2">
      <c r="M333" s="128"/>
    </row>
    <row r="334" spans="13:13" x14ac:dyDescent="0.2">
      <c r="M334" s="128"/>
    </row>
    <row r="335" spans="13:13" x14ac:dyDescent="0.2">
      <c r="M335" s="128"/>
    </row>
    <row r="336" spans="13:13" x14ac:dyDescent="0.2">
      <c r="M336" s="128"/>
    </row>
    <row r="337" spans="13:13" x14ac:dyDescent="0.2">
      <c r="M337" s="128"/>
    </row>
    <row r="338" spans="13:13" x14ac:dyDescent="0.2">
      <c r="M338" s="128"/>
    </row>
    <row r="339" spans="13:13" x14ac:dyDescent="0.2">
      <c r="M339" s="128"/>
    </row>
    <row r="340" spans="13:13" x14ac:dyDescent="0.2">
      <c r="M340" s="128"/>
    </row>
    <row r="341" spans="13:13" x14ac:dyDescent="0.2">
      <c r="M341" s="128"/>
    </row>
    <row r="342" spans="13:13" x14ac:dyDescent="0.2">
      <c r="M342" s="128"/>
    </row>
    <row r="343" spans="13:13" x14ac:dyDescent="0.2">
      <c r="M343" s="128"/>
    </row>
    <row r="344" spans="13:13" x14ac:dyDescent="0.2">
      <c r="M344" s="128"/>
    </row>
    <row r="345" spans="13:13" x14ac:dyDescent="0.2">
      <c r="M345" s="128"/>
    </row>
    <row r="346" spans="13:13" x14ac:dyDescent="0.2">
      <c r="M346" s="128"/>
    </row>
    <row r="347" spans="13:13" x14ac:dyDescent="0.2">
      <c r="M347" s="128"/>
    </row>
    <row r="348" spans="13:13" x14ac:dyDescent="0.2">
      <c r="M348" s="128"/>
    </row>
    <row r="349" spans="13:13" x14ac:dyDescent="0.2">
      <c r="M349" s="128"/>
    </row>
    <row r="350" spans="13:13" x14ac:dyDescent="0.2">
      <c r="M350" s="128"/>
    </row>
    <row r="351" spans="13:13" x14ac:dyDescent="0.2">
      <c r="M351" s="128"/>
    </row>
    <row r="352" spans="13:13" x14ac:dyDescent="0.2">
      <c r="M352" s="128"/>
    </row>
    <row r="353" spans="13:13" x14ac:dyDescent="0.2">
      <c r="M353" s="128"/>
    </row>
    <row r="354" spans="13:13" x14ac:dyDescent="0.2">
      <c r="M354" s="128"/>
    </row>
    <row r="355" spans="13:13" x14ac:dyDescent="0.2">
      <c r="M355" s="128"/>
    </row>
    <row r="356" spans="13:13" x14ac:dyDescent="0.2">
      <c r="M356" s="128"/>
    </row>
    <row r="357" spans="13:13" x14ac:dyDescent="0.2">
      <c r="M357" s="128"/>
    </row>
    <row r="358" spans="13:13" x14ac:dyDescent="0.2">
      <c r="M358" s="128"/>
    </row>
    <row r="359" spans="13:13" x14ac:dyDescent="0.2">
      <c r="M359" s="128"/>
    </row>
    <row r="360" spans="13:13" x14ac:dyDescent="0.2">
      <c r="M360" s="128"/>
    </row>
    <row r="361" spans="13:13" x14ac:dyDescent="0.2">
      <c r="M361" s="128"/>
    </row>
    <row r="362" spans="13:13" x14ac:dyDescent="0.2">
      <c r="M362" s="128"/>
    </row>
    <row r="363" spans="13:13" x14ac:dyDescent="0.2">
      <c r="M363" s="128"/>
    </row>
    <row r="364" spans="13:13" x14ac:dyDescent="0.2">
      <c r="M364" s="128"/>
    </row>
    <row r="365" spans="13:13" x14ac:dyDescent="0.2">
      <c r="M365" s="128"/>
    </row>
    <row r="366" spans="13:13" x14ac:dyDescent="0.2">
      <c r="M366" s="128"/>
    </row>
    <row r="367" spans="13:13" x14ac:dyDescent="0.2">
      <c r="M367" s="128"/>
    </row>
    <row r="368" spans="13:13" x14ac:dyDescent="0.2">
      <c r="M368" s="128"/>
    </row>
    <row r="369" spans="13:13" x14ac:dyDescent="0.2">
      <c r="M369" s="128"/>
    </row>
    <row r="370" spans="13:13" x14ac:dyDescent="0.2">
      <c r="M370" s="128"/>
    </row>
    <row r="371" spans="13:13" x14ac:dyDescent="0.2">
      <c r="M371" s="128"/>
    </row>
    <row r="372" spans="13:13" x14ac:dyDescent="0.2">
      <c r="M372" s="128"/>
    </row>
    <row r="373" spans="13:13" x14ac:dyDescent="0.2">
      <c r="M373" s="128"/>
    </row>
    <row r="374" spans="13:13" x14ac:dyDescent="0.2">
      <c r="M374" s="128"/>
    </row>
    <row r="375" spans="13:13" x14ac:dyDescent="0.2">
      <c r="M375" s="128"/>
    </row>
    <row r="376" spans="13:13" x14ac:dyDescent="0.2">
      <c r="M376" s="128"/>
    </row>
    <row r="377" spans="13:13" x14ac:dyDescent="0.2">
      <c r="M377" s="128"/>
    </row>
    <row r="378" spans="13:13" x14ac:dyDescent="0.2">
      <c r="M378" s="128"/>
    </row>
    <row r="379" spans="13:13" x14ac:dyDescent="0.2">
      <c r="M379" s="128"/>
    </row>
    <row r="380" spans="13:13" x14ac:dyDescent="0.2">
      <c r="M380" s="128"/>
    </row>
    <row r="381" spans="13:13" x14ac:dyDescent="0.2">
      <c r="M381" s="128"/>
    </row>
    <row r="382" spans="13:13" x14ac:dyDescent="0.2">
      <c r="M382" s="128"/>
    </row>
    <row r="383" spans="13:13" x14ac:dyDescent="0.2">
      <c r="M383" s="128"/>
    </row>
    <row r="384" spans="13:13" x14ac:dyDescent="0.2">
      <c r="M384" s="128"/>
    </row>
    <row r="385" spans="13:13" x14ac:dyDescent="0.2">
      <c r="M385" s="128"/>
    </row>
    <row r="386" spans="13:13" x14ac:dyDescent="0.2">
      <c r="M386" s="128"/>
    </row>
    <row r="387" spans="13:13" x14ac:dyDescent="0.2">
      <c r="M387" s="128"/>
    </row>
    <row r="388" spans="13:13" x14ac:dyDescent="0.2">
      <c r="M388" s="128"/>
    </row>
    <row r="389" spans="13:13" x14ac:dyDescent="0.2">
      <c r="M389" s="128"/>
    </row>
    <row r="390" spans="13:13" x14ac:dyDescent="0.2">
      <c r="M390" s="128"/>
    </row>
    <row r="391" spans="13:13" x14ac:dyDescent="0.2">
      <c r="M391" s="128"/>
    </row>
    <row r="392" spans="13:13" x14ac:dyDescent="0.2">
      <c r="M392" s="128"/>
    </row>
    <row r="393" spans="13:13" x14ac:dyDescent="0.2">
      <c r="M393" s="128"/>
    </row>
    <row r="394" spans="13:13" x14ac:dyDescent="0.2">
      <c r="M394" s="128"/>
    </row>
    <row r="395" spans="13:13" x14ac:dyDescent="0.2">
      <c r="M395" s="128"/>
    </row>
    <row r="396" spans="13:13" x14ac:dyDescent="0.2">
      <c r="M396" s="128"/>
    </row>
    <row r="397" spans="13:13" x14ac:dyDescent="0.2">
      <c r="M397" s="128"/>
    </row>
    <row r="398" spans="13:13" x14ac:dyDescent="0.2">
      <c r="M398" s="128"/>
    </row>
    <row r="399" spans="13:13" x14ac:dyDescent="0.2">
      <c r="M399" s="128"/>
    </row>
    <row r="400" spans="13:13" x14ac:dyDescent="0.2">
      <c r="M400" s="128"/>
    </row>
    <row r="401" spans="13:13" x14ac:dyDescent="0.2">
      <c r="M401" s="128"/>
    </row>
    <row r="402" spans="13:13" x14ac:dyDescent="0.2">
      <c r="M402" s="128"/>
    </row>
    <row r="403" spans="13:13" x14ac:dyDescent="0.2">
      <c r="M403" s="128"/>
    </row>
    <row r="404" spans="13:13" x14ac:dyDescent="0.2">
      <c r="M404" s="128"/>
    </row>
    <row r="405" spans="13:13" x14ac:dyDescent="0.2">
      <c r="M405" s="128"/>
    </row>
    <row r="406" spans="13:13" x14ac:dyDescent="0.2">
      <c r="M406" s="128"/>
    </row>
    <row r="407" spans="13:13" x14ac:dyDescent="0.2">
      <c r="M407" s="128"/>
    </row>
    <row r="408" spans="13:13" x14ac:dyDescent="0.2">
      <c r="M408" s="128"/>
    </row>
    <row r="409" spans="13:13" x14ac:dyDescent="0.2">
      <c r="M409" s="128"/>
    </row>
    <row r="410" spans="13:13" x14ac:dyDescent="0.2">
      <c r="M410" s="128"/>
    </row>
    <row r="411" spans="13:13" x14ac:dyDescent="0.2">
      <c r="M411" s="128"/>
    </row>
    <row r="412" spans="13:13" x14ac:dyDescent="0.2">
      <c r="M412" s="128"/>
    </row>
    <row r="413" spans="13:13" x14ac:dyDescent="0.2">
      <c r="M413" s="128"/>
    </row>
    <row r="414" spans="13:13" x14ac:dyDescent="0.2">
      <c r="M414" s="128"/>
    </row>
    <row r="415" spans="13:13" x14ac:dyDescent="0.2">
      <c r="M415" s="128"/>
    </row>
    <row r="416" spans="13:13" x14ac:dyDescent="0.2">
      <c r="M416" s="128"/>
    </row>
    <row r="417" spans="13:13" x14ac:dyDescent="0.2">
      <c r="M417" s="128"/>
    </row>
    <row r="418" spans="13:13" x14ac:dyDescent="0.2">
      <c r="M418" s="128"/>
    </row>
    <row r="419" spans="13:13" x14ac:dyDescent="0.2">
      <c r="M419" s="128"/>
    </row>
    <row r="420" spans="13:13" x14ac:dyDescent="0.2">
      <c r="M420" s="128"/>
    </row>
    <row r="421" spans="13:13" x14ac:dyDescent="0.2">
      <c r="M421" s="128"/>
    </row>
    <row r="422" spans="13:13" x14ac:dyDescent="0.2">
      <c r="M422" s="128"/>
    </row>
    <row r="423" spans="13:13" x14ac:dyDescent="0.2">
      <c r="M423" s="128"/>
    </row>
    <row r="424" spans="13:13" x14ac:dyDescent="0.2">
      <c r="M424" s="128"/>
    </row>
    <row r="425" spans="13:13" x14ac:dyDescent="0.2">
      <c r="M425" s="128"/>
    </row>
    <row r="426" spans="13:13" x14ac:dyDescent="0.2">
      <c r="M426" s="128"/>
    </row>
    <row r="427" spans="13:13" x14ac:dyDescent="0.2">
      <c r="M427" s="128"/>
    </row>
    <row r="428" spans="13:13" x14ac:dyDescent="0.2">
      <c r="M428" s="128"/>
    </row>
    <row r="429" spans="13:13" x14ac:dyDescent="0.2">
      <c r="M429" s="128"/>
    </row>
    <row r="430" spans="13:13" x14ac:dyDescent="0.2">
      <c r="M430" s="128"/>
    </row>
    <row r="431" spans="13:13" x14ac:dyDescent="0.2">
      <c r="M431" s="128"/>
    </row>
    <row r="432" spans="13:13" x14ac:dyDescent="0.2">
      <c r="M432" s="128"/>
    </row>
    <row r="433" spans="13:13" x14ac:dyDescent="0.2">
      <c r="M433" s="128"/>
    </row>
    <row r="434" spans="13:13" x14ac:dyDescent="0.2">
      <c r="M434" s="128"/>
    </row>
    <row r="435" spans="13:13" x14ac:dyDescent="0.2">
      <c r="M435" s="128"/>
    </row>
    <row r="436" spans="13:13" x14ac:dyDescent="0.2">
      <c r="M436" s="128"/>
    </row>
    <row r="437" spans="13:13" x14ac:dyDescent="0.2">
      <c r="M437" s="128"/>
    </row>
    <row r="438" spans="13:13" x14ac:dyDescent="0.2">
      <c r="M438" s="128"/>
    </row>
    <row r="439" spans="13:13" x14ac:dyDescent="0.2">
      <c r="M439" s="128"/>
    </row>
    <row r="440" spans="13:13" x14ac:dyDescent="0.2">
      <c r="M440" s="128"/>
    </row>
    <row r="441" spans="13:13" x14ac:dyDescent="0.2">
      <c r="M441" s="128"/>
    </row>
    <row r="442" spans="13:13" x14ac:dyDescent="0.2">
      <c r="M442" s="128"/>
    </row>
    <row r="443" spans="13:13" x14ac:dyDescent="0.2">
      <c r="M443" s="128"/>
    </row>
    <row r="444" spans="13:13" x14ac:dyDescent="0.2">
      <c r="M444" s="128"/>
    </row>
    <row r="445" spans="13:13" x14ac:dyDescent="0.2">
      <c r="M445" s="128"/>
    </row>
    <row r="446" spans="13:13" x14ac:dyDescent="0.2">
      <c r="M446" s="128"/>
    </row>
    <row r="447" spans="13:13" x14ac:dyDescent="0.2">
      <c r="M447" s="128"/>
    </row>
    <row r="448" spans="13:13" x14ac:dyDescent="0.2">
      <c r="M448" s="128"/>
    </row>
    <row r="449" spans="13:13" x14ac:dyDescent="0.2">
      <c r="M449" s="128"/>
    </row>
    <row r="450" spans="13:13" x14ac:dyDescent="0.2">
      <c r="M450" s="128"/>
    </row>
    <row r="451" spans="13:13" x14ac:dyDescent="0.2">
      <c r="M451" s="128"/>
    </row>
    <row r="452" spans="13:13" x14ac:dyDescent="0.2">
      <c r="M452" s="128"/>
    </row>
    <row r="453" spans="13:13" x14ac:dyDescent="0.2">
      <c r="M453" s="128"/>
    </row>
    <row r="454" spans="13:13" x14ac:dyDescent="0.2">
      <c r="M454" s="128"/>
    </row>
    <row r="455" spans="13:13" x14ac:dyDescent="0.2">
      <c r="M455" s="128"/>
    </row>
    <row r="456" spans="13:13" x14ac:dyDescent="0.2">
      <c r="M456" s="128"/>
    </row>
    <row r="457" spans="13:13" x14ac:dyDescent="0.2">
      <c r="M457" s="128"/>
    </row>
    <row r="458" spans="13:13" x14ac:dyDescent="0.2">
      <c r="M458" s="128"/>
    </row>
    <row r="459" spans="13:13" x14ac:dyDescent="0.2">
      <c r="M459" s="128"/>
    </row>
    <row r="460" spans="13:13" x14ac:dyDescent="0.2">
      <c r="M460" s="128"/>
    </row>
    <row r="461" spans="13:13" x14ac:dyDescent="0.2">
      <c r="M461" s="128"/>
    </row>
    <row r="462" spans="13:13" x14ac:dyDescent="0.2">
      <c r="M462" s="128"/>
    </row>
    <row r="463" spans="13:13" x14ac:dyDescent="0.2">
      <c r="M463" s="128"/>
    </row>
    <row r="464" spans="13:13" x14ac:dyDescent="0.2">
      <c r="M464" s="128"/>
    </row>
    <row r="465" spans="13:13" x14ac:dyDescent="0.2">
      <c r="M465" s="128"/>
    </row>
    <row r="466" spans="13:13" x14ac:dyDescent="0.2">
      <c r="M466" s="128"/>
    </row>
    <row r="467" spans="13:13" x14ac:dyDescent="0.2">
      <c r="M467" s="128"/>
    </row>
    <row r="468" spans="13:13" x14ac:dyDescent="0.2">
      <c r="M468" s="128"/>
    </row>
    <row r="469" spans="13:13" x14ac:dyDescent="0.2">
      <c r="M469" s="128"/>
    </row>
    <row r="470" spans="13:13" x14ac:dyDescent="0.2">
      <c r="M470" s="128"/>
    </row>
    <row r="471" spans="13:13" x14ac:dyDescent="0.2">
      <c r="M471" s="128"/>
    </row>
    <row r="472" spans="13:13" x14ac:dyDescent="0.2">
      <c r="M472" s="128"/>
    </row>
    <row r="473" spans="13:13" x14ac:dyDescent="0.2">
      <c r="M473" s="128"/>
    </row>
    <row r="474" spans="13:13" x14ac:dyDescent="0.2">
      <c r="M474" s="128"/>
    </row>
    <row r="475" spans="13:13" x14ac:dyDescent="0.2">
      <c r="M475" s="128"/>
    </row>
    <row r="476" spans="13:13" x14ac:dyDescent="0.2">
      <c r="M476" s="128"/>
    </row>
    <row r="477" spans="13:13" x14ac:dyDescent="0.2">
      <c r="M477" s="128"/>
    </row>
    <row r="478" spans="13:13" x14ac:dyDescent="0.2">
      <c r="M478" s="128"/>
    </row>
    <row r="479" spans="13:13" x14ac:dyDescent="0.2">
      <c r="M479" s="128"/>
    </row>
    <row r="480" spans="13:13" x14ac:dyDescent="0.2">
      <c r="M480" s="128"/>
    </row>
    <row r="481" spans="13:13" x14ac:dyDescent="0.2">
      <c r="M481" s="128"/>
    </row>
    <row r="482" spans="13:13" x14ac:dyDescent="0.2">
      <c r="M482" s="128"/>
    </row>
    <row r="483" spans="13:13" x14ac:dyDescent="0.2">
      <c r="M483" s="128"/>
    </row>
    <row r="484" spans="13:13" x14ac:dyDescent="0.2">
      <c r="M484" s="128"/>
    </row>
    <row r="485" spans="13:13" x14ac:dyDescent="0.2">
      <c r="M485" s="128"/>
    </row>
    <row r="486" spans="13:13" x14ac:dyDescent="0.2">
      <c r="M486" s="128"/>
    </row>
    <row r="487" spans="13:13" x14ac:dyDescent="0.2">
      <c r="M487" s="128"/>
    </row>
    <row r="488" spans="13:13" x14ac:dyDescent="0.2">
      <c r="M488" s="128"/>
    </row>
    <row r="489" spans="13:13" x14ac:dyDescent="0.2">
      <c r="M489" s="128"/>
    </row>
    <row r="490" spans="13:13" x14ac:dyDescent="0.2">
      <c r="M490" s="128"/>
    </row>
    <row r="491" spans="13:13" x14ac:dyDescent="0.2">
      <c r="M491" s="128"/>
    </row>
    <row r="492" spans="13:13" x14ac:dyDescent="0.2">
      <c r="M492" s="128"/>
    </row>
    <row r="493" spans="13:13" x14ac:dyDescent="0.2">
      <c r="M493" s="128"/>
    </row>
    <row r="494" spans="13:13" x14ac:dyDescent="0.2">
      <c r="M494" s="128"/>
    </row>
    <row r="495" spans="13:13" x14ac:dyDescent="0.2">
      <c r="M495" s="128"/>
    </row>
    <row r="496" spans="13:13" x14ac:dyDescent="0.2">
      <c r="M496" s="128"/>
    </row>
    <row r="497" spans="13:13" x14ac:dyDescent="0.2">
      <c r="M497" s="128"/>
    </row>
    <row r="498" spans="13:13" x14ac:dyDescent="0.2">
      <c r="M498" s="128"/>
    </row>
    <row r="499" spans="13:13" x14ac:dyDescent="0.2">
      <c r="M499" s="128"/>
    </row>
    <row r="500" spans="13:13" x14ac:dyDescent="0.2">
      <c r="M500" s="128"/>
    </row>
    <row r="501" spans="13:13" x14ac:dyDescent="0.2">
      <c r="M501" s="128"/>
    </row>
    <row r="502" spans="13:13" x14ac:dyDescent="0.2">
      <c r="M502" s="128"/>
    </row>
    <row r="503" spans="13:13" x14ac:dyDescent="0.2">
      <c r="M503" s="128"/>
    </row>
    <row r="504" spans="13:13" x14ac:dyDescent="0.2">
      <c r="M504" s="128"/>
    </row>
    <row r="505" spans="13:13" x14ac:dyDescent="0.2">
      <c r="M505" s="128"/>
    </row>
    <row r="506" spans="13:13" x14ac:dyDescent="0.2">
      <c r="M506" s="128"/>
    </row>
    <row r="507" spans="13:13" x14ac:dyDescent="0.2">
      <c r="M507" s="128"/>
    </row>
    <row r="508" spans="13:13" x14ac:dyDescent="0.2">
      <c r="M508" s="128"/>
    </row>
    <row r="509" spans="13:13" x14ac:dyDescent="0.2">
      <c r="M509" s="128"/>
    </row>
    <row r="510" spans="13:13" x14ac:dyDescent="0.2">
      <c r="M510" s="128"/>
    </row>
    <row r="511" spans="13:13" x14ac:dyDescent="0.2">
      <c r="M511" s="128"/>
    </row>
    <row r="512" spans="13:13" x14ac:dyDescent="0.2">
      <c r="M512" s="128"/>
    </row>
    <row r="513" spans="13:13" x14ac:dyDescent="0.2">
      <c r="M513" s="128"/>
    </row>
    <row r="514" spans="13:13" x14ac:dyDescent="0.2">
      <c r="M514" s="128"/>
    </row>
    <row r="515" spans="13:13" x14ac:dyDescent="0.2">
      <c r="M515" s="128"/>
    </row>
    <row r="516" spans="13:13" x14ac:dyDescent="0.2">
      <c r="M516" s="128"/>
    </row>
    <row r="517" spans="13:13" x14ac:dyDescent="0.2">
      <c r="M517" s="128"/>
    </row>
    <row r="518" spans="13:13" x14ac:dyDescent="0.2">
      <c r="M518" s="128"/>
    </row>
    <row r="519" spans="13:13" x14ac:dyDescent="0.2">
      <c r="M519" s="128"/>
    </row>
    <row r="520" spans="13:13" x14ac:dyDescent="0.2">
      <c r="M520" s="128"/>
    </row>
    <row r="521" spans="13:13" x14ac:dyDescent="0.2">
      <c r="M521" s="128"/>
    </row>
    <row r="522" spans="13:13" x14ac:dyDescent="0.2">
      <c r="M522" s="128"/>
    </row>
    <row r="523" spans="13:13" x14ac:dyDescent="0.2">
      <c r="M523" s="128"/>
    </row>
    <row r="524" spans="13:13" x14ac:dyDescent="0.2">
      <c r="M524" s="128"/>
    </row>
    <row r="525" spans="13:13" x14ac:dyDescent="0.2">
      <c r="M525" s="128"/>
    </row>
    <row r="526" spans="13:13" x14ac:dyDescent="0.2">
      <c r="M526" s="128"/>
    </row>
    <row r="527" spans="13:13" x14ac:dyDescent="0.2">
      <c r="M527" s="128"/>
    </row>
    <row r="528" spans="13:13" x14ac:dyDescent="0.2">
      <c r="M528" s="128"/>
    </row>
    <row r="529" spans="13:13" x14ac:dyDescent="0.2">
      <c r="M529" s="128"/>
    </row>
    <row r="530" spans="13:13" x14ac:dyDescent="0.2">
      <c r="M530" s="128"/>
    </row>
    <row r="531" spans="13:13" x14ac:dyDescent="0.2">
      <c r="M531" s="128"/>
    </row>
    <row r="532" spans="13:13" x14ac:dyDescent="0.2">
      <c r="M532" s="128"/>
    </row>
    <row r="533" spans="13:13" x14ac:dyDescent="0.2">
      <c r="M533" s="128"/>
    </row>
    <row r="534" spans="13:13" x14ac:dyDescent="0.2">
      <c r="M534" s="128"/>
    </row>
    <row r="535" spans="13:13" x14ac:dyDescent="0.2">
      <c r="M535" s="128"/>
    </row>
    <row r="536" spans="13:13" x14ac:dyDescent="0.2">
      <c r="M536" s="128"/>
    </row>
    <row r="537" spans="13:13" x14ac:dyDescent="0.2">
      <c r="M537" s="128"/>
    </row>
    <row r="538" spans="13:13" x14ac:dyDescent="0.2">
      <c r="M538" s="128"/>
    </row>
    <row r="539" spans="13:13" x14ac:dyDescent="0.2">
      <c r="M539" s="128"/>
    </row>
    <row r="540" spans="13:13" x14ac:dyDescent="0.2">
      <c r="M540" s="128"/>
    </row>
    <row r="541" spans="13:13" x14ac:dyDescent="0.2">
      <c r="M541" s="128"/>
    </row>
    <row r="542" spans="13:13" x14ac:dyDescent="0.2">
      <c r="M542" s="128"/>
    </row>
    <row r="543" spans="13:13" x14ac:dyDescent="0.2">
      <c r="M543" s="128"/>
    </row>
    <row r="544" spans="13:13" x14ac:dyDescent="0.2">
      <c r="M544" s="128"/>
    </row>
    <row r="545" spans="13:13" x14ac:dyDescent="0.2">
      <c r="M545" s="128"/>
    </row>
    <row r="546" spans="13:13" x14ac:dyDescent="0.2">
      <c r="M546" s="128"/>
    </row>
    <row r="547" spans="13:13" x14ac:dyDescent="0.2">
      <c r="M547" s="128"/>
    </row>
    <row r="548" spans="13:13" x14ac:dyDescent="0.2">
      <c r="M548" s="128"/>
    </row>
    <row r="549" spans="13:13" x14ac:dyDescent="0.2">
      <c r="M549" s="128"/>
    </row>
    <row r="550" spans="13:13" x14ac:dyDescent="0.2">
      <c r="M550" s="128"/>
    </row>
    <row r="551" spans="13:13" x14ac:dyDescent="0.2">
      <c r="M551" s="128"/>
    </row>
    <row r="552" spans="13:13" x14ac:dyDescent="0.2">
      <c r="M552" s="128"/>
    </row>
    <row r="553" spans="13:13" x14ac:dyDescent="0.2">
      <c r="M553" s="128"/>
    </row>
    <row r="554" spans="13:13" x14ac:dyDescent="0.2">
      <c r="M554" s="128"/>
    </row>
    <row r="555" spans="13:13" x14ac:dyDescent="0.2">
      <c r="M555" s="128"/>
    </row>
    <row r="556" spans="13:13" x14ac:dyDescent="0.2">
      <c r="M556" s="128"/>
    </row>
    <row r="557" spans="13:13" x14ac:dyDescent="0.2">
      <c r="M557" s="128"/>
    </row>
    <row r="558" spans="13:13" x14ac:dyDescent="0.2">
      <c r="M558" s="128"/>
    </row>
    <row r="559" spans="13:13" x14ac:dyDescent="0.2">
      <c r="M559" s="128"/>
    </row>
    <row r="560" spans="13:13" x14ac:dyDescent="0.2">
      <c r="M560" s="128"/>
    </row>
    <row r="561" spans="13:13" x14ac:dyDescent="0.2">
      <c r="M561" s="128"/>
    </row>
    <row r="562" spans="13:13" x14ac:dyDescent="0.2">
      <c r="M562" s="128"/>
    </row>
    <row r="563" spans="13:13" x14ac:dyDescent="0.2">
      <c r="M563" s="128"/>
    </row>
    <row r="564" spans="13:13" x14ac:dyDescent="0.2">
      <c r="M564" s="128"/>
    </row>
    <row r="565" spans="13:13" x14ac:dyDescent="0.2">
      <c r="M565" s="128"/>
    </row>
    <row r="566" spans="13:13" x14ac:dyDescent="0.2">
      <c r="M566" s="128"/>
    </row>
    <row r="567" spans="13:13" x14ac:dyDescent="0.2">
      <c r="M567" s="128"/>
    </row>
    <row r="568" spans="13:13" x14ac:dyDescent="0.2">
      <c r="M568" s="128"/>
    </row>
    <row r="569" spans="13:13" x14ac:dyDescent="0.2">
      <c r="M569" s="128"/>
    </row>
    <row r="570" spans="13:13" x14ac:dyDescent="0.2">
      <c r="M570" s="128"/>
    </row>
    <row r="571" spans="13:13" x14ac:dyDescent="0.2">
      <c r="M571" s="128"/>
    </row>
    <row r="572" spans="13:13" x14ac:dyDescent="0.2">
      <c r="M572" s="128"/>
    </row>
    <row r="573" spans="13:13" x14ac:dyDescent="0.2">
      <c r="M573" s="128"/>
    </row>
    <row r="574" spans="13:13" x14ac:dyDescent="0.2">
      <c r="M574" s="128"/>
    </row>
    <row r="575" spans="13:13" x14ac:dyDescent="0.2">
      <c r="M575" s="128"/>
    </row>
    <row r="576" spans="13:13" x14ac:dyDescent="0.2">
      <c r="M576" s="128"/>
    </row>
    <row r="577" spans="13:13" x14ac:dyDescent="0.2">
      <c r="M577" s="128"/>
    </row>
    <row r="578" spans="13:13" x14ac:dyDescent="0.2">
      <c r="M578" s="128"/>
    </row>
  </sheetData>
  <mergeCells count="31">
    <mergeCell ref="A65:E65"/>
    <mergeCell ref="H4:H6"/>
    <mergeCell ref="H37:H39"/>
    <mergeCell ref="G38:G39"/>
    <mergeCell ref="E40:L40"/>
    <mergeCell ref="L4:L6"/>
    <mergeCell ref="C3:D5"/>
    <mergeCell ref="E4:E6"/>
    <mergeCell ref="A36:A40"/>
    <mergeCell ref="C36:D38"/>
    <mergeCell ref="A3:A7"/>
    <mergeCell ref="K37:K39"/>
    <mergeCell ref="B36:B40"/>
    <mergeCell ref="I4:I6"/>
    <mergeCell ref="J37:J39"/>
    <mergeCell ref="B3:B7"/>
    <mergeCell ref="M36:M40"/>
    <mergeCell ref="K4:K6"/>
    <mergeCell ref="M3:M7"/>
    <mergeCell ref="L37:L39"/>
    <mergeCell ref="F5:F6"/>
    <mergeCell ref="I37:I39"/>
    <mergeCell ref="E3:L3"/>
    <mergeCell ref="F4:G4"/>
    <mergeCell ref="F38:F39"/>
    <mergeCell ref="E36:L36"/>
    <mergeCell ref="F37:G37"/>
    <mergeCell ref="J4:J6"/>
    <mergeCell ref="E7:L7"/>
    <mergeCell ref="E37:E39"/>
    <mergeCell ref="G5:G6"/>
  </mergeCells>
  <phoneticPr fontId="2" type="noConversion"/>
  <printOptions horizontalCentered="1"/>
  <pageMargins left="0.59055118110236227" right="0.59055118110236227" top="0.78740157480314965" bottom="0.11811023622047245" header="0.51181102362204722" footer="0.31496062992125984"/>
  <pageSetup paperSize="9" scale="75" firstPageNumber="16" orientation="portrait" useFirstPageNumber="1" r:id="rId1"/>
  <headerFooter alignWithMargins="0">
    <oddHeader>&amp;C&amp;12- &amp;P -</oddHeader>
  </headerFooter>
  <colBreaks count="1" manualBreakCount="1">
    <brk id="5"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6"/>
  <sheetViews>
    <sheetView workbookViewId="0">
      <selection sqref="A1:H1"/>
    </sheetView>
  </sheetViews>
  <sheetFormatPr baseColWidth="10" defaultColWidth="11.5703125" defaultRowHeight="12.75" x14ac:dyDescent="0.2"/>
  <cols>
    <col min="1" max="1" width="22.42578125" style="39" customWidth="1"/>
    <col min="2" max="8" width="12.7109375" style="39" customWidth="1"/>
    <col min="9" max="16384" width="11.5703125" style="39"/>
  </cols>
  <sheetData>
    <row r="1" spans="1:9" ht="15" x14ac:dyDescent="0.25">
      <c r="A1" s="445" t="s">
        <v>1128</v>
      </c>
      <c r="B1" s="445"/>
      <c r="C1" s="445"/>
      <c r="D1" s="445"/>
      <c r="E1" s="445"/>
      <c r="F1" s="445"/>
      <c r="G1" s="445"/>
      <c r="H1" s="445"/>
    </row>
    <row r="2" spans="1:9" ht="17.25" x14ac:dyDescent="0.25">
      <c r="A2" s="445" t="s">
        <v>714</v>
      </c>
      <c r="B2" s="445"/>
      <c r="C2" s="445"/>
      <c r="D2" s="445"/>
      <c r="E2" s="445"/>
      <c r="F2" s="445"/>
      <c r="G2" s="445"/>
      <c r="H2" s="445"/>
    </row>
    <row r="3" spans="1:9" ht="15" customHeight="1" x14ac:dyDescent="0.2">
      <c r="A3" s="288"/>
      <c r="B3" s="288"/>
      <c r="C3" s="289"/>
      <c r="D3" s="289"/>
      <c r="E3" s="288"/>
      <c r="F3" s="313"/>
      <c r="G3" s="288"/>
      <c r="H3" s="288"/>
    </row>
    <row r="4" spans="1:9" s="89" customFormat="1" ht="15" customHeight="1" x14ac:dyDescent="0.2">
      <c r="A4" s="446" t="s">
        <v>990</v>
      </c>
      <c r="B4" s="449" t="s">
        <v>929</v>
      </c>
      <c r="C4" s="450"/>
      <c r="D4" s="452" t="s">
        <v>505</v>
      </c>
      <c r="E4" s="453" t="s">
        <v>195</v>
      </c>
      <c r="F4" s="453"/>
      <c r="G4" s="453"/>
      <c r="H4" s="454"/>
    </row>
    <row r="5" spans="1:9" s="89" customFormat="1" ht="15" customHeight="1" x14ac:dyDescent="0.2">
      <c r="A5" s="447"/>
      <c r="B5" s="451"/>
      <c r="C5" s="441"/>
      <c r="D5" s="441"/>
      <c r="E5" s="441" t="s">
        <v>464</v>
      </c>
      <c r="F5" s="455" t="s">
        <v>471</v>
      </c>
      <c r="G5" s="455"/>
      <c r="H5" s="456"/>
    </row>
    <row r="6" spans="1:9" x14ac:dyDescent="0.2">
      <c r="A6" s="447"/>
      <c r="B6" s="451" t="s">
        <v>460</v>
      </c>
      <c r="C6" s="441" t="s">
        <v>874</v>
      </c>
      <c r="D6" s="441"/>
      <c r="E6" s="441"/>
      <c r="F6" s="441" t="s">
        <v>196</v>
      </c>
      <c r="G6" s="441" t="s">
        <v>197</v>
      </c>
      <c r="H6" s="442" t="s">
        <v>198</v>
      </c>
    </row>
    <row r="7" spans="1:9" x14ac:dyDescent="0.2">
      <c r="A7" s="447"/>
      <c r="B7" s="451"/>
      <c r="C7" s="441"/>
      <c r="D7" s="441"/>
      <c r="E7" s="441"/>
      <c r="F7" s="441"/>
      <c r="G7" s="441"/>
      <c r="H7" s="442"/>
    </row>
    <row r="8" spans="1:9" s="89" customFormat="1" ht="15" customHeight="1" x14ac:dyDescent="0.2">
      <c r="A8" s="448"/>
      <c r="B8" s="90" t="s">
        <v>461</v>
      </c>
      <c r="C8" s="306" t="s">
        <v>470</v>
      </c>
      <c r="D8" s="443" t="s">
        <v>461</v>
      </c>
      <c r="E8" s="443"/>
      <c r="F8" s="443"/>
      <c r="G8" s="443"/>
      <c r="H8" s="444"/>
    </row>
    <row r="9" spans="1:9" x14ac:dyDescent="0.2">
      <c r="A9" s="49"/>
      <c r="B9" s="67"/>
      <c r="C9" s="91"/>
      <c r="D9" s="82"/>
      <c r="E9" s="67"/>
      <c r="F9" s="82"/>
      <c r="G9" s="82"/>
      <c r="H9" s="82"/>
    </row>
    <row r="10" spans="1:9" ht="20.100000000000001" customHeight="1" x14ac:dyDescent="0.2">
      <c r="A10" s="58" t="s">
        <v>434</v>
      </c>
      <c r="B10" s="218">
        <v>530282.42500000005</v>
      </c>
      <c r="C10" s="291">
        <v>12.0635418275718</v>
      </c>
      <c r="D10" s="218">
        <v>30124.462</v>
      </c>
      <c r="E10" s="218">
        <v>499741.05599999998</v>
      </c>
      <c r="F10" s="218">
        <v>2173.84</v>
      </c>
      <c r="G10" s="218">
        <v>21158.951000000001</v>
      </c>
      <c r="H10" s="218">
        <v>476408.26500000001</v>
      </c>
      <c r="I10" s="292"/>
    </row>
    <row r="11" spans="1:9" ht="20.100000000000001" customHeight="1" x14ac:dyDescent="0.2">
      <c r="A11" s="58" t="s">
        <v>160</v>
      </c>
      <c r="B11" s="218">
        <v>334674.45500000002</v>
      </c>
      <c r="C11" s="291">
        <v>7.6136019150781902</v>
      </c>
      <c r="D11" s="218">
        <v>6927.3819999999996</v>
      </c>
      <c r="E11" s="218">
        <v>327646.65299999999</v>
      </c>
      <c r="F11" s="218">
        <v>9084.9150000000009</v>
      </c>
      <c r="G11" s="218">
        <v>4023.9290000000001</v>
      </c>
      <c r="H11" s="218">
        <v>314537.80900000001</v>
      </c>
      <c r="I11" s="292"/>
    </row>
    <row r="12" spans="1:9" ht="20.100000000000001" customHeight="1" x14ac:dyDescent="0.2">
      <c r="A12" s="58" t="s">
        <v>370</v>
      </c>
      <c r="B12" s="218">
        <v>271236.00099999999</v>
      </c>
      <c r="C12" s="291">
        <v>6.1704229462381601</v>
      </c>
      <c r="D12" s="218">
        <v>13858.554</v>
      </c>
      <c r="E12" s="218">
        <v>229818.42300000001</v>
      </c>
      <c r="F12" s="218">
        <v>1958.09</v>
      </c>
      <c r="G12" s="218">
        <v>16268.405000000001</v>
      </c>
      <c r="H12" s="218">
        <v>211591.92800000001</v>
      </c>
      <c r="I12" s="292"/>
    </row>
    <row r="13" spans="1:9" ht="20.100000000000001" customHeight="1" x14ac:dyDescent="0.2">
      <c r="A13" s="58" t="s">
        <v>346</v>
      </c>
      <c r="B13" s="218">
        <v>270885.25300000003</v>
      </c>
      <c r="C13" s="291">
        <v>6.1624436827939002</v>
      </c>
      <c r="D13" s="218">
        <v>27390.614000000001</v>
      </c>
      <c r="E13" s="218">
        <v>219763.541</v>
      </c>
      <c r="F13" s="218">
        <v>456.50099999999998</v>
      </c>
      <c r="G13" s="218">
        <v>6452.0320000000002</v>
      </c>
      <c r="H13" s="218">
        <v>212855.008</v>
      </c>
      <c r="I13" s="292"/>
    </row>
    <row r="14" spans="1:9" ht="20.100000000000001" customHeight="1" x14ac:dyDescent="0.2">
      <c r="A14" s="58" t="s">
        <v>473</v>
      </c>
      <c r="B14" s="218">
        <v>253023.927</v>
      </c>
      <c r="C14" s="291">
        <v>5.7561114282468999</v>
      </c>
      <c r="D14" s="218">
        <v>33840.313999999998</v>
      </c>
      <c r="E14" s="218">
        <v>195928.948</v>
      </c>
      <c r="F14" s="218">
        <v>6806.3819999999996</v>
      </c>
      <c r="G14" s="218">
        <v>13600.951999999999</v>
      </c>
      <c r="H14" s="218">
        <v>175521.614</v>
      </c>
      <c r="I14" s="292"/>
    </row>
    <row r="15" spans="1:9" ht="20.100000000000001" customHeight="1" x14ac:dyDescent="0.2">
      <c r="A15" s="118" t="s">
        <v>823</v>
      </c>
      <c r="B15" s="218">
        <v>236828.614</v>
      </c>
      <c r="C15" s="291">
        <v>5.3876797650890698</v>
      </c>
      <c r="D15" s="218">
        <v>23899.395</v>
      </c>
      <c r="E15" s="218">
        <v>212532.90299999999</v>
      </c>
      <c r="F15" s="218">
        <v>1234.634</v>
      </c>
      <c r="G15" s="218">
        <v>7706.2219999999998</v>
      </c>
      <c r="H15" s="218">
        <v>203592.04699999999</v>
      </c>
      <c r="I15" s="292"/>
    </row>
    <row r="16" spans="1:9" ht="20.100000000000001" customHeight="1" x14ac:dyDescent="0.2">
      <c r="A16" s="58" t="s">
        <v>347</v>
      </c>
      <c r="B16" s="218">
        <v>224307.38099999999</v>
      </c>
      <c r="C16" s="291">
        <v>5.1028307659387204</v>
      </c>
      <c r="D16" s="218">
        <v>21316.817999999999</v>
      </c>
      <c r="E16" s="218">
        <v>182859.23800000001</v>
      </c>
      <c r="F16" s="218">
        <v>721.66099999999994</v>
      </c>
      <c r="G16" s="218">
        <v>6440.5770000000002</v>
      </c>
      <c r="H16" s="218">
        <v>175697</v>
      </c>
      <c r="I16" s="292"/>
    </row>
    <row r="17" spans="1:9" ht="20.100000000000001" customHeight="1" x14ac:dyDescent="0.2">
      <c r="A17" s="58" t="s">
        <v>348</v>
      </c>
      <c r="B17" s="218">
        <v>208576.91800000001</v>
      </c>
      <c r="C17" s="291">
        <v>4.7449741042408098</v>
      </c>
      <c r="D17" s="218">
        <v>22904.774000000001</v>
      </c>
      <c r="E17" s="218">
        <v>169193.95199999999</v>
      </c>
      <c r="F17" s="218">
        <v>5995.46</v>
      </c>
      <c r="G17" s="218">
        <v>22932.843000000001</v>
      </c>
      <c r="H17" s="218">
        <v>140265.649</v>
      </c>
      <c r="I17" s="292"/>
    </row>
    <row r="18" spans="1:9" ht="20.100000000000001" customHeight="1" x14ac:dyDescent="0.2">
      <c r="A18" s="58" t="s">
        <v>1088</v>
      </c>
      <c r="B18" s="218">
        <v>188729.25599999999</v>
      </c>
      <c r="C18" s="291">
        <v>4.2934541416161602</v>
      </c>
      <c r="D18" s="218">
        <v>16195.055</v>
      </c>
      <c r="E18" s="218">
        <v>155902.337</v>
      </c>
      <c r="F18" s="218">
        <v>517.96100000000001</v>
      </c>
      <c r="G18" s="218">
        <v>3815.7730000000001</v>
      </c>
      <c r="H18" s="218">
        <v>151568.603</v>
      </c>
      <c r="I18" s="292"/>
    </row>
    <row r="19" spans="1:9" ht="20.100000000000001" customHeight="1" x14ac:dyDescent="0.2">
      <c r="A19" s="58" t="s">
        <v>362</v>
      </c>
      <c r="B19" s="218">
        <v>178669.47</v>
      </c>
      <c r="C19" s="291">
        <v>4.0646012823357101</v>
      </c>
      <c r="D19" s="218">
        <v>12048.634</v>
      </c>
      <c r="E19" s="218">
        <v>166435.715</v>
      </c>
      <c r="F19" s="218">
        <v>3285.123</v>
      </c>
      <c r="G19" s="218">
        <v>6989.4719999999998</v>
      </c>
      <c r="H19" s="218">
        <v>156161.12</v>
      </c>
      <c r="I19" s="292"/>
    </row>
    <row r="20" spans="1:9" ht="20.100000000000001" customHeight="1" x14ac:dyDescent="0.2">
      <c r="A20" s="118" t="s">
        <v>372</v>
      </c>
      <c r="B20" s="218">
        <v>139954.432</v>
      </c>
      <c r="C20" s="291">
        <v>3.18386215493764</v>
      </c>
      <c r="D20" s="218">
        <v>6330.19</v>
      </c>
      <c r="E20" s="218">
        <v>123291.49</v>
      </c>
      <c r="F20" s="218">
        <v>558.23900000000003</v>
      </c>
      <c r="G20" s="218">
        <v>2255.1889999999999</v>
      </c>
      <c r="H20" s="218">
        <v>120478.06200000001</v>
      </c>
      <c r="I20" s="292"/>
    </row>
    <row r="21" spans="1:9" ht="20.100000000000001" customHeight="1" x14ac:dyDescent="0.2">
      <c r="A21" s="118" t="s">
        <v>355</v>
      </c>
      <c r="B21" s="218">
        <v>124716.033</v>
      </c>
      <c r="C21" s="291">
        <v>2.8371995935266501</v>
      </c>
      <c r="D21" s="218">
        <v>8630.2440000000006</v>
      </c>
      <c r="E21" s="218">
        <v>105543.52499999999</v>
      </c>
      <c r="F21" s="218">
        <v>2483.8429999999998</v>
      </c>
      <c r="G21" s="218">
        <v>17089.967000000001</v>
      </c>
      <c r="H21" s="218">
        <v>85969.714999999997</v>
      </c>
      <c r="I21" s="292"/>
    </row>
    <row r="22" spans="1:9" ht="20.100000000000001" customHeight="1" x14ac:dyDescent="0.2">
      <c r="A22" s="58" t="s">
        <v>352</v>
      </c>
      <c r="B22" s="218">
        <v>89972.994000000006</v>
      </c>
      <c r="C22" s="291">
        <v>2.04682057202041</v>
      </c>
      <c r="D22" s="218">
        <v>6938.8389999999999</v>
      </c>
      <c r="E22" s="218">
        <v>74303.16</v>
      </c>
      <c r="F22" s="218">
        <v>76.432000000000002</v>
      </c>
      <c r="G22" s="218">
        <v>1587.433</v>
      </c>
      <c r="H22" s="218">
        <v>72639.294999999998</v>
      </c>
      <c r="I22" s="292"/>
    </row>
    <row r="23" spans="1:9" ht="20.100000000000001" customHeight="1" x14ac:dyDescent="0.2">
      <c r="A23" s="58" t="s">
        <v>163</v>
      </c>
      <c r="B23" s="218">
        <v>86335.388000000006</v>
      </c>
      <c r="C23" s="291">
        <v>1.9640676651458799</v>
      </c>
      <c r="D23" s="218">
        <v>379.37299999999999</v>
      </c>
      <c r="E23" s="218">
        <v>85715.343999999997</v>
      </c>
      <c r="F23" s="218">
        <v>324.53300000000002</v>
      </c>
      <c r="G23" s="218">
        <v>2940.48</v>
      </c>
      <c r="H23" s="218">
        <v>82450.331000000006</v>
      </c>
      <c r="I23" s="292"/>
    </row>
    <row r="24" spans="1:9" ht="20.100000000000001" customHeight="1" x14ac:dyDescent="0.2">
      <c r="A24" s="58" t="s">
        <v>895</v>
      </c>
      <c r="B24" s="218">
        <v>85762.475999999995</v>
      </c>
      <c r="C24" s="291">
        <v>1.95103433130397</v>
      </c>
      <c r="D24" s="218">
        <v>9342.2379999999994</v>
      </c>
      <c r="E24" s="218">
        <v>68981.289000000004</v>
      </c>
      <c r="F24" s="218">
        <v>448.23399999999998</v>
      </c>
      <c r="G24" s="218">
        <v>3426.6329999999998</v>
      </c>
      <c r="H24" s="218">
        <v>65106.421999999999</v>
      </c>
      <c r="I24" s="292"/>
    </row>
    <row r="25" spans="1:9" x14ac:dyDescent="0.2">
      <c r="A25" s="64"/>
      <c r="B25" s="67"/>
      <c r="C25" s="293"/>
      <c r="D25" s="67"/>
      <c r="E25" s="67"/>
      <c r="F25" s="67"/>
      <c r="G25" s="67"/>
      <c r="H25" s="67"/>
    </row>
    <row r="26" spans="1:9" x14ac:dyDescent="0.2">
      <c r="A26" s="64"/>
      <c r="B26" s="67"/>
      <c r="C26" s="293"/>
      <c r="D26" s="67"/>
      <c r="E26" s="67"/>
      <c r="F26" s="67"/>
      <c r="G26" s="67"/>
      <c r="H26" s="67"/>
    </row>
    <row r="27" spans="1:9" x14ac:dyDescent="0.2">
      <c r="A27" s="64"/>
      <c r="B27" s="67"/>
      <c r="C27" s="293"/>
      <c r="D27" s="67"/>
      <c r="E27" s="67"/>
      <c r="F27" s="67"/>
      <c r="G27" s="67"/>
      <c r="H27" s="67"/>
    </row>
    <row r="28" spans="1:9" x14ac:dyDescent="0.2">
      <c r="A28" s="64"/>
      <c r="B28" s="67"/>
      <c r="C28" s="293"/>
      <c r="D28" s="67"/>
      <c r="E28" s="67"/>
      <c r="F28" s="67"/>
      <c r="G28" s="67"/>
      <c r="H28" s="67"/>
    </row>
    <row r="29" spans="1:9" x14ac:dyDescent="0.2">
      <c r="A29" s="64"/>
      <c r="B29" s="67"/>
      <c r="C29" s="82"/>
      <c r="D29" s="82"/>
      <c r="E29" s="67"/>
      <c r="F29" s="82"/>
      <c r="G29" s="82"/>
      <c r="H29" s="82"/>
    </row>
    <row r="30" spans="1:9" ht="15" x14ac:dyDescent="0.25">
      <c r="A30" s="445" t="s">
        <v>1129</v>
      </c>
      <c r="B30" s="445"/>
      <c r="C30" s="445"/>
      <c r="D30" s="445"/>
      <c r="E30" s="445"/>
      <c r="F30" s="445"/>
      <c r="G30" s="445"/>
      <c r="H30" s="445"/>
    </row>
    <row r="31" spans="1:9" ht="17.25" x14ac:dyDescent="0.25">
      <c r="A31" s="445" t="s">
        <v>714</v>
      </c>
      <c r="B31" s="445"/>
      <c r="C31" s="445"/>
      <c r="D31" s="445"/>
      <c r="E31" s="445"/>
      <c r="F31" s="445"/>
      <c r="G31" s="445"/>
      <c r="H31" s="445"/>
    </row>
    <row r="32" spans="1:9" ht="15" customHeight="1" x14ac:dyDescent="0.2">
      <c r="A32" s="288"/>
      <c r="B32" s="288"/>
      <c r="C32" s="289"/>
      <c r="D32" s="289"/>
      <c r="E32" s="288"/>
      <c r="F32" s="290"/>
      <c r="G32" s="288"/>
      <c r="H32" s="288"/>
    </row>
    <row r="33" spans="1:8" s="89" customFormat="1" ht="15" customHeight="1" x14ac:dyDescent="0.2">
      <c r="A33" s="446" t="s">
        <v>991</v>
      </c>
      <c r="B33" s="449" t="s">
        <v>930</v>
      </c>
      <c r="C33" s="450"/>
      <c r="D33" s="452" t="s">
        <v>505</v>
      </c>
      <c r="E33" s="453" t="s">
        <v>195</v>
      </c>
      <c r="F33" s="453"/>
      <c r="G33" s="453"/>
      <c r="H33" s="454"/>
    </row>
    <row r="34" spans="1:8" s="89" customFormat="1" ht="15" customHeight="1" x14ac:dyDescent="0.2">
      <c r="A34" s="447"/>
      <c r="B34" s="451"/>
      <c r="C34" s="441"/>
      <c r="D34" s="441"/>
      <c r="E34" s="441" t="s">
        <v>464</v>
      </c>
      <c r="F34" s="455" t="s">
        <v>471</v>
      </c>
      <c r="G34" s="455"/>
      <c r="H34" s="456"/>
    </row>
    <row r="35" spans="1:8" x14ac:dyDescent="0.2">
      <c r="A35" s="447"/>
      <c r="B35" s="451" t="s">
        <v>460</v>
      </c>
      <c r="C35" s="441" t="s">
        <v>874</v>
      </c>
      <c r="D35" s="441"/>
      <c r="E35" s="441"/>
      <c r="F35" s="441" t="s">
        <v>196</v>
      </c>
      <c r="G35" s="441" t="s">
        <v>197</v>
      </c>
      <c r="H35" s="442" t="s">
        <v>198</v>
      </c>
    </row>
    <row r="36" spans="1:8" x14ac:dyDescent="0.2">
      <c r="A36" s="447"/>
      <c r="B36" s="451"/>
      <c r="C36" s="441"/>
      <c r="D36" s="441"/>
      <c r="E36" s="441"/>
      <c r="F36" s="441"/>
      <c r="G36" s="441"/>
      <c r="H36" s="442"/>
    </row>
    <row r="37" spans="1:8" s="89" customFormat="1" ht="15" customHeight="1" x14ac:dyDescent="0.2">
      <c r="A37" s="448"/>
      <c r="B37" s="90" t="s">
        <v>461</v>
      </c>
      <c r="C37" s="306" t="s">
        <v>470</v>
      </c>
      <c r="D37" s="443" t="s">
        <v>461</v>
      </c>
      <c r="E37" s="443"/>
      <c r="F37" s="443"/>
      <c r="G37" s="443"/>
      <c r="H37" s="444"/>
    </row>
    <row r="38" spans="1:8" x14ac:dyDescent="0.2">
      <c r="A38" s="49"/>
      <c r="B38" s="67"/>
      <c r="C38" s="91"/>
      <c r="D38" s="82"/>
      <c r="E38" s="67"/>
      <c r="F38" s="82"/>
      <c r="G38" s="82"/>
      <c r="H38" s="294"/>
    </row>
    <row r="39" spans="1:8" ht="19.5" customHeight="1" x14ac:dyDescent="0.2">
      <c r="A39" s="58" t="s">
        <v>160</v>
      </c>
      <c r="B39" s="218">
        <v>1445808.3419999999</v>
      </c>
      <c r="C39" s="291">
        <v>29.6581213510879</v>
      </c>
      <c r="D39" s="218">
        <v>4988.4859999999999</v>
      </c>
      <c r="E39" s="218">
        <v>1423709.62</v>
      </c>
      <c r="F39" s="218">
        <v>138.74199999999999</v>
      </c>
      <c r="G39" s="218">
        <v>5499.7809999999999</v>
      </c>
      <c r="H39" s="218">
        <v>1418071.0970000001</v>
      </c>
    </row>
    <row r="40" spans="1:8" ht="20.100000000000001" customHeight="1" x14ac:dyDescent="0.2">
      <c r="A40" s="58" t="s">
        <v>370</v>
      </c>
      <c r="B40" s="218">
        <v>329155.32</v>
      </c>
      <c r="C40" s="291">
        <v>6.7520210945885903</v>
      </c>
      <c r="D40" s="218">
        <v>42357.983999999997</v>
      </c>
      <c r="E40" s="218">
        <v>243823.71100000001</v>
      </c>
      <c r="F40" s="218">
        <v>2074.259</v>
      </c>
      <c r="G40" s="218">
        <v>15982.623</v>
      </c>
      <c r="H40" s="218">
        <v>225766.829</v>
      </c>
    </row>
    <row r="41" spans="1:8" ht="20.100000000000001" customHeight="1" x14ac:dyDescent="0.2">
      <c r="A41" s="58" t="s">
        <v>823</v>
      </c>
      <c r="B41" s="218">
        <v>283804.93400000001</v>
      </c>
      <c r="C41" s="291">
        <v>5.8217406333165904</v>
      </c>
      <c r="D41" s="218">
        <v>6627.4470000000001</v>
      </c>
      <c r="E41" s="218">
        <v>270949.94</v>
      </c>
      <c r="F41" s="218">
        <v>2180.136</v>
      </c>
      <c r="G41" s="218">
        <v>1418.8420000000001</v>
      </c>
      <c r="H41" s="218">
        <v>267350.962</v>
      </c>
    </row>
    <row r="42" spans="1:8" ht="20.100000000000001" customHeight="1" x14ac:dyDescent="0.2">
      <c r="A42" s="118" t="s">
        <v>348</v>
      </c>
      <c r="B42" s="218">
        <v>279324.06800000003</v>
      </c>
      <c r="C42" s="291">
        <v>5.7298238392813996</v>
      </c>
      <c r="D42" s="218">
        <v>51493.728000000003</v>
      </c>
      <c r="E42" s="218">
        <v>187006.01300000001</v>
      </c>
      <c r="F42" s="218">
        <v>528.65899999999999</v>
      </c>
      <c r="G42" s="218">
        <v>6779.17</v>
      </c>
      <c r="H42" s="218">
        <v>179698.18400000001</v>
      </c>
    </row>
    <row r="43" spans="1:8" ht="20.100000000000001" customHeight="1" x14ac:dyDescent="0.2">
      <c r="A43" s="58" t="s">
        <v>347</v>
      </c>
      <c r="B43" s="218">
        <v>277912.08500000002</v>
      </c>
      <c r="C43" s="291">
        <v>5.7008595831326598</v>
      </c>
      <c r="D43" s="218">
        <v>88437.482999999993</v>
      </c>
      <c r="E43" s="218">
        <v>142907.829</v>
      </c>
      <c r="F43" s="218">
        <v>2846.5810000000001</v>
      </c>
      <c r="G43" s="218">
        <v>8658.3989999999994</v>
      </c>
      <c r="H43" s="218">
        <v>131402.84899999999</v>
      </c>
    </row>
    <row r="44" spans="1:8" ht="20.100000000000001" customHeight="1" x14ac:dyDescent="0.2">
      <c r="A44" s="118" t="s">
        <v>473</v>
      </c>
      <c r="B44" s="218">
        <v>256731.26</v>
      </c>
      <c r="C44" s="291">
        <v>5.26637358667121</v>
      </c>
      <c r="D44" s="218">
        <v>37138.508000000002</v>
      </c>
      <c r="E44" s="218">
        <v>178789.51500000001</v>
      </c>
      <c r="F44" s="218">
        <v>1024.393</v>
      </c>
      <c r="G44" s="218">
        <v>5198.3710000000001</v>
      </c>
      <c r="H44" s="218">
        <v>172566.75099999999</v>
      </c>
    </row>
    <row r="45" spans="1:8" ht="20.100000000000001" customHeight="1" x14ac:dyDescent="0.2">
      <c r="A45" s="118" t="s">
        <v>1088</v>
      </c>
      <c r="B45" s="218">
        <v>197751.679</v>
      </c>
      <c r="C45" s="291">
        <v>4.0565150461439101</v>
      </c>
      <c r="D45" s="218">
        <v>12056.262000000001</v>
      </c>
      <c r="E45" s="218">
        <v>147006.486</v>
      </c>
      <c r="F45" s="218">
        <v>1316.107</v>
      </c>
      <c r="G45" s="218">
        <v>35492.654999999999</v>
      </c>
      <c r="H45" s="218">
        <v>110197.724</v>
      </c>
    </row>
    <row r="46" spans="1:8" ht="20.100000000000001" customHeight="1" x14ac:dyDescent="0.2">
      <c r="A46" s="58" t="s">
        <v>346</v>
      </c>
      <c r="B46" s="218">
        <v>169246.66</v>
      </c>
      <c r="C46" s="291">
        <v>3.4717865672311299</v>
      </c>
      <c r="D46" s="218">
        <v>14249.869000000001</v>
      </c>
      <c r="E46" s="218">
        <v>134713.55799999999</v>
      </c>
      <c r="F46" s="218">
        <v>618.43799999999999</v>
      </c>
      <c r="G46" s="218">
        <v>3696.1729999999998</v>
      </c>
      <c r="H46" s="218">
        <v>130398.947</v>
      </c>
    </row>
    <row r="47" spans="1:8" ht="20.100000000000001" customHeight="1" x14ac:dyDescent="0.2">
      <c r="A47" s="58" t="s">
        <v>434</v>
      </c>
      <c r="B47" s="218">
        <v>153734.88399999999</v>
      </c>
      <c r="C47" s="291">
        <v>3.15359077210762</v>
      </c>
      <c r="D47" s="218">
        <v>6768.5389999999998</v>
      </c>
      <c r="E47" s="218">
        <v>138388.65700000001</v>
      </c>
      <c r="F47" s="218">
        <v>4607.47</v>
      </c>
      <c r="G47" s="218">
        <v>1518.2339999999999</v>
      </c>
      <c r="H47" s="218">
        <v>132262.95300000001</v>
      </c>
    </row>
    <row r="48" spans="1:8" ht="20.100000000000001" customHeight="1" x14ac:dyDescent="0.2">
      <c r="A48" s="58" t="s">
        <v>355</v>
      </c>
      <c r="B48" s="218">
        <v>151048.83900000001</v>
      </c>
      <c r="C48" s="291">
        <v>3.0984914575924698</v>
      </c>
      <c r="D48" s="218">
        <v>26474.394</v>
      </c>
      <c r="E48" s="218">
        <v>105994.803</v>
      </c>
      <c r="F48" s="218">
        <v>184.11099999999999</v>
      </c>
      <c r="G48" s="218">
        <v>3791.1889999999999</v>
      </c>
      <c r="H48" s="218">
        <v>102019.503</v>
      </c>
    </row>
    <row r="49" spans="1:8" ht="20.100000000000001" customHeight="1" x14ac:dyDescent="0.2">
      <c r="A49" s="58" t="s">
        <v>352</v>
      </c>
      <c r="B49" s="218">
        <v>88292.678</v>
      </c>
      <c r="C49" s="291">
        <v>1.8111632658822501</v>
      </c>
      <c r="D49" s="218">
        <v>13006.924000000001</v>
      </c>
      <c r="E49" s="218">
        <v>61377.93</v>
      </c>
      <c r="F49" s="218">
        <v>245.33799999999999</v>
      </c>
      <c r="G49" s="218">
        <v>854.19899999999996</v>
      </c>
      <c r="H49" s="218">
        <v>60278.392999999996</v>
      </c>
    </row>
    <row r="50" spans="1:8" ht="20.100000000000001" customHeight="1" x14ac:dyDescent="0.2">
      <c r="A50" s="58" t="s">
        <v>362</v>
      </c>
      <c r="B50" s="218">
        <v>77643.778999999995</v>
      </c>
      <c r="C50" s="291">
        <v>1.5927205237684601</v>
      </c>
      <c r="D50" s="218">
        <v>5899.3119999999999</v>
      </c>
      <c r="E50" s="218">
        <v>61646.144</v>
      </c>
      <c r="F50" s="218">
        <v>45.497</v>
      </c>
      <c r="G50" s="218">
        <v>430.46800000000002</v>
      </c>
      <c r="H50" s="218">
        <v>61170.178999999996</v>
      </c>
    </row>
    <row r="51" spans="1:8" ht="20.100000000000001" customHeight="1" x14ac:dyDescent="0.2">
      <c r="A51" s="58" t="s">
        <v>163</v>
      </c>
      <c r="B51" s="218">
        <v>68656.084000000003</v>
      </c>
      <c r="C51" s="291">
        <v>1.40835435210297</v>
      </c>
      <c r="D51" s="218">
        <v>6.0910000000000002</v>
      </c>
      <c r="E51" s="218">
        <v>64536.713000000003</v>
      </c>
      <c r="F51" s="218">
        <v>674.93899999999996</v>
      </c>
      <c r="G51" s="218">
        <v>215.87200000000001</v>
      </c>
      <c r="H51" s="218">
        <v>63645.902000000002</v>
      </c>
    </row>
    <row r="52" spans="1:8" ht="20.100000000000001" customHeight="1" x14ac:dyDescent="0.2">
      <c r="A52" s="58" t="s">
        <v>356</v>
      </c>
      <c r="B52" s="218">
        <v>64525.042000000001</v>
      </c>
      <c r="C52" s="291">
        <v>1.3236135594381899</v>
      </c>
      <c r="D52" s="218">
        <v>891.24099999999999</v>
      </c>
      <c r="E52" s="218">
        <v>59739.97</v>
      </c>
      <c r="F52" s="218" t="s">
        <v>104</v>
      </c>
      <c r="G52" s="218">
        <v>1621.634</v>
      </c>
      <c r="H52" s="218">
        <v>58118.336000000003</v>
      </c>
    </row>
    <row r="53" spans="1:8" ht="20.100000000000001" customHeight="1" x14ac:dyDescent="0.2">
      <c r="A53" s="58" t="s">
        <v>372</v>
      </c>
      <c r="B53" s="218">
        <v>62677.586000000003</v>
      </c>
      <c r="C53" s="291">
        <v>1.2857163688859401</v>
      </c>
      <c r="D53" s="218">
        <v>8444.4920000000002</v>
      </c>
      <c r="E53" s="218">
        <v>42702.58</v>
      </c>
      <c r="F53" s="218">
        <v>154.17699999999999</v>
      </c>
      <c r="G53" s="218">
        <v>1612.8720000000001</v>
      </c>
      <c r="H53" s="218">
        <v>40935.531000000003</v>
      </c>
    </row>
    <row r="54" spans="1:8" x14ac:dyDescent="0.2">
      <c r="A54" s="64"/>
      <c r="B54" s="67"/>
      <c r="C54" s="293"/>
      <c r="D54" s="67"/>
      <c r="E54" s="67"/>
      <c r="F54" s="67"/>
      <c r="G54" s="67"/>
      <c r="H54" s="93"/>
    </row>
    <row r="55" spans="1:8" x14ac:dyDescent="0.2">
      <c r="A55" s="39" t="s">
        <v>818</v>
      </c>
      <c r="H55" s="57"/>
    </row>
    <row r="56" spans="1:8" ht="31.5" customHeight="1" x14ac:dyDescent="0.2">
      <c r="A56" s="393" t="s">
        <v>1057</v>
      </c>
      <c r="B56" s="393"/>
      <c r="C56" s="393"/>
      <c r="D56" s="393"/>
      <c r="E56" s="393"/>
      <c r="F56" s="393"/>
      <c r="G56" s="393"/>
      <c r="H56" s="393"/>
    </row>
  </sheetData>
  <mergeCells count="29">
    <mergeCell ref="A56:H56"/>
    <mergeCell ref="A1:H1"/>
    <mergeCell ref="A4:A8"/>
    <mergeCell ref="B4:C5"/>
    <mergeCell ref="D4:D7"/>
    <mergeCell ref="E4:H4"/>
    <mergeCell ref="E5:E7"/>
    <mergeCell ref="F5:H5"/>
    <mergeCell ref="B6:B7"/>
    <mergeCell ref="C6:C7"/>
    <mergeCell ref="B35:B36"/>
    <mergeCell ref="C35:C36"/>
    <mergeCell ref="F35:F36"/>
    <mergeCell ref="G35:G36"/>
    <mergeCell ref="H35:H36"/>
    <mergeCell ref="F6:F7"/>
    <mergeCell ref="G6:G7"/>
    <mergeCell ref="H6:H7"/>
    <mergeCell ref="D8:H8"/>
    <mergeCell ref="D37:H37"/>
    <mergeCell ref="A2:H2"/>
    <mergeCell ref="A31:H31"/>
    <mergeCell ref="A33:A37"/>
    <mergeCell ref="B33:C34"/>
    <mergeCell ref="D33:D36"/>
    <mergeCell ref="E33:H33"/>
    <mergeCell ref="E34:E36"/>
    <mergeCell ref="F34:H34"/>
    <mergeCell ref="A30:H30"/>
  </mergeCells>
  <phoneticPr fontId="2" type="noConversion"/>
  <printOptions horizontalCentered="1"/>
  <pageMargins left="0.59055118110236227" right="0.59055118110236227" top="0.98425196850393704" bottom="0.39370078740157483" header="0.51181102362204722" footer="0.31496062992125984"/>
  <pageSetup paperSize="9" scale="75" firstPageNumber="18" orientation="portrait" useFirstPageNumber="1" r:id="rId1"/>
  <headerFooter alignWithMargins="0">
    <oddHeader>&amp;C&amp;12-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59"/>
  <sheetViews>
    <sheetView workbookViewId="0">
      <selection sqref="A1:H1"/>
    </sheetView>
  </sheetViews>
  <sheetFormatPr baseColWidth="10" defaultRowHeight="12.75" x14ac:dyDescent="0.2"/>
  <cols>
    <col min="1" max="1" width="22.42578125" customWidth="1"/>
    <col min="2" max="8" width="12.7109375" customWidth="1"/>
  </cols>
  <sheetData>
    <row r="1" spans="1:8" ht="15" x14ac:dyDescent="0.25">
      <c r="A1" s="458" t="s">
        <v>1130</v>
      </c>
      <c r="B1" s="458"/>
      <c r="C1" s="458"/>
      <c r="D1" s="458"/>
      <c r="E1" s="458"/>
      <c r="F1" s="458"/>
      <c r="G1" s="458"/>
      <c r="H1" s="458"/>
    </row>
    <row r="2" spans="1:8" ht="17.25" x14ac:dyDescent="0.25">
      <c r="A2" s="458" t="s">
        <v>714</v>
      </c>
      <c r="B2" s="458"/>
      <c r="C2" s="458"/>
      <c r="D2" s="458"/>
      <c r="E2" s="458"/>
      <c r="F2" s="458"/>
      <c r="G2" s="458"/>
      <c r="H2" s="458"/>
    </row>
    <row r="3" spans="1:8" ht="15" customHeight="1" x14ac:dyDescent="0.2">
      <c r="A3" s="7"/>
      <c r="B3" s="7"/>
      <c r="C3" s="14"/>
      <c r="D3" s="14"/>
      <c r="E3" s="7"/>
      <c r="F3" s="314"/>
      <c r="G3" s="7"/>
      <c r="H3" s="7"/>
    </row>
    <row r="4" spans="1:8" s="6" customFormat="1" ht="15" customHeight="1" x14ac:dyDescent="0.2">
      <c r="A4" s="459" t="s">
        <v>990</v>
      </c>
      <c r="B4" s="462" t="s">
        <v>929</v>
      </c>
      <c r="C4" s="463"/>
      <c r="D4" s="465" t="s">
        <v>505</v>
      </c>
      <c r="E4" s="466" t="s">
        <v>195</v>
      </c>
      <c r="F4" s="466"/>
      <c r="G4" s="466"/>
      <c r="H4" s="467"/>
    </row>
    <row r="5" spans="1:8" s="6" customFormat="1" ht="15" customHeight="1" x14ac:dyDescent="0.2">
      <c r="A5" s="460"/>
      <c r="B5" s="464"/>
      <c r="C5" s="457"/>
      <c r="D5" s="457"/>
      <c r="E5" s="457" t="s">
        <v>464</v>
      </c>
      <c r="F5" s="468" t="s">
        <v>471</v>
      </c>
      <c r="G5" s="468"/>
      <c r="H5" s="469"/>
    </row>
    <row r="6" spans="1:8" x14ac:dyDescent="0.2">
      <c r="A6" s="460"/>
      <c r="B6" s="464" t="s">
        <v>460</v>
      </c>
      <c r="C6" s="457" t="s">
        <v>874</v>
      </c>
      <c r="D6" s="457"/>
      <c r="E6" s="457"/>
      <c r="F6" s="457" t="s">
        <v>196</v>
      </c>
      <c r="G6" s="457" t="s">
        <v>197</v>
      </c>
      <c r="H6" s="470" t="s">
        <v>198</v>
      </c>
    </row>
    <row r="7" spans="1:8" x14ac:dyDescent="0.2">
      <c r="A7" s="460"/>
      <c r="B7" s="464"/>
      <c r="C7" s="457"/>
      <c r="D7" s="457"/>
      <c r="E7" s="457"/>
      <c r="F7" s="457"/>
      <c r="G7" s="457"/>
      <c r="H7" s="470"/>
    </row>
    <row r="8" spans="1:8" s="6" customFormat="1" ht="15" customHeight="1" x14ac:dyDescent="0.2">
      <c r="A8" s="461"/>
      <c r="B8" s="17" t="s">
        <v>461</v>
      </c>
      <c r="C8" s="308" t="s">
        <v>470</v>
      </c>
      <c r="D8" s="471" t="s">
        <v>461</v>
      </c>
      <c r="E8" s="471"/>
      <c r="F8" s="471"/>
      <c r="G8" s="471"/>
      <c r="H8" s="472"/>
    </row>
    <row r="9" spans="1:8" x14ac:dyDescent="0.2">
      <c r="A9" s="8"/>
      <c r="B9" s="4"/>
      <c r="C9" s="3"/>
      <c r="D9" s="2"/>
      <c r="E9" s="4"/>
      <c r="F9" s="2"/>
      <c r="G9" s="2"/>
      <c r="H9" s="2"/>
    </row>
    <row r="10" spans="1:8" ht="20.100000000000001" customHeight="1" x14ac:dyDescent="0.2">
      <c r="A10" s="9" t="s">
        <v>434</v>
      </c>
      <c r="B10" s="282">
        <v>1417048.2250000001</v>
      </c>
      <c r="C10" s="283">
        <v>10.5335711761602</v>
      </c>
      <c r="D10" s="282">
        <v>58038.207999999999</v>
      </c>
      <c r="E10" s="282">
        <v>1358058.88</v>
      </c>
      <c r="F10" s="282">
        <v>5631.049</v>
      </c>
      <c r="G10" s="282">
        <v>81073.25</v>
      </c>
      <c r="H10" s="282">
        <v>1271354.581</v>
      </c>
    </row>
    <row r="11" spans="1:8" ht="20.100000000000001" customHeight="1" x14ac:dyDescent="0.2">
      <c r="A11" s="9" t="s">
        <v>160</v>
      </c>
      <c r="B11" s="282">
        <v>866823.098</v>
      </c>
      <c r="C11" s="283">
        <v>6.4434947511561997</v>
      </c>
      <c r="D11" s="282">
        <v>16760.168000000001</v>
      </c>
      <c r="E11" s="282">
        <v>849792.902</v>
      </c>
      <c r="F11" s="282">
        <v>19216.918000000001</v>
      </c>
      <c r="G11" s="282">
        <v>12093.194</v>
      </c>
      <c r="H11" s="282">
        <v>818482.79</v>
      </c>
    </row>
    <row r="12" spans="1:8" ht="20.100000000000001" customHeight="1" x14ac:dyDescent="0.2">
      <c r="A12" s="9" t="s">
        <v>370</v>
      </c>
      <c r="B12" s="282">
        <v>845900.88699999999</v>
      </c>
      <c r="C12" s="283">
        <v>6.2879703343840498</v>
      </c>
      <c r="D12" s="282">
        <v>38121.887999999999</v>
      </c>
      <c r="E12" s="282">
        <v>755674.57499999995</v>
      </c>
      <c r="F12" s="282">
        <v>5790.4080000000004</v>
      </c>
      <c r="G12" s="282">
        <v>51679.605000000003</v>
      </c>
      <c r="H12" s="282">
        <v>698204.56200000003</v>
      </c>
    </row>
    <row r="13" spans="1:8" ht="20.100000000000001" customHeight="1" x14ac:dyDescent="0.2">
      <c r="A13" s="9" t="s">
        <v>346</v>
      </c>
      <c r="B13" s="282">
        <v>826262.71</v>
      </c>
      <c r="C13" s="283">
        <v>6.1419907328785799</v>
      </c>
      <c r="D13" s="282">
        <v>81493.456000000006</v>
      </c>
      <c r="E13" s="282">
        <v>705965.39899999998</v>
      </c>
      <c r="F13" s="282">
        <v>1825.748</v>
      </c>
      <c r="G13" s="282">
        <v>19775.606</v>
      </c>
      <c r="H13" s="282">
        <v>684364.04500000004</v>
      </c>
    </row>
    <row r="14" spans="1:8" ht="20.100000000000001" customHeight="1" x14ac:dyDescent="0.2">
      <c r="A14" s="9" t="s">
        <v>473</v>
      </c>
      <c r="B14" s="282">
        <v>794473.20200000005</v>
      </c>
      <c r="C14" s="283">
        <v>5.9056846994878498</v>
      </c>
      <c r="D14" s="282">
        <v>107734.762</v>
      </c>
      <c r="E14" s="282">
        <v>645319.18200000003</v>
      </c>
      <c r="F14" s="282">
        <v>15114.040999999999</v>
      </c>
      <c r="G14" s="282">
        <v>52798.919000000002</v>
      </c>
      <c r="H14" s="282">
        <v>577406.22199999995</v>
      </c>
    </row>
    <row r="15" spans="1:8" ht="20.100000000000001" customHeight="1" x14ac:dyDescent="0.2">
      <c r="A15" s="9" t="s">
        <v>823</v>
      </c>
      <c r="B15" s="282">
        <v>688603.60199999996</v>
      </c>
      <c r="C15" s="283">
        <v>5.1187072718201296</v>
      </c>
      <c r="D15" s="282">
        <v>58750.224999999999</v>
      </c>
      <c r="E15" s="282">
        <v>628924.80099999998</v>
      </c>
      <c r="F15" s="282">
        <v>3671.6439999999998</v>
      </c>
      <c r="G15" s="282">
        <v>22208.148000000001</v>
      </c>
      <c r="H15" s="282">
        <v>603045.00899999996</v>
      </c>
    </row>
    <row r="16" spans="1:8" ht="20.100000000000001" customHeight="1" x14ac:dyDescent="0.2">
      <c r="A16" s="9" t="s">
        <v>347</v>
      </c>
      <c r="B16" s="282">
        <v>680014.04</v>
      </c>
      <c r="C16" s="283">
        <v>5.0548571070178401</v>
      </c>
      <c r="D16" s="282">
        <v>68935.198000000004</v>
      </c>
      <c r="E16" s="282">
        <v>576502.32299999997</v>
      </c>
      <c r="F16" s="282">
        <v>2391.6579999999999</v>
      </c>
      <c r="G16" s="282">
        <v>18428.005000000001</v>
      </c>
      <c r="H16" s="282">
        <v>555682.66</v>
      </c>
    </row>
    <row r="17" spans="1:9" ht="20.100000000000001" customHeight="1" x14ac:dyDescent="0.2">
      <c r="A17" s="9" t="s">
        <v>348</v>
      </c>
      <c r="B17" s="282">
        <v>667557.09900000005</v>
      </c>
      <c r="C17" s="283">
        <v>4.9622589354483999</v>
      </c>
      <c r="D17" s="282">
        <v>69670.555999999997</v>
      </c>
      <c r="E17" s="282">
        <v>570515.19299999997</v>
      </c>
      <c r="F17" s="282">
        <v>16081.401</v>
      </c>
      <c r="G17" s="282">
        <v>79175.710999999996</v>
      </c>
      <c r="H17" s="282">
        <v>475258.08100000001</v>
      </c>
    </row>
    <row r="18" spans="1:9" ht="20.100000000000001" customHeight="1" x14ac:dyDescent="0.2">
      <c r="A18" s="58" t="s">
        <v>1088</v>
      </c>
      <c r="B18" s="282">
        <v>564916.12399999995</v>
      </c>
      <c r="C18" s="283">
        <v>4.1992813622941902</v>
      </c>
      <c r="D18" s="282">
        <v>52011.305999999997</v>
      </c>
      <c r="E18" s="282">
        <v>483732.90100000001</v>
      </c>
      <c r="F18" s="282">
        <v>1737.3720000000001</v>
      </c>
      <c r="G18" s="282">
        <v>14630.638999999999</v>
      </c>
      <c r="H18" s="282">
        <v>467364.89</v>
      </c>
    </row>
    <row r="19" spans="1:9" ht="20.100000000000001" customHeight="1" x14ac:dyDescent="0.2">
      <c r="A19" s="245" t="s">
        <v>362</v>
      </c>
      <c r="B19" s="282">
        <v>521476.03499999997</v>
      </c>
      <c r="C19" s="283">
        <v>3.8763712020699401</v>
      </c>
      <c r="D19" s="282">
        <v>34251.678</v>
      </c>
      <c r="E19" s="282">
        <v>486644.72100000002</v>
      </c>
      <c r="F19" s="282">
        <v>7006.3360000000002</v>
      </c>
      <c r="G19" s="282">
        <v>18694.936000000002</v>
      </c>
      <c r="H19" s="282">
        <v>460943.44900000002</v>
      </c>
    </row>
    <row r="20" spans="1:9" ht="20.100000000000001" customHeight="1" x14ac:dyDescent="0.2">
      <c r="A20" s="9" t="s">
        <v>372</v>
      </c>
      <c r="B20" s="282">
        <v>510620.41499999998</v>
      </c>
      <c r="C20" s="283">
        <v>3.7956763859627798</v>
      </c>
      <c r="D20" s="282">
        <v>20966.235000000001</v>
      </c>
      <c r="E20" s="282">
        <v>472929.46</v>
      </c>
      <c r="F20" s="282">
        <v>1597.758</v>
      </c>
      <c r="G20" s="282">
        <v>5885.9480000000003</v>
      </c>
      <c r="H20" s="282">
        <v>465445.75400000002</v>
      </c>
    </row>
    <row r="21" spans="1:9" ht="20.100000000000001" customHeight="1" x14ac:dyDescent="0.2">
      <c r="A21" s="245" t="s">
        <v>352</v>
      </c>
      <c r="B21" s="282">
        <v>504709.95899999997</v>
      </c>
      <c r="C21" s="283">
        <v>3.7517412482157502</v>
      </c>
      <c r="D21" s="282">
        <v>22173.174999999999</v>
      </c>
      <c r="E21" s="282">
        <v>467779.35200000001</v>
      </c>
      <c r="F21" s="282">
        <v>378.40300000000002</v>
      </c>
      <c r="G21" s="282">
        <v>10082.888999999999</v>
      </c>
      <c r="H21" s="282">
        <v>457318.06</v>
      </c>
    </row>
    <row r="22" spans="1:9" ht="20.100000000000001" customHeight="1" x14ac:dyDescent="0.2">
      <c r="A22" s="9" t="s">
        <v>355</v>
      </c>
      <c r="B22" s="282">
        <v>384595.701</v>
      </c>
      <c r="C22" s="283">
        <v>2.8588767263222401</v>
      </c>
      <c r="D22" s="282">
        <v>25804.076000000001</v>
      </c>
      <c r="E22" s="282">
        <v>341408.20899999997</v>
      </c>
      <c r="F22" s="282">
        <v>6388.1459999999997</v>
      </c>
      <c r="G22" s="282">
        <v>51244.974000000002</v>
      </c>
      <c r="H22" s="282">
        <v>283775.08899999998</v>
      </c>
    </row>
    <row r="23" spans="1:9" ht="20.100000000000001" customHeight="1" x14ac:dyDescent="0.2">
      <c r="A23" s="9" t="s">
        <v>163</v>
      </c>
      <c r="B23" s="282">
        <v>281887.84700000001</v>
      </c>
      <c r="C23" s="283">
        <v>2.09540201080247</v>
      </c>
      <c r="D23" s="282">
        <v>1275.125</v>
      </c>
      <c r="E23" s="282">
        <v>280284.234</v>
      </c>
      <c r="F23" s="282">
        <v>1015.807</v>
      </c>
      <c r="G23" s="282">
        <v>14958.145</v>
      </c>
      <c r="H23" s="282">
        <v>264310.28200000001</v>
      </c>
    </row>
    <row r="24" spans="1:9" ht="20.100000000000001" customHeight="1" x14ac:dyDescent="0.2">
      <c r="A24" s="9" t="s">
        <v>437</v>
      </c>
      <c r="B24" s="282">
        <v>275804.46999999997</v>
      </c>
      <c r="C24" s="283">
        <v>2.0501814717337101</v>
      </c>
      <c r="D24" s="282">
        <v>827.65499999999997</v>
      </c>
      <c r="E24" s="282">
        <v>274944.038</v>
      </c>
      <c r="F24" s="282">
        <v>24.44</v>
      </c>
      <c r="G24" s="282">
        <v>7838.9319999999998</v>
      </c>
      <c r="H24" s="282">
        <v>267080.66600000003</v>
      </c>
      <c r="I24" s="31"/>
    </row>
    <row r="25" spans="1:9" x14ac:dyDescent="0.2">
      <c r="A25" s="1"/>
      <c r="B25" s="4"/>
      <c r="C25" s="10"/>
      <c r="D25" s="4"/>
      <c r="E25" s="4"/>
      <c r="F25" s="4"/>
      <c r="G25" s="4"/>
      <c r="H25" s="4"/>
    </row>
    <row r="26" spans="1:9" x14ac:dyDescent="0.2">
      <c r="A26" s="1"/>
      <c r="B26" s="4"/>
      <c r="C26" s="10"/>
      <c r="D26" s="4"/>
      <c r="E26" s="4"/>
      <c r="F26" s="4"/>
      <c r="G26" s="4"/>
      <c r="H26" s="4"/>
    </row>
    <row r="27" spans="1:9" x14ac:dyDescent="0.2">
      <c r="A27" s="1"/>
      <c r="B27" s="4"/>
      <c r="C27" s="10"/>
      <c r="D27" s="4"/>
      <c r="E27" s="4"/>
      <c r="F27" s="4"/>
      <c r="G27" s="4"/>
      <c r="H27" s="4"/>
    </row>
    <row r="28" spans="1:9" x14ac:dyDescent="0.2">
      <c r="A28" s="1"/>
      <c r="B28" s="4"/>
      <c r="C28" s="10"/>
      <c r="D28" s="4"/>
      <c r="E28" s="4"/>
      <c r="F28" s="4"/>
      <c r="G28" s="4"/>
      <c r="H28" s="4"/>
    </row>
    <row r="29" spans="1:9" x14ac:dyDescent="0.2">
      <c r="A29" s="1"/>
      <c r="B29" s="4"/>
      <c r="C29" s="2"/>
      <c r="D29" s="2"/>
      <c r="E29" s="4"/>
      <c r="F29" s="2"/>
      <c r="G29" s="2"/>
      <c r="H29" s="2"/>
    </row>
    <row r="30" spans="1:9" ht="15" x14ac:dyDescent="0.25">
      <c r="A30" s="458" t="s">
        <v>1131</v>
      </c>
      <c r="B30" s="458"/>
      <c r="C30" s="458"/>
      <c r="D30" s="458"/>
      <c r="E30" s="458"/>
      <c r="F30" s="458"/>
      <c r="G30" s="458"/>
      <c r="H30" s="458"/>
    </row>
    <row r="31" spans="1:9" ht="17.25" x14ac:dyDescent="0.25">
      <c r="A31" s="458" t="s">
        <v>714</v>
      </c>
      <c r="B31" s="458"/>
      <c r="C31" s="458"/>
      <c r="D31" s="458"/>
      <c r="E31" s="458"/>
      <c r="F31" s="458"/>
      <c r="G31" s="458"/>
      <c r="H31" s="458"/>
    </row>
    <row r="32" spans="1:9" ht="15" customHeight="1" x14ac:dyDescent="0.2">
      <c r="A32" s="7"/>
      <c r="B32" s="7"/>
      <c r="C32" s="14"/>
      <c r="D32" s="14"/>
      <c r="E32" s="7"/>
      <c r="F32" s="244"/>
      <c r="G32" s="7"/>
      <c r="H32" s="7"/>
    </row>
    <row r="33" spans="1:8" s="6" customFormat="1" ht="15" customHeight="1" x14ac:dyDescent="0.2">
      <c r="A33" s="459" t="s">
        <v>991</v>
      </c>
      <c r="B33" s="462" t="s">
        <v>931</v>
      </c>
      <c r="C33" s="463"/>
      <c r="D33" s="465" t="s">
        <v>505</v>
      </c>
      <c r="E33" s="466" t="s">
        <v>195</v>
      </c>
      <c r="F33" s="466"/>
      <c r="G33" s="466"/>
      <c r="H33" s="467"/>
    </row>
    <row r="34" spans="1:8" s="6" customFormat="1" ht="15" customHeight="1" x14ac:dyDescent="0.2">
      <c r="A34" s="460"/>
      <c r="B34" s="464"/>
      <c r="C34" s="457"/>
      <c r="D34" s="457"/>
      <c r="E34" s="457" t="s">
        <v>464</v>
      </c>
      <c r="F34" s="468" t="s">
        <v>471</v>
      </c>
      <c r="G34" s="468"/>
      <c r="H34" s="469"/>
    </row>
    <row r="35" spans="1:8" x14ac:dyDescent="0.2">
      <c r="A35" s="460"/>
      <c r="B35" s="464" t="s">
        <v>460</v>
      </c>
      <c r="C35" s="457" t="s">
        <v>874</v>
      </c>
      <c r="D35" s="457"/>
      <c r="E35" s="457"/>
      <c r="F35" s="457" t="s">
        <v>196</v>
      </c>
      <c r="G35" s="457" t="s">
        <v>197</v>
      </c>
      <c r="H35" s="470" t="s">
        <v>198</v>
      </c>
    </row>
    <row r="36" spans="1:8" x14ac:dyDescent="0.2">
      <c r="A36" s="460"/>
      <c r="B36" s="464"/>
      <c r="C36" s="457"/>
      <c r="D36" s="457"/>
      <c r="E36" s="457"/>
      <c r="F36" s="457"/>
      <c r="G36" s="457"/>
      <c r="H36" s="470"/>
    </row>
    <row r="37" spans="1:8" s="6" customFormat="1" ht="15" customHeight="1" x14ac:dyDescent="0.2">
      <c r="A37" s="461"/>
      <c r="B37" s="17" t="s">
        <v>461</v>
      </c>
      <c r="C37" s="308" t="s">
        <v>470</v>
      </c>
      <c r="D37" s="471" t="s">
        <v>461</v>
      </c>
      <c r="E37" s="471"/>
      <c r="F37" s="471"/>
      <c r="G37" s="471"/>
      <c r="H37" s="472"/>
    </row>
    <row r="38" spans="1:8" x14ac:dyDescent="0.2">
      <c r="A38" s="8"/>
      <c r="B38" s="4"/>
      <c r="C38" s="3"/>
      <c r="D38" s="2"/>
      <c r="E38" s="4"/>
      <c r="F38" s="2"/>
      <c r="G38" s="2"/>
      <c r="H38" s="22"/>
    </row>
    <row r="39" spans="1:8" ht="20.100000000000001" customHeight="1" x14ac:dyDescent="0.2">
      <c r="A39" s="9" t="s">
        <v>160</v>
      </c>
      <c r="B39" s="282">
        <v>3318389.2289999998</v>
      </c>
      <c r="C39" s="283">
        <v>25.1274139012774</v>
      </c>
      <c r="D39" s="282">
        <v>15293.491</v>
      </c>
      <c r="E39" s="282">
        <v>3267572.07</v>
      </c>
      <c r="F39" s="282">
        <v>895.35900000000004</v>
      </c>
      <c r="G39" s="282">
        <v>16792.203000000001</v>
      </c>
      <c r="H39" s="282">
        <v>3249884.5079999999</v>
      </c>
    </row>
    <row r="40" spans="1:8" ht="20.100000000000001" customHeight="1" x14ac:dyDescent="0.2">
      <c r="A40" s="9" t="s">
        <v>370</v>
      </c>
      <c r="B40" s="282">
        <v>938708.00199999998</v>
      </c>
      <c r="C40" s="283">
        <v>7.1080584195975103</v>
      </c>
      <c r="D40" s="282">
        <v>112556.579</v>
      </c>
      <c r="E40" s="282">
        <v>737644.87600000005</v>
      </c>
      <c r="F40" s="282">
        <v>6668.6289999999999</v>
      </c>
      <c r="G40" s="282">
        <v>54911.408000000003</v>
      </c>
      <c r="H40" s="282">
        <v>676064.83900000004</v>
      </c>
    </row>
    <row r="41" spans="1:8" ht="20.100000000000001" customHeight="1" x14ac:dyDescent="0.2">
      <c r="A41" s="9" t="s">
        <v>347</v>
      </c>
      <c r="B41" s="282">
        <v>862031.86100000003</v>
      </c>
      <c r="C41" s="283">
        <v>6.52745349404442</v>
      </c>
      <c r="D41" s="282">
        <v>289594.19500000001</v>
      </c>
      <c r="E41" s="282">
        <v>470952.51500000001</v>
      </c>
      <c r="F41" s="282">
        <v>9032.8359999999993</v>
      </c>
      <c r="G41" s="282">
        <v>25427.59</v>
      </c>
      <c r="H41" s="282">
        <v>436492.08899999998</v>
      </c>
    </row>
    <row r="42" spans="1:8" ht="20.100000000000001" customHeight="1" x14ac:dyDescent="0.2">
      <c r="A42" s="9" t="s">
        <v>348</v>
      </c>
      <c r="B42" s="282">
        <v>808983.43099999998</v>
      </c>
      <c r="C42" s="283">
        <v>6.1257616594115598</v>
      </c>
      <c r="D42" s="282">
        <v>144953.481</v>
      </c>
      <c r="E42" s="282">
        <v>577243.07299999997</v>
      </c>
      <c r="F42" s="282">
        <v>1218.04</v>
      </c>
      <c r="G42" s="282">
        <v>22841.168000000001</v>
      </c>
      <c r="H42" s="282">
        <v>553183.86499999999</v>
      </c>
    </row>
    <row r="43" spans="1:8" ht="20.100000000000001" customHeight="1" x14ac:dyDescent="0.2">
      <c r="A43" s="9" t="s">
        <v>473</v>
      </c>
      <c r="B43" s="282">
        <v>727019.53599999996</v>
      </c>
      <c r="C43" s="283">
        <v>5.50511695124196</v>
      </c>
      <c r="D43" s="282">
        <v>102261.287</v>
      </c>
      <c r="E43" s="282">
        <v>536269.39899999998</v>
      </c>
      <c r="F43" s="282">
        <v>3193.239</v>
      </c>
      <c r="G43" s="282">
        <v>20213.882000000001</v>
      </c>
      <c r="H43" s="282">
        <v>512862.27799999999</v>
      </c>
    </row>
    <row r="44" spans="1:8" ht="20.100000000000001" customHeight="1" x14ac:dyDescent="0.2">
      <c r="A44" s="245" t="s">
        <v>823</v>
      </c>
      <c r="B44" s="282">
        <v>684274.30200000003</v>
      </c>
      <c r="C44" s="283">
        <v>5.1814426885489704</v>
      </c>
      <c r="D44" s="282">
        <v>21626.772000000001</v>
      </c>
      <c r="E44" s="282">
        <v>648842.66700000002</v>
      </c>
      <c r="F44" s="282">
        <v>6747.8689999999997</v>
      </c>
      <c r="G44" s="282">
        <v>4131.491</v>
      </c>
      <c r="H44" s="282">
        <v>637963.30700000003</v>
      </c>
    </row>
    <row r="45" spans="1:8" ht="20.100000000000001" customHeight="1" x14ac:dyDescent="0.2">
      <c r="A45" s="58" t="s">
        <v>1088</v>
      </c>
      <c r="B45" s="282">
        <v>638541.91899999999</v>
      </c>
      <c r="C45" s="283">
        <v>4.8351492199316501</v>
      </c>
      <c r="D45" s="282">
        <v>33687.19</v>
      </c>
      <c r="E45" s="282">
        <v>523324.08199999999</v>
      </c>
      <c r="F45" s="282">
        <v>4930.0190000000002</v>
      </c>
      <c r="G45" s="282">
        <v>137997.74600000001</v>
      </c>
      <c r="H45" s="282">
        <v>380396.31699999998</v>
      </c>
    </row>
    <row r="46" spans="1:8" ht="20.100000000000001" customHeight="1" x14ac:dyDescent="0.2">
      <c r="A46" s="9" t="s">
        <v>346</v>
      </c>
      <c r="B46" s="282">
        <v>504889.136</v>
      </c>
      <c r="C46" s="283">
        <v>3.8231073629519501</v>
      </c>
      <c r="D46" s="282">
        <v>43998.375</v>
      </c>
      <c r="E46" s="282">
        <v>417658.83100000001</v>
      </c>
      <c r="F46" s="282">
        <v>2503.002</v>
      </c>
      <c r="G46" s="282">
        <v>16825.798999999999</v>
      </c>
      <c r="H46" s="282">
        <v>398330.03</v>
      </c>
    </row>
    <row r="47" spans="1:8" ht="20.100000000000001" customHeight="1" x14ac:dyDescent="0.2">
      <c r="A47" s="9" t="s">
        <v>355</v>
      </c>
      <c r="B47" s="282">
        <v>446384.54599999997</v>
      </c>
      <c r="C47" s="283">
        <v>3.38010054651</v>
      </c>
      <c r="D47" s="282">
        <v>82068.217000000004</v>
      </c>
      <c r="E47" s="282">
        <v>324264.36</v>
      </c>
      <c r="F47" s="282">
        <v>828.23099999999999</v>
      </c>
      <c r="G47" s="282">
        <v>19552.714</v>
      </c>
      <c r="H47" s="282">
        <v>303883.41499999998</v>
      </c>
    </row>
    <row r="48" spans="1:8" ht="20.100000000000001" customHeight="1" x14ac:dyDescent="0.2">
      <c r="A48" s="9" t="s">
        <v>434</v>
      </c>
      <c r="B48" s="282">
        <v>390923.44799999997</v>
      </c>
      <c r="C48" s="283">
        <v>2.9601395748776098</v>
      </c>
      <c r="D48" s="282">
        <v>23703.677</v>
      </c>
      <c r="E48" s="282">
        <v>341190.35700000002</v>
      </c>
      <c r="F48" s="282">
        <v>12366.33</v>
      </c>
      <c r="G48" s="282">
        <v>4557.701</v>
      </c>
      <c r="H48" s="282">
        <v>324266.326</v>
      </c>
    </row>
    <row r="49" spans="1:8" ht="20.100000000000001" customHeight="1" x14ac:dyDescent="0.2">
      <c r="A49" s="9" t="s">
        <v>352</v>
      </c>
      <c r="B49" s="282">
        <v>287674.15299999999</v>
      </c>
      <c r="C49" s="283">
        <v>2.1783181574841102</v>
      </c>
      <c r="D49" s="282">
        <v>63817.264000000003</v>
      </c>
      <c r="E49" s="282">
        <v>192488.27900000001</v>
      </c>
      <c r="F49" s="282">
        <v>619.95000000000005</v>
      </c>
      <c r="G49" s="282">
        <v>5450.4049999999997</v>
      </c>
      <c r="H49" s="282">
        <v>186417.924</v>
      </c>
    </row>
    <row r="50" spans="1:8" ht="20.100000000000001" customHeight="1" x14ac:dyDescent="0.2">
      <c r="A50" s="9" t="s">
        <v>372</v>
      </c>
      <c r="B50" s="282">
        <v>246122.64300000001</v>
      </c>
      <c r="C50" s="283">
        <v>1.8636829782023501</v>
      </c>
      <c r="D50" s="282">
        <v>31275.789000000001</v>
      </c>
      <c r="E50" s="282">
        <v>190323.913</v>
      </c>
      <c r="F50" s="282">
        <v>474.267</v>
      </c>
      <c r="G50" s="282">
        <v>5090.2849999999999</v>
      </c>
      <c r="H50" s="282">
        <v>184759.361</v>
      </c>
    </row>
    <row r="51" spans="1:8" ht="20.100000000000001" customHeight="1" x14ac:dyDescent="0.2">
      <c r="A51" s="9" t="s">
        <v>362</v>
      </c>
      <c r="B51" s="282">
        <v>226738.758</v>
      </c>
      <c r="C51" s="283">
        <v>1.7169048675596399</v>
      </c>
      <c r="D51" s="282">
        <v>19333.207999999999</v>
      </c>
      <c r="E51" s="282">
        <v>177352.90400000001</v>
      </c>
      <c r="F51" s="282">
        <v>169.78</v>
      </c>
      <c r="G51" s="282">
        <v>1076.7670000000001</v>
      </c>
      <c r="H51" s="282">
        <v>176106.35699999999</v>
      </c>
    </row>
    <row r="52" spans="1:8" ht="20.100000000000001" customHeight="1" x14ac:dyDescent="0.2">
      <c r="A52" s="9" t="s">
        <v>887</v>
      </c>
      <c r="B52" s="282">
        <v>215553.88399999999</v>
      </c>
      <c r="C52" s="283">
        <v>1.6322110781826999</v>
      </c>
      <c r="D52" s="282">
        <v>31084.386999999999</v>
      </c>
      <c r="E52" s="282">
        <v>163066.85500000001</v>
      </c>
      <c r="F52" s="282">
        <v>158.24799999999999</v>
      </c>
      <c r="G52" s="282">
        <v>297.89600000000002</v>
      </c>
      <c r="H52" s="282">
        <v>162610.71100000001</v>
      </c>
    </row>
    <row r="53" spans="1:8" ht="20.100000000000001" customHeight="1" x14ac:dyDescent="0.2">
      <c r="A53" s="9" t="s">
        <v>895</v>
      </c>
      <c r="B53" s="282">
        <v>188024.807</v>
      </c>
      <c r="C53" s="283">
        <v>1.42375617299739</v>
      </c>
      <c r="D53" s="282">
        <v>1798.808</v>
      </c>
      <c r="E53" s="282">
        <v>171187.67800000001</v>
      </c>
      <c r="F53" s="282">
        <v>7.9420000000000002</v>
      </c>
      <c r="G53" s="282">
        <v>2777.3580000000002</v>
      </c>
      <c r="H53" s="282">
        <v>168402.378</v>
      </c>
    </row>
    <row r="54" spans="1:8" x14ac:dyDescent="0.2">
      <c r="A54" s="1"/>
      <c r="B54" s="4"/>
      <c r="C54" s="10"/>
      <c r="D54" s="4"/>
      <c r="E54" s="4"/>
      <c r="F54" s="4"/>
      <c r="G54" s="4"/>
      <c r="H54" s="13"/>
    </row>
    <row r="55" spans="1:8" x14ac:dyDescent="0.2">
      <c r="A55" t="s">
        <v>818</v>
      </c>
      <c r="H55" s="12"/>
    </row>
    <row r="56" spans="1:8" ht="31.5" customHeight="1" x14ac:dyDescent="0.2">
      <c r="A56" s="393" t="s">
        <v>1057</v>
      </c>
      <c r="B56" s="393"/>
      <c r="C56" s="393"/>
      <c r="D56" s="393"/>
      <c r="E56" s="393"/>
      <c r="F56" s="393"/>
      <c r="G56" s="393"/>
      <c r="H56" s="393"/>
    </row>
    <row r="59" spans="1:8" ht="11.25" customHeight="1" x14ac:dyDescent="0.2"/>
  </sheetData>
  <mergeCells count="29">
    <mergeCell ref="A56:H56"/>
    <mergeCell ref="D37:H37"/>
    <mergeCell ref="A30:H30"/>
    <mergeCell ref="A31:H31"/>
    <mergeCell ref="A33:A37"/>
    <mergeCell ref="B33:C34"/>
    <mergeCell ref="D33:D36"/>
    <mergeCell ref="E33:H33"/>
    <mergeCell ref="E34:E36"/>
    <mergeCell ref="F34:H34"/>
    <mergeCell ref="B35:B36"/>
    <mergeCell ref="C35:C36"/>
    <mergeCell ref="F35:F36"/>
    <mergeCell ref="G35:G36"/>
    <mergeCell ref="H35:H36"/>
    <mergeCell ref="F6:F7"/>
    <mergeCell ref="G6:G7"/>
    <mergeCell ref="A1:H1"/>
    <mergeCell ref="A2:H2"/>
    <mergeCell ref="A4:A8"/>
    <mergeCell ref="B4:C5"/>
    <mergeCell ref="D4:D7"/>
    <mergeCell ref="E4:H4"/>
    <mergeCell ref="E5:E7"/>
    <mergeCell ref="F5:H5"/>
    <mergeCell ref="B6:B7"/>
    <mergeCell ref="C6:C7"/>
    <mergeCell ref="H6:H7"/>
    <mergeCell ref="D8:H8"/>
  </mergeCells>
  <phoneticPr fontId="2" type="noConversion"/>
  <printOptions horizontalCentered="1"/>
  <pageMargins left="0.59055118110236227" right="0.59055118110236227" top="0.98425196850393704" bottom="0.39370078740157483" header="0.51181102362204722" footer="0.31496062992125984"/>
  <pageSetup paperSize="9" scale="75" firstPageNumber="19" orientation="portrait" useFirstPageNumber="1" r:id="rId1"/>
  <headerFooter alignWithMargins="0">
    <oddHeader>&amp;C&amp;12-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BD67"/>
  <sheetViews>
    <sheetView workbookViewId="0">
      <selection sqref="A1:BD1"/>
    </sheetView>
  </sheetViews>
  <sheetFormatPr baseColWidth="10" defaultRowHeight="12.75" x14ac:dyDescent="0.2"/>
  <cols>
    <col min="1" max="56" width="2.140625" style="135" customWidth="1"/>
    <col min="57" max="256" width="11.5703125" style="135"/>
    <col min="257" max="312" width="2.140625" style="135" customWidth="1"/>
    <col min="313" max="512" width="11.5703125" style="135"/>
    <col min="513" max="568" width="2.140625" style="135" customWidth="1"/>
    <col min="569" max="768" width="11.5703125" style="135"/>
    <col min="769" max="824" width="2.140625" style="135" customWidth="1"/>
    <col min="825" max="1024" width="11.5703125" style="135"/>
    <col min="1025" max="1080" width="2.140625" style="135" customWidth="1"/>
    <col min="1081" max="1280" width="11.5703125" style="135"/>
    <col min="1281" max="1336" width="2.140625" style="135" customWidth="1"/>
    <col min="1337" max="1536" width="11.5703125" style="135"/>
    <col min="1537" max="1592" width="2.140625" style="135" customWidth="1"/>
    <col min="1593" max="1792" width="11.5703125" style="135"/>
    <col min="1793" max="1848" width="2.140625" style="135" customWidth="1"/>
    <col min="1849" max="2048" width="11.5703125" style="135"/>
    <col min="2049" max="2104" width="2.140625" style="135" customWidth="1"/>
    <col min="2105" max="2304" width="11.5703125" style="135"/>
    <col min="2305" max="2360" width="2.140625" style="135" customWidth="1"/>
    <col min="2361" max="2560" width="11.5703125" style="135"/>
    <col min="2561" max="2616" width="2.140625" style="135" customWidth="1"/>
    <col min="2617" max="2816" width="11.5703125" style="135"/>
    <col min="2817" max="2872" width="2.140625" style="135" customWidth="1"/>
    <col min="2873" max="3072" width="11.5703125" style="135"/>
    <col min="3073" max="3128" width="2.140625" style="135" customWidth="1"/>
    <col min="3129" max="3328" width="11.5703125" style="135"/>
    <col min="3329" max="3384" width="2.140625" style="135" customWidth="1"/>
    <col min="3385" max="3584" width="11.5703125" style="135"/>
    <col min="3585" max="3640" width="2.140625" style="135" customWidth="1"/>
    <col min="3641" max="3840" width="11.5703125" style="135"/>
    <col min="3841" max="3896" width="2.140625" style="135" customWidth="1"/>
    <col min="3897" max="4096" width="11.5703125" style="135"/>
    <col min="4097" max="4152" width="2.140625" style="135" customWidth="1"/>
    <col min="4153" max="4352" width="11.5703125" style="135"/>
    <col min="4353" max="4408" width="2.140625" style="135" customWidth="1"/>
    <col min="4409" max="4608" width="11.5703125" style="135"/>
    <col min="4609" max="4664" width="2.140625" style="135" customWidth="1"/>
    <col min="4665" max="4864" width="11.5703125" style="135"/>
    <col min="4865" max="4920" width="2.140625" style="135" customWidth="1"/>
    <col min="4921" max="5120" width="11.5703125" style="135"/>
    <col min="5121" max="5176" width="2.140625" style="135" customWidth="1"/>
    <col min="5177" max="5376" width="11.5703125" style="135"/>
    <col min="5377" max="5432" width="2.140625" style="135" customWidth="1"/>
    <col min="5433" max="5632" width="11.5703125" style="135"/>
    <col min="5633" max="5688" width="2.140625" style="135" customWidth="1"/>
    <col min="5689" max="5888" width="11.5703125" style="135"/>
    <col min="5889" max="5944" width="2.140625" style="135" customWidth="1"/>
    <col min="5945" max="6144" width="11.5703125" style="135"/>
    <col min="6145" max="6200" width="2.140625" style="135" customWidth="1"/>
    <col min="6201" max="6400" width="11.5703125" style="135"/>
    <col min="6401" max="6456" width="2.140625" style="135" customWidth="1"/>
    <col min="6457" max="6656" width="11.5703125" style="135"/>
    <col min="6657" max="6712" width="2.140625" style="135" customWidth="1"/>
    <col min="6713" max="6912" width="11.5703125" style="135"/>
    <col min="6913" max="6968" width="2.140625" style="135" customWidth="1"/>
    <col min="6969" max="7168" width="11.5703125" style="135"/>
    <col min="7169" max="7224" width="2.140625" style="135" customWidth="1"/>
    <col min="7225" max="7424" width="11.5703125" style="135"/>
    <col min="7425" max="7480" width="2.140625" style="135" customWidth="1"/>
    <col min="7481" max="7680" width="11.5703125" style="135"/>
    <col min="7681" max="7736" width="2.140625" style="135" customWidth="1"/>
    <col min="7737" max="7936" width="11.5703125" style="135"/>
    <col min="7937" max="7992" width="2.140625" style="135" customWidth="1"/>
    <col min="7993" max="8192" width="11.5703125" style="135"/>
    <col min="8193" max="8248" width="2.140625" style="135" customWidth="1"/>
    <col min="8249" max="8448" width="11.5703125" style="135"/>
    <col min="8449" max="8504" width="2.140625" style="135" customWidth="1"/>
    <col min="8505" max="8704" width="11.5703125" style="135"/>
    <col min="8705" max="8760" width="2.140625" style="135" customWidth="1"/>
    <col min="8761" max="8960" width="11.5703125" style="135"/>
    <col min="8961" max="9016" width="2.140625" style="135" customWidth="1"/>
    <col min="9017" max="9216" width="11.5703125" style="135"/>
    <col min="9217" max="9272" width="2.140625" style="135" customWidth="1"/>
    <col min="9273" max="9472" width="11.5703125" style="135"/>
    <col min="9473" max="9528" width="2.140625" style="135" customWidth="1"/>
    <col min="9529" max="9728" width="11.5703125" style="135"/>
    <col min="9729" max="9784" width="2.140625" style="135" customWidth="1"/>
    <col min="9785" max="9984" width="11.5703125" style="135"/>
    <col min="9985" max="10040" width="2.140625" style="135" customWidth="1"/>
    <col min="10041" max="10240" width="11.5703125" style="135"/>
    <col min="10241" max="10296" width="2.140625" style="135" customWidth="1"/>
    <col min="10297" max="10496" width="11.5703125" style="135"/>
    <col min="10497" max="10552" width="2.140625" style="135" customWidth="1"/>
    <col min="10553" max="10752" width="11.5703125" style="135"/>
    <col min="10753" max="10808" width="2.140625" style="135" customWidth="1"/>
    <col min="10809" max="11008" width="11.5703125" style="135"/>
    <col min="11009" max="11064" width="2.140625" style="135" customWidth="1"/>
    <col min="11065" max="11264" width="11.5703125" style="135"/>
    <col min="11265" max="11320" width="2.140625" style="135" customWidth="1"/>
    <col min="11321" max="11520" width="11.5703125" style="135"/>
    <col min="11521" max="11576" width="2.140625" style="135" customWidth="1"/>
    <col min="11577" max="11776" width="11.5703125" style="135"/>
    <col min="11777" max="11832" width="2.140625" style="135" customWidth="1"/>
    <col min="11833" max="12032" width="11.5703125" style="135"/>
    <col min="12033" max="12088" width="2.140625" style="135" customWidth="1"/>
    <col min="12089" max="12288" width="11.5703125" style="135"/>
    <col min="12289" max="12344" width="2.140625" style="135" customWidth="1"/>
    <col min="12345" max="12544" width="11.5703125" style="135"/>
    <col min="12545" max="12600" width="2.140625" style="135" customWidth="1"/>
    <col min="12601" max="12800" width="11.5703125" style="135"/>
    <col min="12801" max="12856" width="2.140625" style="135" customWidth="1"/>
    <col min="12857" max="13056" width="11.5703125" style="135"/>
    <col min="13057" max="13112" width="2.140625" style="135" customWidth="1"/>
    <col min="13113" max="13312" width="11.5703125" style="135"/>
    <col min="13313" max="13368" width="2.140625" style="135" customWidth="1"/>
    <col min="13369" max="13568" width="11.5703125" style="135"/>
    <col min="13569" max="13624" width="2.140625" style="135" customWidth="1"/>
    <col min="13625" max="13824" width="11.5703125" style="135"/>
    <col min="13825" max="13880" width="2.140625" style="135" customWidth="1"/>
    <col min="13881" max="14080" width="11.5703125" style="135"/>
    <col min="14081" max="14136" width="2.140625" style="135" customWidth="1"/>
    <col min="14137" max="14336" width="11.5703125" style="135"/>
    <col min="14337" max="14392" width="2.140625" style="135" customWidth="1"/>
    <col min="14393" max="14592" width="11.5703125" style="135"/>
    <col min="14593" max="14648" width="2.140625" style="135" customWidth="1"/>
    <col min="14649" max="14848" width="11.5703125" style="135"/>
    <col min="14849" max="14904" width="2.140625" style="135" customWidth="1"/>
    <col min="14905" max="15104" width="11.5703125" style="135"/>
    <col min="15105" max="15160" width="2.140625" style="135" customWidth="1"/>
    <col min="15161" max="15360" width="11.5703125" style="135"/>
    <col min="15361" max="15416" width="2.140625" style="135" customWidth="1"/>
    <col min="15417" max="15616" width="11.5703125" style="135"/>
    <col min="15617" max="15672" width="2.140625" style="135" customWidth="1"/>
    <col min="15673" max="15872" width="11.5703125" style="135"/>
    <col min="15873" max="15928" width="2.140625" style="135" customWidth="1"/>
    <col min="15929" max="16128" width="11.5703125" style="135"/>
    <col min="16129" max="16184" width="2.140625" style="135" customWidth="1"/>
    <col min="16185" max="16384" width="11.5703125" style="135"/>
  </cols>
  <sheetData>
    <row r="1" spans="1:56" ht="18" customHeight="1" x14ac:dyDescent="0.25">
      <c r="A1" s="478" t="s">
        <v>1064</v>
      </c>
      <c r="B1" s="478"/>
      <c r="C1" s="478"/>
      <c r="D1" s="478"/>
      <c r="E1" s="478"/>
      <c r="F1" s="478"/>
      <c r="G1" s="478"/>
      <c r="H1" s="478"/>
      <c r="I1" s="478"/>
      <c r="J1" s="478"/>
      <c r="K1" s="478"/>
      <c r="L1" s="478"/>
      <c r="M1" s="478"/>
      <c r="N1" s="478"/>
      <c r="O1" s="478"/>
      <c r="P1" s="478"/>
      <c r="Q1" s="478"/>
      <c r="R1" s="478"/>
      <c r="S1" s="478"/>
      <c r="T1" s="478"/>
      <c r="U1" s="478"/>
      <c r="V1" s="478"/>
      <c r="W1" s="478"/>
      <c r="X1" s="478"/>
      <c r="Y1" s="478"/>
      <c r="Z1" s="478"/>
      <c r="AA1" s="478"/>
      <c r="AB1" s="478"/>
      <c r="AC1" s="478"/>
      <c r="AD1" s="478"/>
      <c r="AE1" s="478"/>
      <c r="AF1" s="478"/>
      <c r="AG1" s="478"/>
      <c r="AH1" s="478"/>
      <c r="AI1" s="478"/>
      <c r="AJ1" s="478"/>
      <c r="AK1" s="478"/>
      <c r="AL1" s="478"/>
      <c r="AM1" s="478"/>
      <c r="AN1" s="478"/>
      <c r="AO1" s="478"/>
      <c r="AP1" s="478"/>
      <c r="AQ1" s="478"/>
      <c r="AR1" s="478"/>
      <c r="AS1" s="478"/>
      <c r="AT1" s="478"/>
      <c r="AU1" s="478"/>
      <c r="AV1" s="478"/>
      <c r="AW1" s="478"/>
      <c r="AX1" s="478"/>
      <c r="AY1" s="478"/>
      <c r="AZ1" s="478"/>
      <c r="BA1" s="478"/>
      <c r="BB1" s="478"/>
      <c r="BC1" s="478"/>
      <c r="BD1" s="478"/>
    </row>
    <row r="3" spans="1:56" ht="15" customHeight="1" x14ac:dyDescent="0.2">
      <c r="A3" s="479" t="s">
        <v>466</v>
      </c>
      <c r="B3" s="479"/>
      <c r="C3" s="479"/>
      <c r="D3" s="479"/>
      <c r="E3" s="479"/>
      <c r="F3" s="479"/>
      <c r="G3" s="479"/>
      <c r="H3" s="479"/>
      <c r="I3" s="479"/>
      <c r="J3" s="479"/>
      <c r="K3" s="479"/>
      <c r="L3" s="479"/>
      <c r="M3" s="479"/>
      <c r="N3" s="480"/>
      <c r="O3" s="485" t="s">
        <v>1120</v>
      </c>
      <c r="P3" s="486"/>
      <c r="Q3" s="486"/>
      <c r="R3" s="486"/>
      <c r="S3" s="486"/>
      <c r="T3" s="486"/>
      <c r="U3" s="486"/>
      <c r="V3" s="486"/>
      <c r="W3" s="486"/>
      <c r="X3" s="486"/>
      <c r="Y3" s="486"/>
      <c r="Z3" s="486"/>
      <c r="AA3" s="486"/>
      <c r="AB3" s="486"/>
      <c r="AC3" s="486"/>
      <c r="AD3" s="486"/>
      <c r="AE3" s="486"/>
      <c r="AF3" s="486"/>
      <c r="AG3" s="486"/>
      <c r="AH3" s="486"/>
      <c r="AI3" s="487"/>
      <c r="AJ3" s="488" t="s">
        <v>1132</v>
      </c>
      <c r="AK3" s="488"/>
      <c r="AL3" s="488"/>
      <c r="AM3" s="488"/>
      <c r="AN3" s="488"/>
      <c r="AO3" s="488"/>
      <c r="AP3" s="488"/>
      <c r="AQ3" s="488"/>
      <c r="AR3" s="488"/>
      <c r="AS3" s="488"/>
      <c r="AT3" s="488"/>
      <c r="AU3" s="488"/>
      <c r="AV3" s="488"/>
      <c r="AW3" s="488"/>
      <c r="AX3" s="488"/>
      <c r="AY3" s="488"/>
      <c r="AZ3" s="488"/>
      <c r="BA3" s="488"/>
      <c r="BB3" s="488"/>
      <c r="BC3" s="488"/>
      <c r="BD3" s="489"/>
    </row>
    <row r="4" spans="1:56" ht="15" customHeight="1" x14ac:dyDescent="0.2">
      <c r="A4" s="481"/>
      <c r="B4" s="481"/>
      <c r="C4" s="481"/>
      <c r="D4" s="481"/>
      <c r="E4" s="481"/>
      <c r="F4" s="481"/>
      <c r="G4" s="481"/>
      <c r="H4" s="481"/>
      <c r="I4" s="481"/>
      <c r="J4" s="481"/>
      <c r="K4" s="481"/>
      <c r="L4" s="481"/>
      <c r="M4" s="481"/>
      <c r="N4" s="482"/>
      <c r="O4" s="490" t="s">
        <v>467</v>
      </c>
      <c r="P4" s="491"/>
      <c r="Q4" s="491"/>
      <c r="R4" s="491"/>
      <c r="S4" s="491"/>
      <c r="T4" s="491"/>
      <c r="U4" s="491"/>
      <c r="V4" s="492" t="s">
        <v>468</v>
      </c>
      <c r="W4" s="492"/>
      <c r="X4" s="492"/>
      <c r="Y4" s="492"/>
      <c r="Z4" s="492"/>
      <c r="AA4" s="492"/>
      <c r="AB4" s="492"/>
      <c r="AC4" s="492">
        <v>4.7204661082547297</v>
      </c>
      <c r="AD4" s="492"/>
      <c r="AE4" s="492"/>
      <c r="AF4" s="492"/>
      <c r="AG4" s="492"/>
      <c r="AH4" s="492"/>
      <c r="AI4" s="492"/>
      <c r="AJ4" s="491" t="s">
        <v>467</v>
      </c>
      <c r="AK4" s="491"/>
      <c r="AL4" s="491"/>
      <c r="AM4" s="491"/>
      <c r="AN4" s="491"/>
      <c r="AO4" s="491"/>
      <c r="AP4" s="491"/>
      <c r="AQ4" s="492" t="s">
        <v>468</v>
      </c>
      <c r="AR4" s="492"/>
      <c r="AS4" s="492"/>
      <c r="AT4" s="492"/>
      <c r="AU4" s="492"/>
      <c r="AV4" s="492"/>
      <c r="AW4" s="492"/>
      <c r="AX4" s="492"/>
      <c r="AY4" s="492"/>
      <c r="AZ4" s="492"/>
      <c r="BA4" s="492"/>
      <c r="BB4" s="492"/>
      <c r="BC4" s="492"/>
      <c r="BD4" s="493"/>
    </row>
    <row r="5" spans="1:56" ht="15" customHeight="1" x14ac:dyDescent="0.2">
      <c r="A5" s="481"/>
      <c r="B5" s="481"/>
      <c r="C5" s="481"/>
      <c r="D5" s="481"/>
      <c r="E5" s="481"/>
      <c r="F5" s="481"/>
      <c r="G5" s="481"/>
      <c r="H5" s="481"/>
      <c r="I5" s="481"/>
      <c r="J5" s="481"/>
      <c r="K5" s="481"/>
      <c r="L5" s="481"/>
      <c r="M5" s="481"/>
      <c r="N5" s="482"/>
      <c r="O5" s="494" t="s">
        <v>469</v>
      </c>
      <c r="P5" s="474"/>
      <c r="Q5" s="474"/>
      <c r="R5" s="474"/>
      <c r="S5" s="474"/>
      <c r="T5" s="474"/>
      <c r="U5" s="474"/>
      <c r="V5" s="474" t="s">
        <v>461</v>
      </c>
      <c r="W5" s="474"/>
      <c r="X5" s="474"/>
      <c r="Y5" s="474"/>
      <c r="Z5" s="474"/>
      <c r="AA5" s="474"/>
      <c r="AB5" s="474"/>
      <c r="AC5" s="474" t="s">
        <v>1133</v>
      </c>
      <c r="AD5" s="474"/>
      <c r="AE5" s="474"/>
      <c r="AF5" s="474"/>
      <c r="AG5" s="474"/>
      <c r="AH5" s="474"/>
      <c r="AI5" s="474"/>
      <c r="AJ5" s="474" t="s">
        <v>469</v>
      </c>
      <c r="AK5" s="474"/>
      <c r="AL5" s="474"/>
      <c r="AM5" s="474"/>
      <c r="AN5" s="474"/>
      <c r="AO5" s="474"/>
      <c r="AP5" s="474"/>
      <c r="AQ5" s="474" t="s">
        <v>461</v>
      </c>
      <c r="AR5" s="474"/>
      <c r="AS5" s="474"/>
      <c r="AT5" s="474"/>
      <c r="AU5" s="474"/>
      <c r="AV5" s="474"/>
      <c r="AW5" s="474"/>
      <c r="AX5" s="474" t="s">
        <v>1134</v>
      </c>
      <c r="AY5" s="474"/>
      <c r="AZ5" s="474"/>
      <c r="BA5" s="474"/>
      <c r="BB5" s="474"/>
      <c r="BC5" s="474"/>
      <c r="BD5" s="476"/>
    </row>
    <row r="6" spans="1:56" ht="20.100000000000001" customHeight="1" x14ac:dyDescent="0.2">
      <c r="A6" s="481"/>
      <c r="B6" s="481"/>
      <c r="C6" s="481"/>
      <c r="D6" s="481"/>
      <c r="E6" s="481"/>
      <c r="F6" s="481"/>
      <c r="G6" s="481"/>
      <c r="H6" s="481"/>
      <c r="I6" s="481"/>
      <c r="J6" s="481"/>
      <c r="K6" s="481"/>
      <c r="L6" s="481"/>
      <c r="M6" s="481"/>
      <c r="N6" s="482"/>
      <c r="O6" s="494"/>
      <c r="P6" s="474"/>
      <c r="Q6" s="474"/>
      <c r="R6" s="474"/>
      <c r="S6" s="474"/>
      <c r="T6" s="474"/>
      <c r="U6" s="474"/>
      <c r="V6" s="474"/>
      <c r="W6" s="474"/>
      <c r="X6" s="474"/>
      <c r="Y6" s="474"/>
      <c r="Z6" s="474"/>
      <c r="AA6" s="474"/>
      <c r="AB6" s="474"/>
      <c r="AC6" s="474"/>
      <c r="AD6" s="474"/>
      <c r="AE6" s="474"/>
      <c r="AF6" s="474"/>
      <c r="AG6" s="474"/>
      <c r="AH6" s="474"/>
      <c r="AI6" s="474"/>
      <c r="AJ6" s="474"/>
      <c r="AK6" s="474"/>
      <c r="AL6" s="474"/>
      <c r="AM6" s="474"/>
      <c r="AN6" s="474"/>
      <c r="AO6" s="474"/>
      <c r="AP6" s="474"/>
      <c r="AQ6" s="474"/>
      <c r="AR6" s="474"/>
      <c r="AS6" s="474"/>
      <c r="AT6" s="474"/>
      <c r="AU6" s="474"/>
      <c r="AV6" s="474"/>
      <c r="AW6" s="474"/>
      <c r="AX6" s="474"/>
      <c r="AY6" s="474"/>
      <c r="AZ6" s="474"/>
      <c r="BA6" s="474"/>
      <c r="BB6" s="474"/>
      <c r="BC6" s="474"/>
      <c r="BD6" s="476"/>
    </row>
    <row r="7" spans="1:56" ht="15" customHeight="1" x14ac:dyDescent="0.2">
      <c r="A7" s="481"/>
      <c r="B7" s="481"/>
      <c r="C7" s="481"/>
      <c r="D7" s="481"/>
      <c r="E7" s="481"/>
      <c r="F7" s="481"/>
      <c r="G7" s="481"/>
      <c r="H7" s="481"/>
      <c r="I7" s="481"/>
      <c r="J7" s="481"/>
      <c r="K7" s="481"/>
      <c r="L7" s="481"/>
      <c r="M7" s="481"/>
      <c r="N7" s="482"/>
      <c r="O7" s="494"/>
      <c r="P7" s="474"/>
      <c r="Q7" s="474"/>
      <c r="R7" s="474"/>
      <c r="S7" s="474"/>
      <c r="T7" s="474"/>
      <c r="U7" s="474"/>
      <c r="V7" s="474"/>
      <c r="W7" s="474"/>
      <c r="X7" s="474"/>
      <c r="Y7" s="474"/>
      <c r="Z7" s="474"/>
      <c r="AA7" s="474"/>
      <c r="AB7" s="474"/>
      <c r="AC7" s="474"/>
      <c r="AD7" s="474"/>
      <c r="AE7" s="474"/>
      <c r="AF7" s="474"/>
      <c r="AG7" s="474"/>
      <c r="AH7" s="474"/>
      <c r="AI7" s="474"/>
      <c r="AJ7" s="474"/>
      <c r="AK7" s="474"/>
      <c r="AL7" s="474"/>
      <c r="AM7" s="474"/>
      <c r="AN7" s="474"/>
      <c r="AO7" s="474"/>
      <c r="AP7" s="474"/>
      <c r="AQ7" s="474"/>
      <c r="AR7" s="474"/>
      <c r="AS7" s="474"/>
      <c r="AT7" s="474"/>
      <c r="AU7" s="474"/>
      <c r="AV7" s="474"/>
      <c r="AW7" s="474"/>
      <c r="AX7" s="474"/>
      <c r="AY7" s="474"/>
      <c r="AZ7" s="474"/>
      <c r="BA7" s="474"/>
      <c r="BB7" s="474"/>
      <c r="BC7" s="474"/>
      <c r="BD7" s="476"/>
    </row>
    <row r="8" spans="1:56" ht="15" customHeight="1" x14ac:dyDescent="0.2">
      <c r="A8" s="483"/>
      <c r="B8" s="483"/>
      <c r="C8" s="483"/>
      <c r="D8" s="483"/>
      <c r="E8" s="483"/>
      <c r="F8" s="483"/>
      <c r="G8" s="483"/>
      <c r="H8" s="483"/>
      <c r="I8" s="483"/>
      <c r="J8" s="483"/>
      <c r="K8" s="483"/>
      <c r="L8" s="483"/>
      <c r="M8" s="483"/>
      <c r="N8" s="484"/>
      <c r="O8" s="495"/>
      <c r="P8" s="475"/>
      <c r="Q8" s="475"/>
      <c r="R8" s="475"/>
      <c r="S8" s="475"/>
      <c r="T8" s="475"/>
      <c r="U8" s="475"/>
      <c r="V8" s="475"/>
      <c r="W8" s="475"/>
      <c r="X8" s="475"/>
      <c r="Y8" s="475"/>
      <c r="Z8" s="475"/>
      <c r="AA8" s="475"/>
      <c r="AB8" s="475"/>
      <c r="AC8" s="475"/>
      <c r="AD8" s="475"/>
      <c r="AE8" s="475"/>
      <c r="AF8" s="475"/>
      <c r="AG8" s="475"/>
      <c r="AH8" s="475"/>
      <c r="AI8" s="475"/>
      <c r="AJ8" s="475"/>
      <c r="AK8" s="475"/>
      <c r="AL8" s="475"/>
      <c r="AM8" s="475"/>
      <c r="AN8" s="475"/>
      <c r="AO8" s="475"/>
      <c r="AP8" s="475"/>
      <c r="AQ8" s="475"/>
      <c r="AR8" s="475"/>
      <c r="AS8" s="475"/>
      <c r="AT8" s="475"/>
      <c r="AU8" s="475"/>
      <c r="AV8" s="475"/>
      <c r="AW8" s="475"/>
      <c r="AX8" s="475"/>
      <c r="AY8" s="475"/>
      <c r="AZ8" s="475"/>
      <c r="BA8" s="475"/>
      <c r="BB8" s="475"/>
      <c r="BC8" s="475"/>
      <c r="BD8" s="477"/>
    </row>
    <row r="9" spans="1:56" ht="15" customHeight="1" x14ac:dyDescent="0.2">
      <c r="A9" s="141"/>
      <c r="B9" s="141"/>
      <c r="C9" s="141"/>
      <c r="D9" s="141"/>
      <c r="E9" s="141"/>
      <c r="F9" s="141"/>
      <c r="G9" s="141"/>
      <c r="H9" s="141"/>
      <c r="I9" s="141"/>
      <c r="J9" s="141"/>
      <c r="K9" s="141"/>
      <c r="L9" s="141"/>
      <c r="M9" s="141"/>
      <c r="N9" s="142"/>
    </row>
    <row r="10" spans="1:56" ht="15" customHeight="1" x14ac:dyDescent="0.2">
      <c r="A10" s="284" t="s">
        <v>1078</v>
      </c>
      <c r="B10" s="284"/>
      <c r="C10" s="284"/>
      <c r="D10" s="284"/>
      <c r="E10" s="284"/>
      <c r="F10" s="284"/>
      <c r="G10" s="284"/>
      <c r="H10" s="284"/>
      <c r="I10" s="284"/>
      <c r="J10" s="284"/>
      <c r="K10" s="284"/>
      <c r="L10" s="284"/>
      <c r="M10" s="284"/>
      <c r="N10" s="285"/>
      <c r="O10" s="473">
        <v>884068.70900000003</v>
      </c>
      <c r="P10" s="473"/>
      <c r="Q10" s="473"/>
      <c r="R10" s="473"/>
      <c r="S10" s="473"/>
      <c r="T10" s="473"/>
      <c r="U10" s="473"/>
      <c r="V10" s="473">
        <v>2277081.6009999998</v>
      </c>
      <c r="W10" s="473"/>
      <c r="X10" s="473"/>
      <c r="Y10" s="473"/>
      <c r="Z10" s="473"/>
      <c r="AA10" s="473"/>
      <c r="AB10" s="473"/>
      <c r="AC10" s="496">
        <v>2.8165855678698799</v>
      </c>
      <c r="AD10" s="496"/>
      <c r="AE10" s="496"/>
      <c r="AF10" s="496"/>
      <c r="AG10" s="496"/>
      <c r="AH10" s="496"/>
      <c r="AI10" s="496"/>
      <c r="AJ10" s="473">
        <v>2783733.6060000001</v>
      </c>
      <c r="AK10" s="473"/>
      <c r="AL10" s="473"/>
      <c r="AM10" s="473"/>
      <c r="AN10" s="473"/>
      <c r="AO10" s="473"/>
      <c r="AP10" s="473"/>
      <c r="AQ10" s="473">
        <v>7411839.6359999999</v>
      </c>
      <c r="AR10" s="473"/>
      <c r="AS10" s="473"/>
      <c r="AT10" s="473"/>
      <c r="AU10" s="473"/>
      <c r="AV10" s="473"/>
      <c r="AW10" s="473"/>
      <c r="AX10" s="496">
        <v>6.5498305035627897</v>
      </c>
      <c r="AY10" s="496"/>
      <c r="AZ10" s="496"/>
      <c r="BA10" s="496"/>
      <c r="BB10" s="496"/>
      <c r="BC10" s="496"/>
      <c r="BD10" s="496"/>
    </row>
    <row r="11" spans="1:56" ht="15" customHeight="1" x14ac:dyDescent="0.2">
      <c r="A11" s="284" t="s">
        <v>692</v>
      </c>
      <c r="B11" s="284"/>
      <c r="C11" s="284"/>
      <c r="D11" s="284"/>
      <c r="E11" s="284"/>
      <c r="F11" s="284"/>
      <c r="G11" s="284"/>
      <c r="H11" s="284"/>
      <c r="I11" s="284"/>
      <c r="J11" s="284"/>
      <c r="K11" s="284"/>
      <c r="L11" s="284"/>
      <c r="M11" s="284"/>
      <c r="N11" s="285"/>
      <c r="O11" s="473"/>
      <c r="P11" s="473"/>
      <c r="Q11" s="473"/>
      <c r="R11" s="473"/>
      <c r="S11" s="473"/>
      <c r="T11" s="473"/>
      <c r="U11" s="473"/>
      <c r="V11" s="473"/>
      <c r="W11" s="473"/>
      <c r="X11" s="473"/>
      <c r="Y11" s="473"/>
      <c r="Z11" s="473"/>
      <c r="AA11" s="473"/>
      <c r="AB11" s="473"/>
      <c r="AC11" s="496"/>
      <c r="AD11" s="496"/>
      <c r="AE11" s="496"/>
      <c r="AF11" s="496"/>
      <c r="AG11" s="496"/>
      <c r="AH11" s="496"/>
      <c r="AI11" s="496"/>
      <c r="AJ11" s="473"/>
      <c r="AK11" s="473"/>
      <c r="AL11" s="473"/>
      <c r="AM11" s="473"/>
      <c r="AN11" s="473"/>
      <c r="AO11" s="473"/>
      <c r="AP11" s="473"/>
      <c r="AQ11" s="473"/>
      <c r="AR11" s="473"/>
      <c r="AS11" s="473"/>
      <c r="AT11" s="473"/>
      <c r="AU11" s="473"/>
      <c r="AV11" s="473"/>
      <c r="AW11" s="473"/>
      <c r="AX11" s="496"/>
      <c r="AY11" s="496"/>
      <c r="AZ11" s="496"/>
      <c r="BA11" s="496"/>
      <c r="BB11" s="496"/>
      <c r="BC11" s="496"/>
      <c r="BD11" s="496"/>
    </row>
    <row r="12" spans="1:56" ht="15" customHeight="1" x14ac:dyDescent="0.2">
      <c r="A12" s="284" t="s">
        <v>693</v>
      </c>
      <c r="B12" s="284"/>
      <c r="C12" s="284"/>
      <c r="D12" s="284"/>
      <c r="E12" s="284"/>
      <c r="F12" s="284"/>
      <c r="G12" s="284"/>
      <c r="H12" s="284"/>
      <c r="I12" s="284"/>
      <c r="J12" s="284"/>
      <c r="K12" s="284"/>
      <c r="L12" s="284"/>
      <c r="M12" s="284"/>
      <c r="N12" s="285"/>
      <c r="O12" s="473">
        <v>570579.39399999997</v>
      </c>
      <c r="P12" s="473"/>
      <c r="Q12" s="473"/>
      <c r="R12" s="473"/>
      <c r="S12" s="473"/>
      <c r="T12" s="473"/>
      <c r="U12" s="473"/>
      <c r="V12" s="473">
        <v>1438777.5249999999</v>
      </c>
      <c r="W12" s="473"/>
      <c r="X12" s="473"/>
      <c r="Y12" s="473"/>
      <c r="Z12" s="473"/>
      <c r="AA12" s="473"/>
      <c r="AB12" s="473"/>
      <c r="AC12" s="496">
        <v>0.35373318451222202</v>
      </c>
      <c r="AD12" s="496"/>
      <c r="AE12" s="496"/>
      <c r="AF12" s="496"/>
      <c r="AG12" s="496"/>
      <c r="AH12" s="496"/>
      <c r="AI12" s="496"/>
      <c r="AJ12" s="473">
        <v>1760317.92</v>
      </c>
      <c r="AK12" s="473"/>
      <c r="AL12" s="473"/>
      <c r="AM12" s="473"/>
      <c r="AN12" s="473"/>
      <c r="AO12" s="473"/>
      <c r="AP12" s="473"/>
      <c r="AQ12" s="473">
        <v>4789536.3969999999</v>
      </c>
      <c r="AR12" s="473"/>
      <c r="AS12" s="473"/>
      <c r="AT12" s="473"/>
      <c r="AU12" s="473"/>
      <c r="AV12" s="473"/>
      <c r="AW12" s="473"/>
      <c r="AX12" s="496">
        <v>7.0056869467731699</v>
      </c>
      <c r="AY12" s="496"/>
      <c r="AZ12" s="496"/>
      <c r="BA12" s="496"/>
      <c r="BB12" s="496"/>
      <c r="BC12" s="496"/>
      <c r="BD12" s="496"/>
    </row>
    <row r="13" spans="1:56" ht="15" customHeight="1" x14ac:dyDescent="0.2">
      <c r="A13" s="284" t="s">
        <v>694</v>
      </c>
      <c r="B13" s="284"/>
      <c r="C13" s="284"/>
      <c r="D13" s="284"/>
      <c r="E13" s="284"/>
      <c r="F13" s="284"/>
      <c r="G13" s="284"/>
      <c r="H13" s="284"/>
      <c r="I13" s="284"/>
      <c r="J13" s="284"/>
      <c r="K13" s="284"/>
      <c r="L13" s="284"/>
      <c r="M13" s="284"/>
      <c r="N13" s="285"/>
      <c r="O13" s="473">
        <v>61267.442999999999</v>
      </c>
      <c r="P13" s="473"/>
      <c r="Q13" s="473"/>
      <c r="R13" s="473"/>
      <c r="S13" s="473"/>
      <c r="T13" s="473"/>
      <c r="U13" s="473"/>
      <c r="V13" s="473">
        <v>208471.1</v>
      </c>
      <c r="W13" s="473"/>
      <c r="X13" s="473"/>
      <c r="Y13" s="473"/>
      <c r="Z13" s="473"/>
      <c r="AA13" s="473"/>
      <c r="AB13" s="473"/>
      <c r="AC13" s="496">
        <v>11.731644462725599</v>
      </c>
      <c r="AD13" s="496"/>
      <c r="AE13" s="496"/>
      <c r="AF13" s="496"/>
      <c r="AG13" s="496"/>
      <c r="AH13" s="496"/>
      <c r="AI13" s="496"/>
      <c r="AJ13" s="473">
        <v>185307.19200000001</v>
      </c>
      <c r="AK13" s="473"/>
      <c r="AL13" s="473"/>
      <c r="AM13" s="473"/>
      <c r="AN13" s="473"/>
      <c r="AO13" s="473"/>
      <c r="AP13" s="473"/>
      <c r="AQ13" s="473">
        <v>618009.95299999998</v>
      </c>
      <c r="AR13" s="473"/>
      <c r="AS13" s="473"/>
      <c r="AT13" s="473"/>
      <c r="AU13" s="473"/>
      <c r="AV13" s="473"/>
      <c r="AW13" s="473"/>
      <c r="AX13" s="496">
        <v>14.654394022985301</v>
      </c>
      <c r="AY13" s="496"/>
      <c r="AZ13" s="496"/>
      <c r="BA13" s="496"/>
      <c r="BB13" s="496"/>
      <c r="BC13" s="496"/>
      <c r="BD13" s="496"/>
    </row>
    <row r="14" spans="1:56" ht="15" customHeight="1" x14ac:dyDescent="0.2">
      <c r="A14" s="284" t="s">
        <v>1038</v>
      </c>
      <c r="B14" s="284"/>
      <c r="C14" s="284"/>
      <c r="D14" s="284"/>
      <c r="E14" s="284"/>
      <c r="F14" s="284"/>
      <c r="G14" s="284"/>
      <c r="H14" s="284"/>
      <c r="I14" s="284"/>
      <c r="J14" s="284"/>
      <c r="K14" s="284"/>
      <c r="L14" s="284"/>
      <c r="M14" s="284"/>
      <c r="N14" s="285"/>
      <c r="O14" s="473">
        <v>79736.635999999999</v>
      </c>
      <c r="P14" s="473"/>
      <c r="Q14" s="473"/>
      <c r="R14" s="473"/>
      <c r="S14" s="473"/>
      <c r="T14" s="473"/>
      <c r="U14" s="473"/>
      <c r="V14" s="473">
        <v>411467.75900000002</v>
      </c>
      <c r="W14" s="473"/>
      <c r="X14" s="473"/>
      <c r="Y14" s="473"/>
      <c r="Z14" s="473"/>
      <c r="AA14" s="473"/>
      <c r="AB14" s="473"/>
      <c r="AC14" s="496">
        <v>12.831055013567999</v>
      </c>
      <c r="AD14" s="496"/>
      <c r="AE14" s="496"/>
      <c r="AF14" s="496"/>
      <c r="AG14" s="496"/>
      <c r="AH14" s="496"/>
      <c r="AI14" s="496"/>
      <c r="AJ14" s="473">
        <v>251770.46900000001</v>
      </c>
      <c r="AK14" s="473"/>
      <c r="AL14" s="473"/>
      <c r="AM14" s="473"/>
      <c r="AN14" s="473"/>
      <c r="AO14" s="473"/>
      <c r="AP14" s="473"/>
      <c r="AQ14" s="473">
        <v>1152836.504</v>
      </c>
      <c r="AR14" s="473"/>
      <c r="AS14" s="473"/>
      <c r="AT14" s="473"/>
      <c r="AU14" s="473"/>
      <c r="AV14" s="473"/>
      <c r="AW14" s="473"/>
      <c r="AX14" s="496">
        <v>-0.17234368331995101</v>
      </c>
      <c r="AY14" s="496"/>
      <c r="AZ14" s="496"/>
      <c r="BA14" s="496"/>
      <c r="BB14" s="496"/>
      <c r="BC14" s="496"/>
      <c r="BD14" s="496"/>
    </row>
    <row r="15" spans="1:56" ht="15" customHeight="1" x14ac:dyDescent="0.2">
      <c r="A15" s="284" t="s">
        <v>1069</v>
      </c>
      <c r="B15" s="284"/>
      <c r="C15" s="284"/>
      <c r="D15" s="284"/>
      <c r="E15" s="284"/>
      <c r="F15" s="284"/>
      <c r="G15" s="284"/>
      <c r="H15" s="284"/>
      <c r="I15" s="284"/>
      <c r="J15" s="284"/>
      <c r="K15" s="284"/>
      <c r="L15" s="284"/>
      <c r="M15" s="284"/>
      <c r="N15" s="285"/>
      <c r="O15" s="473">
        <v>75131.178</v>
      </c>
      <c r="P15" s="473"/>
      <c r="Q15" s="473"/>
      <c r="R15" s="473"/>
      <c r="S15" s="473"/>
      <c r="T15" s="473"/>
      <c r="U15" s="473"/>
      <c r="V15" s="473">
        <v>630257.424</v>
      </c>
      <c r="W15" s="473"/>
      <c r="X15" s="473"/>
      <c r="Y15" s="473"/>
      <c r="Z15" s="473"/>
      <c r="AA15" s="473"/>
      <c r="AB15" s="473"/>
      <c r="AC15" s="496">
        <v>36.781016694809203</v>
      </c>
      <c r="AD15" s="496"/>
      <c r="AE15" s="496"/>
      <c r="AF15" s="496"/>
      <c r="AG15" s="496"/>
      <c r="AH15" s="496"/>
      <c r="AI15" s="496"/>
      <c r="AJ15" s="473">
        <v>276032.15100000001</v>
      </c>
      <c r="AK15" s="473"/>
      <c r="AL15" s="473"/>
      <c r="AM15" s="473"/>
      <c r="AN15" s="473"/>
      <c r="AO15" s="473"/>
      <c r="AP15" s="473"/>
      <c r="AQ15" s="473">
        <v>1768640.372</v>
      </c>
      <c r="AR15" s="473"/>
      <c r="AS15" s="473"/>
      <c r="AT15" s="473"/>
      <c r="AU15" s="473"/>
      <c r="AV15" s="473"/>
      <c r="AW15" s="473"/>
      <c r="AX15" s="496">
        <v>17.871441091001302</v>
      </c>
      <c r="AY15" s="496"/>
      <c r="AZ15" s="496"/>
      <c r="BA15" s="496"/>
      <c r="BB15" s="496"/>
      <c r="BC15" s="496"/>
      <c r="BD15" s="496"/>
    </row>
    <row r="16" spans="1:56" ht="15" customHeight="1" x14ac:dyDescent="0.2">
      <c r="A16" s="284" t="s">
        <v>695</v>
      </c>
      <c r="B16" s="284"/>
      <c r="C16" s="284"/>
      <c r="D16" s="284"/>
      <c r="E16" s="284"/>
      <c r="F16" s="284"/>
      <c r="G16" s="284"/>
      <c r="H16" s="284"/>
      <c r="I16" s="284"/>
      <c r="J16" s="284"/>
      <c r="K16" s="284"/>
      <c r="L16" s="284"/>
      <c r="M16" s="284"/>
      <c r="N16" s="285"/>
      <c r="O16" s="473">
        <v>8481.2579999999998</v>
      </c>
      <c r="P16" s="473"/>
      <c r="Q16" s="473"/>
      <c r="R16" s="473"/>
      <c r="S16" s="473"/>
      <c r="T16" s="473"/>
      <c r="U16" s="473"/>
      <c r="V16" s="473">
        <v>104565.726</v>
      </c>
      <c r="W16" s="473"/>
      <c r="X16" s="473"/>
      <c r="Y16" s="473"/>
      <c r="Z16" s="473"/>
      <c r="AA16" s="473"/>
      <c r="AB16" s="473"/>
      <c r="AC16" s="496">
        <v>22.332901541492699</v>
      </c>
      <c r="AD16" s="496"/>
      <c r="AE16" s="496"/>
      <c r="AF16" s="496"/>
      <c r="AG16" s="496"/>
      <c r="AH16" s="496"/>
      <c r="AI16" s="496"/>
      <c r="AJ16" s="473">
        <v>27785.825000000001</v>
      </c>
      <c r="AK16" s="473"/>
      <c r="AL16" s="473"/>
      <c r="AM16" s="473"/>
      <c r="AN16" s="473"/>
      <c r="AO16" s="473"/>
      <c r="AP16" s="473"/>
      <c r="AQ16" s="473">
        <v>293673.81199999998</v>
      </c>
      <c r="AR16" s="473"/>
      <c r="AS16" s="473"/>
      <c r="AT16" s="473"/>
      <c r="AU16" s="473"/>
      <c r="AV16" s="473"/>
      <c r="AW16" s="473"/>
      <c r="AX16" s="496">
        <v>13.3151891704945</v>
      </c>
      <c r="AY16" s="496"/>
      <c r="AZ16" s="496"/>
      <c r="BA16" s="496"/>
      <c r="BB16" s="496"/>
      <c r="BC16" s="496"/>
      <c r="BD16" s="496"/>
    </row>
    <row r="17" spans="1:56" ht="15" customHeight="1" x14ac:dyDescent="0.2">
      <c r="A17" s="284" t="s">
        <v>696</v>
      </c>
      <c r="B17" s="284"/>
      <c r="C17" s="284"/>
      <c r="D17" s="284"/>
      <c r="E17" s="284"/>
      <c r="F17" s="284"/>
      <c r="G17" s="284"/>
      <c r="H17" s="284"/>
      <c r="I17" s="284"/>
      <c r="J17" s="284"/>
      <c r="K17" s="284"/>
      <c r="L17" s="284"/>
      <c r="M17" s="284"/>
      <c r="N17" s="285"/>
      <c r="O17" s="473">
        <v>120622.041</v>
      </c>
      <c r="P17" s="473"/>
      <c r="Q17" s="473"/>
      <c r="R17" s="473"/>
      <c r="S17" s="473"/>
      <c r="T17" s="473"/>
      <c r="U17" s="473"/>
      <c r="V17" s="473">
        <v>763507.02099999995</v>
      </c>
      <c r="W17" s="473"/>
      <c r="X17" s="473"/>
      <c r="Y17" s="473"/>
      <c r="Z17" s="473"/>
      <c r="AA17" s="473"/>
      <c r="AB17" s="473"/>
      <c r="AC17" s="496">
        <v>4.22136932357287</v>
      </c>
      <c r="AD17" s="496"/>
      <c r="AE17" s="496"/>
      <c r="AF17" s="496"/>
      <c r="AG17" s="496"/>
      <c r="AH17" s="496"/>
      <c r="AI17" s="496"/>
      <c r="AJ17" s="473">
        <v>335431.91200000001</v>
      </c>
      <c r="AK17" s="473"/>
      <c r="AL17" s="473"/>
      <c r="AM17" s="473"/>
      <c r="AN17" s="473"/>
      <c r="AO17" s="473"/>
      <c r="AP17" s="473"/>
      <c r="AQ17" s="473">
        <v>2206614.2650000001</v>
      </c>
      <c r="AR17" s="473"/>
      <c r="AS17" s="473"/>
      <c r="AT17" s="473"/>
      <c r="AU17" s="473"/>
      <c r="AV17" s="473"/>
      <c r="AW17" s="473"/>
      <c r="AX17" s="496">
        <v>0.287339048400028</v>
      </c>
      <c r="AY17" s="496"/>
      <c r="AZ17" s="496"/>
      <c r="BA17" s="496"/>
      <c r="BB17" s="496"/>
      <c r="BC17" s="496"/>
      <c r="BD17" s="496"/>
    </row>
    <row r="18" spans="1:56" ht="15" customHeight="1" x14ac:dyDescent="0.2">
      <c r="A18" s="286" t="s">
        <v>697</v>
      </c>
      <c r="B18" s="286"/>
      <c r="C18" s="286"/>
      <c r="D18" s="286"/>
      <c r="E18" s="286"/>
      <c r="F18" s="286"/>
      <c r="G18" s="286"/>
      <c r="H18" s="286"/>
      <c r="I18" s="286"/>
      <c r="J18" s="286"/>
      <c r="K18" s="286"/>
      <c r="L18" s="286"/>
      <c r="M18" s="286"/>
      <c r="N18" s="280"/>
      <c r="O18" s="497">
        <v>1229371.1359999999</v>
      </c>
      <c r="P18" s="497"/>
      <c r="Q18" s="497"/>
      <c r="R18" s="497"/>
      <c r="S18" s="497"/>
      <c r="T18" s="497"/>
      <c r="U18" s="497"/>
      <c r="V18" s="497">
        <v>4395744.074</v>
      </c>
      <c r="W18" s="497"/>
      <c r="X18" s="497"/>
      <c r="Y18" s="497"/>
      <c r="Z18" s="497"/>
      <c r="AA18" s="497"/>
      <c r="AB18" s="497"/>
      <c r="AC18" s="532">
        <v>8.6749563984893392</v>
      </c>
      <c r="AD18" s="532"/>
      <c r="AE18" s="532"/>
      <c r="AF18" s="532"/>
      <c r="AG18" s="532"/>
      <c r="AH18" s="532"/>
      <c r="AI18" s="532"/>
      <c r="AJ18" s="497">
        <v>3860230.9939999999</v>
      </c>
      <c r="AK18" s="497"/>
      <c r="AL18" s="497"/>
      <c r="AM18" s="497"/>
      <c r="AN18" s="497"/>
      <c r="AO18" s="497"/>
      <c r="AP18" s="497"/>
      <c r="AQ18" s="497">
        <v>13452685.716</v>
      </c>
      <c r="AR18" s="497"/>
      <c r="AS18" s="497"/>
      <c r="AT18" s="497"/>
      <c r="AU18" s="497"/>
      <c r="AV18" s="497"/>
      <c r="AW18" s="497"/>
      <c r="AX18" s="532">
        <v>6.6817882174981804</v>
      </c>
      <c r="AY18" s="532"/>
      <c r="AZ18" s="532"/>
      <c r="BA18" s="532"/>
      <c r="BB18" s="532"/>
      <c r="BC18" s="532"/>
      <c r="BD18" s="532"/>
    </row>
    <row r="19" spans="1:56" ht="15" customHeight="1" x14ac:dyDescent="0.2">
      <c r="A19" s="310"/>
      <c r="B19" s="310"/>
      <c r="C19" s="310"/>
      <c r="D19" s="310"/>
      <c r="E19" s="310"/>
      <c r="F19" s="310"/>
      <c r="G19" s="310"/>
      <c r="H19" s="310"/>
      <c r="I19" s="310"/>
      <c r="J19" s="310"/>
      <c r="K19" s="310"/>
      <c r="L19" s="310"/>
      <c r="M19" s="310"/>
      <c r="N19" s="310"/>
      <c r="O19" s="143"/>
      <c r="P19" s="143"/>
      <c r="Q19" s="143"/>
      <c r="R19" s="143"/>
      <c r="S19" s="143"/>
      <c r="T19" s="143"/>
      <c r="U19" s="143"/>
      <c r="V19" s="143"/>
      <c r="W19" s="143"/>
      <c r="X19" s="143"/>
      <c r="Y19" s="143"/>
      <c r="Z19" s="143"/>
      <c r="AA19" s="143"/>
      <c r="AB19" s="143"/>
      <c r="AC19" s="144"/>
      <c r="AD19" s="144"/>
      <c r="AE19" s="144"/>
      <c r="AF19" s="144"/>
      <c r="AG19" s="144"/>
      <c r="AH19" s="144"/>
      <c r="AI19" s="144"/>
      <c r="AJ19" s="143"/>
      <c r="AK19" s="143"/>
      <c r="AL19" s="143"/>
      <c r="AM19" s="143"/>
      <c r="AN19" s="143"/>
      <c r="AO19" s="143"/>
      <c r="AP19" s="143"/>
      <c r="AQ19" s="143"/>
      <c r="AR19" s="143"/>
      <c r="AS19" s="143"/>
      <c r="AT19" s="143"/>
      <c r="AU19" s="143"/>
      <c r="AV19" s="143"/>
      <c r="AW19" s="143"/>
      <c r="AX19" s="144"/>
      <c r="AY19" s="144"/>
      <c r="AZ19" s="144"/>
      <c r="BA19" s="144"/>
      <c r="BB19" s="144"/>
      <c r="BC19" s="144"/>
      <c r="BD19" s="144"/>
    </row>
    <row r="20" spans="1:56" ht="15" customHeight="1" x14ac:dyDescent="0.2">
      <c r="A20" s="310"/>
      <c r="B20" s="310"/>
      <c r="C20" s="310"/>
      <c r="D20" s="310"/>
      <c r="E20" s="310"/>
      <c r="F20" s="310"/>
      <c r="G20" s="310"/>
      <c r="H20" s="310"/>
      <c r="I20" s="310"/>
      <c r="J20" s="310"/>
      <c r="K20" s="310"/>
      <c r="L20" s="310"/>
      <c r="M20" s="310"/>
      <c r="N20" s="310"/>
      <c r="O20" s="143"/>
      <c r="P20" s="143"/>
      <c r="Q20" s="143"/>
      <c r="R20" s="143"/>
      <c r="S20" s="143"/>
      <c r="T20" s="143"/>
      <c r="U20" s="143"/>
      <c r="V20" s="143"/>
      <c r="W20" s="143"/>
      <c r="X20" s="143"/>
      <c r="Y20" s="143"/>
      <c r="Z20" s="143"/>
      <c r="AA20" s="143"/>
      <c r="AB20" s="143"/>
      <c r="AC20" s="144"/>
      <c r="AD20" s="144"/>
      <c r="AE20" s="144"/>
      <c r="AF20" s="144"/>
      <c r="AG20" s="144"/>
      <c r="AH20" s="144"/>
      <c r="AI20" s="144"/>
      <c r="AJ20" s="143"/>
      <c r="AK20" s="143"/>
      <c r="AL20" s="143"/>
      <c r="AM20" s="143"/>
      <c r="AN20" s="143"/>
      <c r="AO20" s="143"/>
      <c r="AP20" s="143"/>
      <c r="AQ20" s="143"/>
      <c r="AR20" s="143"/>
      <c r="AS20" s="143"/>
      <c r="AT20" s="143"/>
      <c r="AU20" s="143"/>
      <c r="AV20" s="143"/>
      <c r="AW20" s="143"/>
      <c r="AX20" s="144"/>
      <c r="AY20" s="144"/>
      <c r="AZ20" s="144"/>
      <c r="BA20" s="144"/>
      <c r="BB20" s="144"/>
      <c r="BC20" s="144"/>
      <c r="BD20" s="144"/>
    </row>
    <row r="21" spans="1:56" ht="18" customHeight="1" x14ac:dyDescent="0.25">
      <c r="A21" s="478" t="s">
        <v>1065</v>
      </c>
      <c r="B21" s="478"/>
      <c r="C21" s="478"/>
      <c r="D21" s="478"/>
      <c r="E21" s="478"/>
      <c r="F21" s="478"/>
      <c r="G21" s="478"/>
      <c r="H21" s="478"/>
      <c r="I21" s="478"/>
      <c r="J21" s="478"/>
      <c r="K21" s="478"/>
      <c r="L21" s="478"/>
      <c r="M21" s="478"/>
      <c r="N21" s="478"/>
      <c r="O21" s="478"/>
      <c r="P21" s="478"/>
      <c r="Q21" s="478"/>
      <c r="R21" s="478"/>
      <c r="S21" s="478"/>
      <c r="T21" s="478"/>
      <c r="U21" s="478"/>
      <c r="V21" s="478"/>
      <c r="W21" s="478"/>
      <c r="X21" s="478"/>
      <c r="Y21" s="478"/>
      <c r="Z21" s="478"/>
      <c r="AA21" s="478"/>
      <c r="AB21" s="478"/>
      <c r="AC21" s="478"/>
      <c r="AD21" s="478"/>
      <c r="AE21" s="478"/>
      <c r="AF21" s="478"/>
      <c r="AG21" s="478"/>
      <c r="AH21" s="478"/>
      <c r="AI21" s="478"/>
      <c r="AJ21" s="478"/>
      <c r="AK21" s="478"/>
      <c r="AL21" s="478"/>
      <c r="AM21" s="478"/>
      <c r="AN21" s="478"/>
      <c r="AO21" s="478"/>
      <c r="AP21" s="478"/>
      <c r="AQ21" s="478"/>
      <c r="AR21" s="478"/>
      <c r="AS21" s="478"/>
      <c r="AT21" s="478"/>
      <c r="AU21" s="478"/>
      <c r="AV21" s="478"/>
      <c r="AW21" s="478"/>
      <c r="AX21" s="478"/>
      <c r="AY21" s="478"/>
      <c r="AZ21" s="478"/>
      <c r="BA21" s="478"/>
      <c r="BB21" s="478"/>
      <c r="BC21" s="478"/>
      <c r="BD21" s="478"/>
    </row>
    <row r="22" spans="1:56" ht="15" customHeight="1" x14ac:dyDescent="0.2"/>
    <row r="23" spans="1:56" ht="15" customHeight="1" x14ac:dyDescent="0.2">
      <c r="A23" s="479" t="s">
        <v>466</v>
      </c>
      <c r="B23" s="479"/>
      <c r="C23" s="479"/>
      <c r="D23" s="479"/>
      <c r="E23" s="479"/>
      <c r="F23" s="479"/>
      <c r="G23" s="479"/>
      <c r="H23" s="479"/>
      <c r="I23" s="479"/>
      <c r="J23" s="479"/>
      <c r="K23" s="479"/>
      <c r="L23" s="479"/>
      <c r="M23" s="479"/>
      <c r="N23" s="480"/>
      <c r="O23" s="485" t="s">
        <v>1120</v>
      </c>
      <c r="P23" s="486"/>
      <c r="Q23" s="486"/>
      <c r="R23" s="486"/>
      <c r="S23" s="486"/>
      <c r="T23" s="486"/>
      <c r="U23" s="486"/>
      <c r="V23" s="486"/>
      <c r="W23" s="486"/>
      <c r="X23" s="486"/>
      <c r="Y23" s="486"/>
      <c r="Z23" s="486"/>
      <c r="AA23" s="486"/>
      <c r="AB23" s="486"/>
      <c r="AC23" s="486"/>
      <c r="AD23" s="486"/>
      <c r="AE23" s="486"/>
      <c r="AF23" s="486"/>
      <c r="AG23" s="486"/>
      <c r="AH23" s="486"/>
      <c r="AI23" s="487"/>
      <c r="AJ23" s="488" t="s">
        <v>1132</v>
      </c>
      <c r="AK23" s="488"/>
      <c r="AL23" s="488"/>
      <c r="AM23" s="488"/>
      <c r="AN23" s="488"/>
      <c r="AO23" s="488"/>
      <c r="AP23" s="488"/>
      <c r="AQ23" s="488"/>
      <c r="AR23" s="488"/>
      <c r="AS23" s="488"/>
      <c r="AT23" s="488"/>
      <c r="AU23" s="488"/>
      <c r="AV23" s="488"/>
      <c r="AW23" s="488"/>
      <c r="AX23" s="488"/>
      <c r="AY23" s="488"/>
      <c r="AZ23" s="488"/>
      <c r="BA23" s="488"/>
      <c r="BB23" s="488"/>
      <c r="BC23" s="488"/>
      <c r="BD23" s="489"/>
    </row>
    <row r="24" spans="1:56" ht="15" customHeight="1" x14ac:dyDescent="0.2">
      <c r="A24" s="481"/>
      <c r="B24" s="481"/>
      <c r="C24" s="481"/>
      <c r="D24" s="481"/>
      <c r="E24" s="481"/>
      <c r="F24" s="481"/>
      <c r="G24" s="481"/>
      <c r="H24" s="481"/>
      <c r="I24" s="481"/>
      <c r="J24" s="481"/>
      <c r="K24" s="481"/>
      <c r="L24" s="481"/>
      <c r="M24" s="481"/>
      <c r="N24" s="482"/>
      <c r="O24" s="490" t="s">
        <v>467</v>
      </c>
      <c r="P24" s="491"/>
      <c r="Q24" s="491"/>
      <c r="R24" s="491"/>
      <c r="S24" s="491"/>
      <c r="T24" s="491"/>
      <c r="U24" s="491"/>
      <c r="V24" s="492" t="s">
        <v>468</v>
      </c>
      <c r="W24" s="492"/>
      <c r="X24" s="492"/>
      <c r="Y24" s="492"/>
      <c r="Z24" s="492"/>
      <c r="AA24" s="492"/>
      <c r="AB24" s="492"/>
      <c r="AC24" s="492">
        <v>4.7204661082547297</v>
      </c>
      <c r="AD24" s="492"/>
      <c r="AE24" s="492"/>
      <c r="AF24" s="492"/>
      <c r="AG24" s="492"/>
      <c r="AH24" s="492"/>
      <c r="AI24" s="492"/>
      <c r="AJ24" s="491" t="s">
        <v>467</v>
      </c>
      <c r="AK24" s="491"/>
      <c r="AL24" s="491"/>
      <c r="AM24" s="491"/>
      <c r="AN24" s="491"/>
      <c r="AO24" s="491"/>
      <c r="AP24" s="491"/>
      <c r="AQ24" s="492" t="s">
        <v>468</v>
      </c>
      <c r="AR24" s="492"/>
      <c r="AS24" s="492"/>
      <c r="AT24" s="492"/>
      <c r="AU24" s="492"/>
      <c r="AV24" s="492"/>
      <c r="AW24" s="492"/>
      <c r="AX24" s="492"/>
      <c r="AY24" s="492"/>
      <c r="AZ24" s="492"/>
      <c r="BA24" s="492"/>
      <c r="BB24" s="492"/>
      <c r="BC24" s="492"/>
      <c r="BD24" s="493"/>
    </row>
    <row r="25" spans="1:56" ht="15" customHeight="1" x14ac:dyDescent="0.2">
      <c r="A25" s="481"/>
      <c r="B25" s="481"/>
      <c r="C25" s="481"/>
      <c r="D25" s="481"/>
      <c r="E25" s="481"/>
      <c r="F25" s="481"/>
      <c r="G25" s="481"/>
      <c r="H25" s="481"/>
      <c r="I25" s="481"/>
      <c r="J25" s="481"/>
      <c r="K25" s="481"/>
      <c r="L25" s="481"/>
      <c r="M25" s="481"/>
      <c r="N25" s="482"/>
      <c r="O25" s="494" t="s">
        <v>469</v>
      </c>
      <c r="P25" s="474"/>
      <c r="Q25" s="474"/>
      <c r="R25" s="474"/>
      <c r="S25" s="474"/>
      <c r="T25" s="474"/>
      <c r="U25" s="474"/>
      <c r="V25" s="474" t="s">
        <v>461</v>
      </c>
      <c r="W25" s="474"/>
      <c r="X25" s="474"/>
      <c r="Y25" s="474"/>
      <c r="Z25" s="474"/>
      <c r="AA25" s="474"/>
      <c r="AB25" s="474"/>
      <c r="AC25" s="474" t="s">
        <v>1133</v>
      </c>
      <c r="AD25" s="474"/>
      <c r="AE25" s="474"/>
      <c r="AF25" s="474"/>
      <c r="AG25" s="474"/>
      <c r="AH25" s="474"/>
      <c r="AI25" s="474"/>
      <c r="AJ25" s="474" t="s">
        <v>469</v>
      </c>
      <c r="AK25" s="474"/>
      <c r="AL25" s="474"/>
      <c r="AM25" s="474"/>
      <c r="AN25" s="474"/>
      <c r="AO25" s="474"/>
      <c r="AP25" s="474"/>
      <c r="AQ25" s="474" t="s">
        <v>461</v>
      </c>
      <c r="AR25" s="474"/>
      <c r="AS25" s="474"/>
      <c r="AT25" s="474"/>
      <c r="AU25" s="474"/>
      <c r="AV25" s="474"/>
      <c r="AW25" s="474"/>
      <c r="AX25" s="474" t="s">
        <v>1134</v>
      </c>
      <c r="AY25" s="474"/>
      <c r="AZ25" s="474"/>
      <c r="BA25" s="474"/>
      <c r="BB25" s="474"/>
      <c r="BC25" s="474"/>
      <c r="BD25" s="476"/>
    </row>
    <row r="26" spans="1:56" ht="20.100000000000001" customHeight="1" x14ac:dyDescent="0.2">
      <c r="A26" s="481"/>
      <c r="B26" s="481"/>
      <c r="C26" s="481"/>
      <c r="D26" s="481"/>
      <c r="E26" s="481"/>
      <c r="F26" s="481"/>
      <c r="G26" s="481"/>
      <c r="H26" s="481"/>
      <c r="I26" s="481"/>
      <c r="J26" s="481"/>
      <c r="K26" s="481"/>
      <c r="L26" s="481"/>
      <c r="M26" s="481"/>
      <c r="N26" s="482"/>
      <c r="O26" s="494"/>
      <c r="P26" s="474"/>
      <c r="Q26" s="474"/>
      <c r="R26" s="474"/>
      <c r="S26" s="474"/>
      <c r="T26" s="474"/>
      <c r="U26" s="474"/>
      <c r="V26" s="474"/>
      <c r="W26" s="474"/>
      <c r="X26" s="474"/>
      <c r="Y26" s="474"/>
      <c r="Z26" s="474"/>
      <c r="AA26" s="474"/>
      <c r="AB26" s="474"/>
      <c r="AC26" s="474"/>
      <c r="AD26" s="474"/>
      <c r="AE26" s="474"/>
      <c r="AF26" s="474"/>
      <c r="AG26" s="474"/>
      <c r="AH26" s="474"/>
      <c r="AI26" s="474"/>
      <c r="AJ26" s="474"/>
      <c r="AK26" s="474"/>
      <c r="AL26" s="474"/>
      <c r="AM26" s="474"/>
      <c r="AN26" s="474"/>
      <c r="AO26" s="474"/>
      <c r="AP26" s="474"/>
      <c r="AQ26" s="474"/>
      <c r="AR26" s="474"/>
      <c r="AS26" s="474"/>
      <c r="AT26" s="474"/>
      <c r="AU26" s="474"/>
      <c r="AV26" s="474"/>
      <c r="AW26" s="474"/>
      <c r="AX26" s="474"/>
      <c r="AY26" s="474"/>
      <c r="AZ26" s="474"/>
      <c r="BA26" s="474"/>
      <c r="BB26" s="474"/>
      <c r="BC26" s="474"/>
      <c r="BD26" s="476"/>
    </row>
    <row r="27" spans="1:56" ht="15" customHeight="1" x14ac:dyDescent="0.2">
      <c r="A27" s="481"/>
      <c r="B27" s="481"/>
      <c r="C27" s="481"/>
      <c r="D27" s="481"/>
      <c r="E27" s="481"/>
      <c r="F27" s="481"/>
      <c r="G27" s="481"/>
      <c r="H27" s="481"/>
      <c r="I27" s="481"/>
      <c r="J27" s="481"/>
      <c r="K27" s="481"/>
      <c r="L27" s="481"/>
      <c r="M27" s="481"/>
      <c r="N27" s="482"/>
      <c r="O27" s="494"/>
      <c r="P27" s="474"/>
      <c r="Q27" s="474"/>
      <c r="R27" s="474"/>
      <c r="S27" s="474"/>
      <c r="T27" s="474"/>
      <c r="U27" s="474"/>
      <c r="V27" s="474"/>
      <c r="W27" s="474"/>
      <c r="X27" s="474"/>
      <c r="Y27" s="474"/>
      <c r="Z27" s="474"/>
      <c r="AA27" s="474"/>
      <c r="AB27" s="474"/>
      <c r="AC27" s="474"/>
      <c r="AD27" s="474"/>
      <c r="AE27" s="474"/>
      <c r="AF27" s="474"/>
      <c r="AG27" s="474"/>
      <c r="AH27" s="474"/>
      <c r="AI27" s="474"/>
      <c r="AJ27" s="474"/>
      <c r="AK27" s="474"/>
      <c r="AL27" s="474"/>
      <c r="AM27" s="474"/>
      <c r="AN27" s="474"/>
      <c r="AO27" s="474"/>
      <c r="AP27" s="474"/>
      <c r="AQ27" s="474"/>
      <c r="AR27" s="474"/>
      <c r="AS27" s="474"/>
      <c r="AT27" s="474"/>
      <c r="AU27" s="474"/>
      <c r="AV27" s="474"/>
      <c r="AW27" s="474"/>
      <c r="AX27" s="474"/>
      <c r="AY27" s="474"/>
      <c r="AZ27" s="474"/>
      <c r="BA27" s="474"/>
      <c r="BB27" s="474"/>
      <c r="BC27" s="474"/>
      <c r="BD27" s="476"/>
    </row>
    <row r="28" spans="1:56" ht="15" customHeight="1" x14ac:dyDescent="0.2">
      <c r="A28" s="483"/>
      <c r="B28" s="483"/>
      <c r="C28" s="483"/>
      <c r="D28" s="483"/>
      <c r="E28" s="483"/>
      <c r="F28" s="483"/>
      <c r="G28" s="483"/>
      <c r="H28" s="483"/>
      <c r="I28" s="483"/>
      <c r="J28" s="483"/>
      <c r="K28" s="483"/>
      <c r="L28" s="483"/>
      <c r="M28" s="483"/>
      <c r="N28" s="484"/>
      <c r="O28" s="495"/>
      <c r="P28" s="475"/>
      <c r="Q28" s="475"/>
      <c r="R28" s="475"/>
      <c r="S28" s="475"/>
      <c r="T28" s="475"/>
      <c r="U28" s="475"/>
      <c r="V28" s="475"/>
      <c r="W28" s="475"/>
      <c r="X28" s="475"/>
      <c r="Y28" s="475"/>
      <c r="Z28" s="475"/>
      <c r="AA28" s="475"/>
      <c r="AB28" s="475"/>
      <c r="AC28" s="475"/>
      <c r="AD28" s="475"/>
      <c r="AE28" s="475"/>
      <c r="AF28" s="475"/>
      <c r="AG28" s="475"/>
      <c r="AH28" s="475"/>
      <c r="AI28" s="475"/>
      <c r="AJ28" s="475"/>
      <c r="AK28" s="475"/>
      <c r="AL28" s="475"/>
      <c r="AM28" s="475"/>
      <c r="AN28" s="475"/>
      <c r="AO28" s="475"/>
      <c r="AP28" s="475"/>
      <c r="AQ28" s="475"/>
      <c r="AR28" s="475"/>
      <c r="AS28" s="475"/>
      <c r="AT28" s="475"/>
      <c r="AU28" s="475"/>
      <c r="AV28" s="475"/>
      <c r="AW28" s="475"/>
      <c r="AX28" s="475"/>
      <c r="AY28" s="475"/>
      <c r="AZ28" s="475"/>
      <c r="BA28" s="475"/>
      <c r="BB28" s="475"/>
      <c r="BC28" s="475"/>
      <c r="BD28" s="477"/>
    </row>
    <row r="29" spans="1:56" ht="15" customHeight="1" x14ac:dyDescent="0.2">
      <c r="A29" s="141"/>
      <c r="B29" s="141"/>
      <c r="C29" s="141"/>
      <c r="D29" s="141"/>
      <c r="E29" s="141"/>
      <c r="F29" s="141"/>
      <c r="G29" s="141"/>
      <c r="H29" s="141"/>
      <c r="I29" s="141"/>
      <c r="J29" s="141"/>
      <c r="K29" s="141"/>
      <c r="L29" s="141"/>
      <c r="M29" s="141"/>
      <c r="N29" s="142"/>
    </row>
    <row r="30" spans="1:56" ht="15" customHeight="1" x14ac:dyDescent="0.2">
      <c r="A30" s="498" t="s">
        <v>1078</v>
      </c>
      <c r="B30" s="498"/>
      <c r="C30" s="498"/>
      <c r="D30" s="498"/>
      <c r="E30" s="498"/>
      <c r="F30" s="498"/>
      <c r="G30" s="498"/>
      <c r="H30" s="498"/>
      <c r="I30" s="498"/>
      <c r="J30" s="498"/>
      <c r="K30" s="498"/>
      <c r="L30" s="498"/>
      <c r="M30" s="498"/>
      <c r="N30" s="499"/>
      <c r="O30" s="473">
        <v>842953.72699999996</v>
      </c>
      <c r="P30" s="473"/>
      <c r="Q30" s="473"/>
      <c r="R30" s="473"/>
      <c r="S30" s="473"/>
      <c r="T30" s="473"/>
      <c r="U30" s="473"/>
      <c r="V30" s="473">
        <v>2274392.605</v>
      </c>
      <c r="W30" s="473"/>
      <c r="X30" s="473"/>
      <c r="Y30" s="473"/>
      <c r="Z30" s="473"/>
      <c r="AA30" s="473"/>
      <c r="AB30" s="473"/>
      <c r="AC30" s="496">
        <v>15.40015493059</v>
      </c>
      <c r="AD30" s="496"/>
      <c r="AE30" s="496"/>
      <c r="AF30" s="496"/>
      <c r="AG30" s="496"/>
      <c r="AH30" s="496"/>
      <c r="AI30" s="496"/>
      <c r="AJ30" s="473">
        <v>2681347.6170000001</v>
      </c>
      <c r="AK30" s="473"/>
      <c r="AL30" s="473"/>
      <c r="AM30" s="473"/>
      <c r="AN30" s="473"/>
      <c r="AO30" s="473"/>
      <c r="AP30" s="473"/>
      <c r="AQ30" s="473">
        <v>6844793.8370000003</v>
      </c>
      <c r="AR30" s="473"/>
      <c r="AS30" s="473"/>
      <c r="AT30" s="473"/>
      <c r="AU30" s="473"/>
      <c r="AV30" s="473"/>
      <c r="AW30" s="473"/>
      <c r="AX30" s="496">
        <v>16.499633484603098</v>
      </c>
      <c r="AY30" s="496"/>
      <c r="AZ30" s="496"/>
      <c r="BA30" s="496"/>
      <c r="BB30" s="496"/>
      <c r="BC30" s="496"/>
      <c r="BD30" s="496"/>
    </row>
    <row r="31" spans="1:56" ht="15" customHeight="1" x14ac:dyDescent="0.2">
      <c r="A31" s="498" t="s">
        <v>692</v>
      </c>
      <c r="B31" s="498"/>
      <c r="C31" s="498"/>
      <c r="D31" s="498"/>
      <c r="E31" s="498"/>
      <c r="F31" s="498"/>
      <c r="G31" s="498"/>
      <c r="H31" s="498"/>
      <c r="I31" s="498"/>
      <c r="J31" s="498"/>
      <c r="K31" s="498"/>
      <c r="L31" s="498"/>
      <c r="M31" s="498"/>
      <c r="N31" s="499"/>
      <c r="O31" s="473"/>
      <c r="P31" s="473"/>
      <c r="Q31" s="473"/>
      <c r="R31" s="473"/>
      <c r="S31" s="473"/>
      <c r="T31" s="473"/>
      <c r="U31" s="473"/>
      <c r="V31" s="473"/>
      <c r="W31" s="473"/>
      <c r="X31" s="473"/>
      <c r="Y31" s="473"/>
      <c r="Z31" s="473"/>
      <c r="AA31" s="473"/>
      <c r="AB31" s="473"/>
      <c r="AC31" s="496"/>
      <c r="AD31" s="496"/>
      <c r="AE31" s="496"/>
      <c r="AF31" s="496"/>
      <c r="AG31" s="496"/>
      <c r="AH31" s="496"/>
      <c r="AI31" s="496"/>
      <c r="AJ31" s="473"/>
      <c r="AK31" s="473"/>
      <c r="AL31" s="473"/>
      <c r="AM31" s="473"/>
      <c r="AN31" s="473"/>
      <c r="AO31" s="473"/>
      <c r="AP31" s="473"/>
      <c r="AQ31" s="473"/>
      <c r="AR31" s="473"/>
      <c r="AS31" s="473"/>
      <c r="AT31" s="473"/>
      <c r="AU31" s="473"/>
      <c r="AV31" s="473"/>
      <c r="AW31" s="473"/>
      <c r="AX31" s="496"/>
      <c r="AY31" s="496"/>
      <c r="AZ31" s="496"/>
      <c r="BA31" s="496"/>
      <c r="BB31" s="496"/>
      <c r="BC31" s="496"/>
      <c r="BD31" s="496"/>
    </row>
    <row r="32" spans="1:56" ht="15" customHeight="1" x14ac:dyDescent="0.2">
      <c r="A32" s="498" t="s">
        <v>693</v>
      </c>
      <c r="B32" s="498"/>
      <c r="C32" s="498"/>
      <c r="D32" s="498"/>
      <c r="E32" s="498"/>
      <c r="F32" s="498"/>
      <c r="G32" s="498"/>
      <c r="H32" s="498"/>
      <c r="I32" s="498"/>
      <c r="J32" s="498"/>
      <c r="K32" s="498"/>
      <c r="L32" s="498"/>
      <c r="M32" s="498"/>
      <c r="N32" s="499"/>
      <c r="O32" s="473">
        <v>529563.74</v>
      </c>
      <c r="P32" s="473"/>
      <c r="Q32" s="473"/>
      <c r="R32" s="473"/>
      <c r="S32" s="473"/>
      <c r="T32" s="473"/>
      <c r="U32" s="473"/>
      <c r="V32" s="473">
        <v>1494087.453</v>
      </c>
      <c r="W32" s="473"/>
      <c r="X32" s="473"/>
      <c r="Y32" s="473"/>
      <c r="Z32" s="473"/>
      <c r="AA32" s="473"/>
      <c r="AB32" s="473"/>
      <c r="AC32" s="496">
        <v>22.120974902062901</v>
      </c>
      <c r="AD32" s="496"/>
      <c r="AE32" s="496"/>
      <c r="AF32" s="496"/>
      <c r="AG32" s="496"/>
      <c r="AH32" s="496"/>
      <c r="AI32" s="496"/>
      <c r="AJ32" s="473">
        <v>1645544.875</v>
      </c>
      <c r="AK32" s="473"/>
      <c r="AL32" s="473"/>
      <c r="AM32" s="473"/>
      <c r="AN32" s="473"/>
      <c r="AO32" s="473"/>
      <c r="AP32" s="473"/>
      <c r="AQ32" s="473">
        <v>4413804.5820000004</v>
      </c>
      <c r="AR32" s="473"/>
      <c r="AS32" s="473"/>
      <c r="AT32" s="473"/>
      <c r="AU32" s="473"/>
      <c r="AV32" s="473"/>
      <c r="AW32" s="473"/>
      <c r="AX32" s="496">
        <v>20.3719546808979</v>
      </c>
      <c r="AY32" s="496"/>
      <c r="AZ32" s="496"/>
      <c r="BA32" s="496"/>
      <c r="BB32" s="496"/>
      <c r="BC32" s="496"/>
      <c r="BD32" s="496"/>
    </row>
    <row r="33" spans="1:56" ht="15" customHeight="1" x14ac:dyDescent="0.2">
      <c r="A33" s="498" t="s">
        <v>694</v>
      </c>
      <c r="B33" s="498"/>
      <c r="C33" s="498"/>
      <c r="D33" s="498"/>
      <c r="E33" s="498"/>
      <c r="F33" s="498"/>
      <c r="G33" s="498"/>
      <c r="H33" s="498"/>
      <c r="I33" s="498"/>
      <c r="J33" s="498"/>
      <c r="K33" s="498"/>
      <c r="L33" s="498"/>
      <c r="M33" s="498"/>
      <c r="N33" s="499"/>
      <c r="O33" s="473">
        <v>32135.51</v>
      </c>
      <c r="P33" s="473"/>
      <c r="Q33" s="473"/>
      <c r="R33" s="473"/>
      <c r="S33" s="473"/>
      <c r="T33" s="473"/>
      <c r="U33" s="473"/>
      <c r="V33" s="473">
        <v>107985.094</v>
      </c>
      <c r="W33" s="473"/>
      <c r="X33" s="473"/>
      <c r="Y33" s="473"/>
      <c r="Z33" s="473"/>
      <c r="AA33" s="473"/>
      <c r="AB33" s="473"/>
      <c r="AC33" s="496">
        <v>0.30348314119453301</v>
      </c>
      <c r="AD33" s="496"/>
      <c r="AE33" s="496"/>
      <c r="AF33" s="496"/>
      <c r="AG33" s="496"/>
      <c r="AH33" s="496"/>
      <c r="AI33" s="496"/>
      <c r="AJ33" s="473">
        <v>92840.235000000001</v>
      </c>
      <c r="AK33" s="473"/>
      <c r="AL33" s="473"/>
      <c r="AM33" s="473"/>
      <c r="AN33" s="473"/>
      <c r="AO33" s="473"/>
      <c r="AP33" s="473"/>
      <c r="AQ33" s="473">
        <v>309542.54499999998</v>
      </c>
      <c r="AR33" s="473"/>
      <c r="AS33" s="473"/>
      <c r="AT33" s="473"/>
      <c r="AU33" s="473"/>
      <c r="AV33" s="473"/>
      <c r="AW33" s="473"/>
      <c r="AX33" s="496">
        <v>2.0619684882883398</v>
      </c>
      <c r="AY33" s="496"/>
      <c r="AZ33" s="496"/>
      <c r="BA33" s="496"/>
      <c r="BB33" s="496"/>
      <c r="BC33" s="496"/>
      <c r="BD33" s="496"/>
    </row>
    <row r="34" spans="1:56" ht="15" customHeight="1" x14ac:dyDescent="0.2">
      <c r="A34" s="498" t="s">
        <v>1038</v>
      </c>
      <c r="B34" s="498"/>
      <c r="C34" s="498"/>
      <c r="D34" s="498"/>
      <c r="E34" s="498"/>
      <c r="F34" s="498"/>
      <c r="G34" s="498"/>
      <c r="H34" s="498"/>
      <c r="I34" s="498"/>
      <c r="J34" s="498"/>
      <c r="K34" s="498"/>
      <c r="L34" s="498"/>
      <c r="M34" s="498"/>
      <c r="N34" s="499"/>
      <c r="O34" s="473">
        <v>48961.457999999999</v>
      </c>
      <c r="P34" s="473"/>
      <c r="Q34" s="473"/>
      <c r="R34" s="473"/>
      <c r="S34" s="473"/>
      <c r="T34" s="473"/>
      <c r="U34" s="473"/>
      <c r="V34" s="473">
        <v>403730.03200000001</v>
      </c>
      <c r="W34" s="473"/>
      <c r="X34" s="473"/>
      <c r="Y34" s="473"/>
      <c r="Z34" s="473"/>
      <c r="AA34" s="473"/>
      <c r="AB34" s="473"/>
      <c r="AC34" s="496">
        <v>66.739834967761198</v>
      </c>
      <c r="AD34" s="496"/>
      <c r="AE34" s="496"/>
      <c r="AF34" s="496"/>
      <c r="AG34" s="496"/>
      <c r="AH34" s="496"/>
      <c r="AI34" s="496"/>
      <c r="AJ34" s="473">
        <v>159793.52499999999</v>
      </c>
      <c r="AK34" s="473"/>
      <c r="AL34" s="473"/>
      <c r="AM34" s="473"/>
      <c r="AN34" s="473"/>
      <c r="AO34" s="473"/>
      <c r="AP34" s="473"/>
      <c r="AQ34" s="473">
        <v>1036009.93</v>
      </c>
      <c r="AR34" s="473"/>
      <c r="AS34" s="473"/>
      <c r="AT34" s="473"/>
      <c r="AU34" s="473"/>
      <c r="AV34" s="473"/>
      <c r="AW34" s="473"/>
      <c r="AX34" s="496">
        <v>43.034049152704902</v>
      </c>
      <c r="AY34" s="496"/>
      <c r="AZ34" s="496"/>
      <c r="BA34" s="496"/>
      <c r="BB34" s="496"/>
      <c r="BC34" s="496"/>
      <c r="BD34" s="496"/>
    </row>
    <row r="35" spans="1:56" ht="15" customHeight="1" x14ac:dyDescent="0.2">
      <c r="A35" s="498" t="s">
        <v>1069</v>
      </c>
      <c r="B35" s="498"/>
      <c r="C35" s="498"/>
      <c r="D35" s="498"/>
      <c r="E35" s="498"/>
      <c r="F35" s="498"/>
      <c r="G35" s="498"/>
      <c r="H35" s="498"/>
      <c r="I35" s="498"/>
      <c r="J35" s="498"/>
      <c r="K35" s="498"/>
      <c r="L35" s="498"/>
      <c r="M35" s="498"/>
      <c r="N35" s="499"/>
      <c r="O35" s="473">
        <v>9819.0939999999991</v>
      </c>
      <c r="P35" s="473"/>
      <c r="Q35" s="473"/>
      <c r="R35" s="473"/>
      <c r="S35" s="473"/>
      <c r="T35" s="473"/>
      <c r="U35" s="473"/>
      <c r="V35" s="473">
        <v>176812.011</v>
      </c>
      <c r="W35" s="473"/>
      <c r="X35" s="473"/>
      <c r="Y35" s="473"/>
      <c r="Z35" s="473"/>
      <c r="AA35" s="473"/>
      <c r="AB35" s="473"/>
      <c r="AC35" s="496">
        <v>29.713860391559901</v>
      </c>
      <c r="AD35" s="496"/>
      <c r="AE35" s="496"/>
      <c r="AF35" s="496"/>
      <c r="AG35" s="496"/>
      <c r="AH35" s="496"/>
      <c r="AI35" s="496"/>
      <c r="AJ35" s="473">
        <v>32938.625999999997</v>
      </c>
      <c r="AK35" s="473"/>
      <c r="AL35" s="473"/>
      <c r="AM35" s="473"/>
      <c r="AN35" s="473"/>
      <c r="AO35" s="473"/>
      <c r="AP35" s="473"/>
      <c r="AQ35" s="473">
        <v>450979.27100000001</v>
      </c>
      <c r="AR35" s="473"/>
      <c r="AS35" s="473"/>
      <c r="AT35" s="473"/>
      <c r="AU35" s="473"/>
      <c r="AV35" s="473"/>
      <c r="AW35" s="473"/>
      <c r="AX35" s="496">
        <v>24.198175388211101</v>
      </c>
      <c r="AY35" s="496"/>
      <c r="AZ35" s="496"/>
      <c r="BA35" s="496"/>
      <c r="BB35" s="496"/>
      <c r="BC35" s="496"/>
      <c r="BD35" s="496"/>
    </row>
    <row r="36" spans="1:56" ht="15" customHeight="1" x14ac:dyDescent="0.2">
      <c r="A36" s="498" t="s">
        <v>695</v>
      </c>
      <c r="B36" s="498"/>
      <c r="C36" s="498"/>
      <c r="D36" s="498"/>
      <c r="E36" s="498"/>
      <c r="F36" s="498"/>
      <c r="G36" s="498"/>
      <c r="H36" s="498"/>
      <c r="I36" s="498"/>
      <c r="J36" s="498"/>
      <c r="K36" s="498"/>
      <c r="L36" s="498"/>
      <c r="M36" s="498"/>
      <c r="N36" s="499"/>
      <c r="O36" s="473">
        <v>11128.567999999999</v>
      </c>
      <c r="P36" s="473"/>
      <c r="Q36" s="473"/>
      <c r="R36" s="473"/>
      <c r="S36" s="473"/>
      <c r="T36" s="473"/>
      <c r="U36" s="473"/>
      <c r="V36" s="473">
        <v>184624.356</v>
      </c>
      <c r="W36" s="473"/>
      <c r="X36" s="473"/>
      <c r="Y36" s="473"/>
      <c r="Z36" s="473"/>
      <c r="AA36" s="473"/>
      <c r="AB36" s="473"/>
      <c r="AC36" s="496">
        <v>59.741077779688098</v>
      </c>
      <c r="AD36" s="496"/>
      <c r="AE36" s="496"/>
      <c r="AF36" s="496"/>
      <c r="AG36" s="496"/>
      <c r="AH36" s="496"/>
      <c r="AI36" s="496"/>
      <c r="AJ36" s="473">
        <v>33948.241999999998</v>
      </c>
      <c r="AK36" s="473"/>
      <c r="AL36" s="473"/>
      <c r="AM36" s="473"/>
      <c r="AN36" s="473"/>
      <c r="AO36" s="473"/>
      <c r="AP36" s="473"/>
      <c r="AQ36" s="473">
        <v>482295.304</v>
      </c>
      <c r="AR36" s="473"/>
      <c r="AS36" s="473"/>
      <c r="AT36" s="473"/>
      <c r="AU36" s="473"/>
      <c r="AV36" s="473"/>
      <c r="AW36" s="473"/>
      <c r="AX36" s="496">
        <v>27.447132370774099</v>
      </c>
      <c r="AY36" s="496"/>
      <c r="AZ36" s="496"/>
      <c r="BA36" s="496"/>
      <c r="BB36" s="496"/>
      <c r="BC36" s="496"/>
      <c r="BD36" s="496"/>
    </row>
    <row r="37" spans="1:56" ht="15" customHeight="1" x14ac:dyDescent="0.2">
      <c r="A37" s="498" t="s">
        <v>696</v>
      </c>
      <c r="B37" s="498"/>
      <c r="C37" s="498"/>
      <c r="D37" s="498"/>
      <c r="E37" s="498"/>
      <c r="F37" s="498"/>
      <c r="G37" s="498"/>
      <c r="H37" s="498"/>
      <c r="I37" s="498"/>
      <c r="J37" s="498"/>
      <c r="K37" s="498"/>
      <c r="L37" s="498"/>
      <c r="M37" s="498"/>
      <c r="N37" s="499"/>
      <c r="O37" s="473">
        <v>124685.24099999999</v>
      </c>
      <c r="P37" s="473"/>
      <c r="Q37" s="473"/>
      <c r="R37" s="473"/>
      <c r="S37" s="473"/>
      <c r="T37" s="473"/>
      <c r="U37" s="473"/>
      <c r="V37" s="473">
        <v>1719071.0630000001</v>
      </c>
      <c r="W37" s="473"/>
      <c r="X37" s="473"/>
      <c r="Y37" s="473"/>
      <c r="Z37" s="473"/>
      <c r="AA37" s="473"/>
      <c r="AB37" s="473"/>
      <c r="AC37" s="496">
        <v>125.580088450115</v>
      </c>
      <c r="AD37" s="496"/>
      <c r="AE37" s="496"/>
      <c r="AF37" s="496"/>
      <c r="AG37" s="496"/>
      <c r="AH37" s="496"/>
      <c r="AI37" s="496"/>
      <c r="AJ37" s="473">
        <v>325933.42099999997</v>
      </c>
      <c r="AK37" s="473"/>
      <c r="AL37" s="473"/>
      <c r="AM37" s="473"/>
      <c r="AN37" s="473"/>
      <c r="AO37" s="473"/>
      <c r="AP37" s="473"/>
      <c r="AQ37" s="473">
        <v>4066736.2149999999</v>
      </c>
      <c r="AR37" s="473"/>
      <c r="AS37" s="473"/>
      <c r="AT37" s="473"/>
      <c r="AU37" s="473"/>
      <c r="AV37" s="473"/>
      <c r="AW37" s="473"/>
      <c r="AX37" s="496">
        <v>76.616951729861299</v>
      </c>
      <c r="AY37" s="496"/>
      <c r="AZ37" s="496"/>
      <c r="BA37" s="496"/>
      <c r="BB37" s="496"/>
      <c r="BC37" s="496"/>
      <c r="BD37" s="496"/>
    </row>
    <row r="38" spans="1:56" ht="15" customHeight="1" x14ac:dyDescent="0.2">
      <c r="A38" s="500" t="s">
        <v>697</v>
      </c>
      <c r="B38" s="500"/>
      <c r="C38" s="500"/>
      <c r="D38" s="500"/>
      <c r="E38" s="500"/>
      <c r="F38" s="500"/>
      <c r="G38" s="500"/>
      <c r="H38" s="500"/>
      <c r="I38" s="500"/>
      <c r="J38" s="500"/>
      <c r="K38" s="500"/>
      <c r="L38" s="500"/>
      <c r="M38" s="500"/>
      <c r="N38" s="501"/>
      <c r="O38" s="497">
        <v>1070993.7660000001</v>
      </c>
      <c r="P38" s="497"/>
      <c r="Q38" s="497"/>
      <c r="R38" s="497"/>
      <c r="S38" s="497"/>
      <c r="T38" s="497"/>
      <c r="U38" s="497"/>
      <c r="V38" s="497">
        <v>4874915.4570000004</v>
      </c>
      <c r="W38" s="497"/>
      <c r="X38" s="497"/>
      <c r="Y38" s="497"/>
      <c r="Z38" s="497"/>
      <c r="AA38" s="497"/>
      <c r="AB38" s="497"/>
      <c r="AC38" s="532">
        <v>46.001963219271097</v>
      </c>
      <c r="AD38" s="532"/>
      <c r="AE38" s="532"/>
      <c r="AF38" s="532"/>
      <c r="AG38" s="532"/>
      <c r="AH38" s="532"/>
      <c r="AI38" s="532"/>
      <c r="AJ38" s="497">
        <v>3329422.3939999999</v>
      </c>
      <c r="AK38" s="497"/>
      <c r="AL38" s="497"/>
      <c r="AM38" s="497"/>
      <c r="AN38" s="497"/>
      <c r="AO38" s="497"/>
      <c r="AP38" s="497"/>
      <c r="AQ38" s="497">
        <v>13206250.52</v>
      </c>
      <c r="AR38" s="497"/>
      <c r="AS38" s="497"/>
      <c r="AT38" s="497"/>
      <c r="AU38" s="497"/>
      <c r="AV38" s="497"/>
      <c r="AW38" s="497"/>
      <c r="AX38" s="532">
        <v>32.598253486127703</v>
      </c>
      <c r="AY38" s="532"/>
      <c r="AZ38" s="532"/>
      <c r="BA38" s="532"/>
      <c r="BB38" s="532"/>
      <c r="BC38" s="532"/>
      <c r="BD38" s="532"/>
    </row>
    <row r="39" spans="1:56" ht="15" customHeight="1" x14ac:dyDescent="0.2">
      <c r="A39" s="310"/>
      <c r="B39" s="310"/>
      <c r="C39" s="310"/>
      <c r="D39" s="310"/>
      <c r="E39" s="310"/>
      <c r="F39" s="310"/>
      <c r="G39" s="310"/>
      <c r="H39" s="310"/>
      <c r="I39" s="310"/>
      <c r="J39" s="310"/>
      <c r="K39" s="310"/>
      <c r="L39" s="310"/>
      <c r="M39" s="310"/>
      <c r="N39" s="310"/>
      <c r="O39" s="143"/>
      <c r="P39" s="143"/>
      <c r="Q39" s="143"/>
      <c r="R39" s="143"/>
      <c r="S39" s="143"/>
      <c r="T39" s="143"/>
      <c r="U39" s="143"/>
      <c r="V39" s="143"/>
      <c r="W39" s="143"/>
      <c r="X39" s="143"/>
      <c r="Y39" s="143"/>
      <c r="Z39" s="143"/>
      <c r="AA39" s="143"/>
      <c r="AB39" s="143"/>
      <c r="AC39" s="145"/>
      <c r="AD39" s="145"/>
      <c r="AE39" s="145"/>
      <c r="AF39" s="145"/>
      <c r="AG39" s="145"/>
      <c r="AH39" s="145"/>
      <c r="AI39" s="145"/>
      <c r="AJ39" s="143"/>
      <c r="AK39" s="143"/>
      <c r="AL39" s="143"/>
      <c r="AM39" s="143"/>
      <c r="AN39" s="143"/>
      <c r="AO39" s="143"/>
      <c r="AP39" s="143"/>
      <c r="AQ39" s="143"/>
      <c r="AR39" s="143"/>
      <c r="AS39" s="143"/>
      <c r="AT39" s="143"/>
      <c r="AU39" s="143"/>
      <c r="AV39" s="143"/>
      <c r="AW39" s="143"/>
      <c r="AX39" s="145"/>
      <c r="AY39" s="145"/>
      <c r="AZ39" s="145"/>
      <c r="BA39" s="145"/>
      <c r="BB39" s="145"/>
      <c r="BC39" s="145"/>
      <c r="BD39" s="145"/>
    </row>
    <row r="40" spans="1:56" ht="15" customHeight="1" x14ac:dyDescent="0.2">
      <c r="A40" s="310"/>
      <c r="B40" s="310"/>
      <c r="C40" s="310"/>
      <c r="D40" s="310"/>
      <c r="E40" s="310"/>
      <c r="F40" s="310"/>
      <c r="G40" s="310"/>
      <c r="H40" s="310"/>
      <c r="I40" s="310"/>
      <c r="J40" s="310"/>
      <c r="K40" s="310"/>
      <c r="L40" s="310"/>
      <c r="M40" s="310"/>
      <c r="N40" s="310"/>
      <c r="O40" s="143"/>
      <c r="P40" s="143"/>
      <c r="Q40" s="143"/>
      <c r="R40" s="143"/>
      <c r="S40" s="143"/>
      <c r="T40" s="143"/>
      <c r="U40" s="143"/>
      <c r="V40" s="143"/>
      <c r="W40" s="143"/>
      <c r="X40" s="143"/>
      <c r="Y40" s="143"/>
      <c r="Z40" s="143"/>
      <c r="AA40" s="143"/>
      <c r="AB40" s="143"/>
      <c r="AC40" s="144"/>
      <c r="AD40" s="144"/>
      <c r="AE40" s="144"/>
      <c r="AF40" s="144"/>
      <c r="AG40" s="144"/>
      <c r="AH40" s="144"/>
      <c r="AI40" s="144"/>
      <c r="AJ40" s="143"/>
      <c r="AK40" s="143"/>
      <c r="AL40" s="143"/>
      <c r="AM40" s="143"/>
      <c r="AN40" s="143"/>
      <c r="AO40" s="143"/>
      <c r="AP40" s="143"/>
      <c r="AQ40" s="143"/>
      <c r="AR40" s="143"/>
      <c r="AS40" s="143"/>
      <c r="AT40" s="143"/>
      <c r="AU40" s="143"/>
      <c r="AV40" s="143"/>
      <c r="AW40" s="143"/>
      <c r="AX40" s="144"/>
      <c r="AY40" s="144"/>
      <c r="AZ40" s="144"/>
      <c r="BA40" s="144"/>
      <c r="BB40" s="144"/>
      <c r="BC40" s="144"/>
      <c r="BD40" s="144"/>
    </row>
    <row r="41" spans="1:56" ht="18" customHeight="1" x14ac:dyDescent="0.25">
      <c r="A41" s="502" t="s">
        <v>1135</v>
      </c>
      <c r="B41" s="502"/>
      <c r="C41" s="502"/>
      <c r="D41" s="502"/>
      <c r="E41" s="502"/>
      <c r="F41" s="502"/>
      <c r="G41" s="502"/>
      <c r="H41" s="502"/>
      <c r="I41" s="502"/>
      <c r="J41" s="502"/>
      <c r="K41" s="502"/>
      <c r="L41" s="502"/>
      <c r="M41" s="502"/>
      <c r="N41" s="502"/>
      <c r="O41" s="502"/>
      <c r="P41" s="502"/>
      <c r="Q41" s="502"/>
      <c r="R41" s="502"/>
      <c r="S41" s="502"/>
      <c r="T41" s="502"/>
      <c r="U41" s="502"/>
      <c r="V41" s="502"/>
      <c r="W41" s="502"/>
      <c r="X41" s="502"/>
      <c r="Y41" s="502"/>
      <c r="Z41" s="502"/>
      <c r="AA41" s="502"/>
      <c r="AB41" s="502"/>
      <c r="AC41" s="502"/>
      <c r="AD41" s="502"/>
      <c r="AE41" s="502"/>
      <c r="AF41" s="502"/>
      <c r="AG41" s="502"/>
      <c r="AH41" s="502"/>
      <c r="AI41" s="502"/>
      <c r="AJ41" s="502"/>
      <c r="AK41" s="502"/>
      <c r="AL41" s="502"/>
      <c r="AM41" s="502"/>
      <c r="AN41" s="502"/>
      <c r="AO41" s="502"/>
      <c r="AP41" s="502"/>
      <c r="AQ41" s="502"/>
      <c r="AR41" s="502"/>
      <c r="AS41" s="502"/>
      <c r="AT41" s="502"/>
      <c r="AU41" s="502"/>
      <c r="AV41" s="502"/>
      <c r="AW41" s="502"/>
      <c r="AX41" s="502"/>
      <c r="AY41" s="502"/>
      <c r="AZ41" s="502"/>
      <c r="BA41" s="502"/>
      <c r="BB41" s="502"/>
      <c r="BC41" s="502"/>
      <c r="BD41" s="502"/>
    </row>
    <row r="42" spans="1:56" ht="15" customHeight="1" x14ac:dyDescent="0.25">
      <c r="A42" s="146"/>
      <c r="B42" s="146"/>
      <c r="C42" s="146"/>
      <c r="D42" s="146"/>
      <c r="E42" s="146"/>
      <c r="F42" s="146"/>
      <c r="G42" s="146"/>
      <c r="H42" s="146"/>
      <c r="I42" s="146"/>
      <c r="J42" s="146"/>
      <c r="K42" s="146"/>
      <c r="L42" s="146"/>
      <c r="M42" s="146"/>
      <c r="N42" s="146"/>
      <c r="O42" s="309"/>
      <c r="P42" s="309"/>
      <c r="Q42" s="309"/>
      <c r="R42" s="309"/>
      <c r="S42" s="309"/>
      <c r="T42" s="309"/>
      <c r="U42" s="309"/>
      <c r="V42" s="309"/>
      <c r="W42" s="309"/>
      <c r="X42" s="309"/>
      <c r="Y42" s="309"/>
      <c r="Z42" s="309"/>
      <c r="AA42" s="309"/>
      <c r="AB42" s="309"/>
      <c r="AC42" s="309"/>
      <c r="AD42" s="309"/>
      <c r="AE42" s="309"/>
      <c r="AF42" s="309"/>
      <c r="AG42" s="309"/>
      <c r="AH42" s="309"/>
      <c r="AI42" s="309"/>
      <c r="AJ42" s="309"/>
      <c r="AK42" s="309"/>
      <c r="AL42" s="309"/>
      <c r="AM42" s="309"/>
      <c r="AN42" s="309"/>
      <c r="AO42" s="309"/>
      <c r="AP42" s="309"/>
      <c r="AQ42" s="309"/>
      <c r="AR42" s="309"/>
      <c r="AS42" s="309"/>
      <c r="AT42" s="309"/>
      <c r="AU42" s="309"/>
      <c r="AV42" s="309"/>
      <c r="AW42" s="309"/>
      <c r="AX42" s="309"/>
      <c r="AY42" s="309"/>
      <c r="AZ42" s="309"/>
      <c r="BA42" s="309"/>
      <c r="BB42" s="309"/>
      <c r="BC42" s="309"/>
      <c r="BD42" s="309"/>
    </row>
    <row r="43" spans="1:56" ht="15" customHeight="1" x14ac:dyDescent="0.2">
      <c r="A43" s="503" t="s">
        <v>995</v>
      </c>
      <c r="B43" s="503"/>
      <c r="C43" s="503"/>
      <c r="D43" s="503"/>
      <c r="E43" s="503"/>
      <c r="F43" s="503"/>
      <c r="G43" s="503"/>
      <c r="H43" s="503"/>
      <c r="I43" s="503"/>
      <c r="J43" s="503"/>
      <c r="K43" s="503"/>
      <c r="L43" s="503"/>
      <c r="M43" s="503"/>
      <c r="N43" s="504"/>
      <c r="O43" s="509" t="s">
        <v>932</v>
      </c>
      <c r="P43" s="510"/>
      <c r="Q43" s="510"/>
      <c r="R43" s="510"/>
      <c r="S43" s="510"/>
      <c r="T43" s="510"/>
      <c r="U43" s="510"/>
      <c r="V43" s="510"/>
      <c r="W43" s="510"/>
      <c r="X43" s="510"/>
      <c r="Y43" s="510"/>
      <c r="Z43" s="510"/>
      <c r="AA43" s="510" t="s">
        <v>505</v>
      </c>
      <c r="AB43" s="510"/>
      <c r="AC43" s="510"/>
      <c r="AD43" s="510"/>
      <c r="AE43" s="510"/>
      <c r="AF43" s="510"/>
      <c r="AG43" s="513" t="s">
        <v>195</v>
      </c>
      <c r="AH43" s="514"/>
      <c r="AI43" s="514"/>
      <c r="AJ43" s="514"/>
      <c r="AK43" s="514"/>
      <c r="AL43" s="514"/>
      <c r="AM43" s="514"/>
      <c r="AN43" s="514"/>
      <c r="AO43" s="514"/>
      <c r="AP43" s="514"/>
      <c r="AQ43" s="514"/>
      <c r="AR43" s="514"/>
      <c r="AS43" s="514"/>
      <c r="AT43" s="514"/>
      <c r="AU43" s="514"/>
      <c r="AV43" s="514"/>
      <c r="AW43" s="514"/>
      <c r="AX43" s="514"/>
      <c r="AY43" s="514"/>
      <c r="AZ43" s="514"/>
      <c r="BA43" s="514"/>
      <c r="BB43" s="514"/>
      <c r="BC43" s="514"/>
      <c r="BD43" s="514"/>
    </row>
    <row r="44" spans="1:56" ht="15" customHeight="1" x14ac:dyDescent="0.2">
      <c r="A44" s="505"/>
      <c r="B44" s="505"/>
      <c r="C44" s="505"/>
      <c r="D44" s="505"/>
      <c r="E44" s="505"/>
      <c r="F44" s="505"/>
      <c r="G44" s="505"/>
      <c r="H44" s="505"/>
      <c r="I44" s="505"/>
      <c r="J44" s="505"/>
      <c r="K44" s="505"/>
      <c r="L44" s="505"/>
      <c r="M44" s="505"/>
      <c r="N44" s="506"/>
      <c r="O44" s="511"/>
      <c r="P44" s="512"/>
      <c r="Q44" s="512"/>
      <c r="R44" s="512"/>
      <c r="S44" s="512"/>
      <c r="T44" s="512"/>
      <c r="U44" s="512"/>
      <c r="V44" s="512"/>
      <c r="W44" s="512"/>
      <c r="X44" s="512"/>
      <c r="Y44" s="512"/>
      <c r="Z44" s="512"/>
      <c r="AA44" s="512"/>
      <c r="AB44" s="512"/>
      <c r="AC44" s="512"/>
      <c r="AD44" s="512"/>
      <c r="AE44" s="512"/>
      <c r="AF44" s="512"/>
      <c r="AG44" s="512" t="s">
        <v>464</v>
      </c>
      <c r="AH44" s="512"/>
      <c r="AI44" s="512"/>
      <c r="AJ44" s="512"/>
      <c r="AK44" s="512"/>
      <c r="AL44" s="512"/>
      <c r="AM44" s="515" t="s">
        <v>471</v>
      </c>
      <c r="AN44" s="515"/>
      <c r="AO44" s="515"/>
      <c r="AP44" s="515"/>
      <c r="AQ44" s="515"/>
      <c r="AR44" s="515"/>
      <c r="AS44" s="515"/>
      <c r="AT44" s="515"/>
      <c r="AU44" s="515"/>
      <c r="AV44" s="515"/>
      <c r="AW44" s="515"/>
      <c r="AX44" s="515"/>
      <c r="AY44" s="515"/>
      <c r="AZ44" s="515"/>
      <c r="BA44" s="515"/>
      <c r="BB44" s="515"/>
      <c r="BC44" s="515"/>
      <c r="BD44" s="516"/>
    </row>
    <row r="45" spans="1:56" ht="15" customHeight="1" x14ac:dyDescent="0.2">
      <c r="A45" s="505"/>
      <c r="B45" s="505"/>
      <c r="C45" s="505"/>
      <c r="D45" s="505"/>
      <c r="E45" s="505"/>
      <c r="F45" s="505"/>
      <c r="G45" s="505"/>
      <c r="H45" s="505"/>
      <c r="I45" s="505"/>
      <c r="J45" s="505"/>
      <c r="K45" s="505"/>
      <c r="L45" s="505"/>
      <c r="M45" s="505"/>
      <c r="N45" s="506"/>
      <c r="O45" s="511" t="s">
        <v>460</v>
      </c>
      <c r="P45" s="512"/>
      <c r="Q45" s="512"/>
      <c r="R45" s="512"/>
      <c r="S45" s="512"/>
      <c r="T45" s="512"/>
      <c r="U45" s="512" t="s">
        <v>874</v>
      </c>
      <c r="V45" s="512"/>
      <c r="W45" s="512"/>
      <c r="X45" s="512"/>
      <c r="Y45" s="512"/>
      <c r="Z45" s="512"/>
      <c r="AA45" s="512"/>
      <c r="AB45" s="512"/>
      <c r="AC45" s="512"/>
      <c r="AD45" s="512"/>
      <c r="AE45" s="512"/>
      <c r="AF45" s="512"/>
      <c r="AG45" s="512"/>
      <c r="AH45" s="512"/>
      <c r="AI45" s="512"/>
      <c r="AJ45" s="512"/>
      <c r="AK45" s="512"/>
      <c r="AL45" s="512"/>
      <c r="AM45" s="512" t="s">
        <v>196</v>
      </c>
      <c r="AN45" s="512"/>
      <c r="AO45" s="512"/>
      <c r="AP45" s="512"/>
      <c r="AQ45" s="512"/>
      <c r="AR45" s="512"/>
      <c r="AS45" s="512" t="s">
        <v>197</v>
      </c>
      <c r="AT45" s="512"/>
      <c r="AU45" s="512"/>
      <c r="AV45" s="512"/>
      <c r="AW45" s="512"/>
      <c r="AX45" s="512"/>
      <c r="AY45" s="519" t="s">
        <v>198</v>
      </c>
      <c r="AZ45" s="519"/>
      <c r="BA45" s="519"/>
      <c r="BB45" s="519"/>
      <c r="BC45" s="519"/>
      <c r="BD45" s="520"/>
    </row>
    <row r="46" spans="1:56" ht="15" customHeight="1" x14ac:dyDescent="0.2">
      <c r="A46" s="505"/>
      <c r="B46" s="505"/>
      <c r="C46" s="505"/>
      <c r="D46" s="505"/>
      <c r="E46" s="505"/>
      <c r="F46" s="505"/>
      <c r="G46" s="505"/>
      <c r="H46" s="505"/>
      <c r="I46" s="505"/>
      <c r="J46" s="505"/>
      <c r="K46" s="505"/>
      <c r="L46" s="505"/>
      <c r="M46" s="505"/>
      <c r="N46" s="506"/>
      <c r="O46" s="511"/>
      <c r="P46" s="512"/>
      <c r="Q46" s="512"/>
      <c r="R46" s="512"/>
      <c r="S46" s="512"/>
      <c r="T46" s="512"/>
      <c r="U46" s="512"/>
      <c r="V46" s="512"/>
      <c r="W46" s="512"/>
      <c r="X46" s="512"/>
      <c r="Y46" s="512"/>
      <c r="Z46" s="512"/>
      <c r="AA46" s="512"/>
      <c r="AB46" s="512"/>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2"/>
      <c r="AY46" s="519"/>
      <c r="AZ46" s="519"/>
      <c r="BA46" s="519"/>
      <c r="BB46" s="519"/>
      <c r="BC46" s="519"/>
      <c r="BD46" s="520"/>
    </row>
    <row r="47" spans="1:56" ht="15" customHeight="1" x14ac:dyDescent="0.2">
      <c r="A47" s="507"/>
      <c r="B47" s="507"/>
      <c r="C47" s="507"/>
      <c r="D47" s="507"/>
      <c r="E47" s="507"/>
      <c r="F47" s="507"/>
      <c r="G47" s="507"/>
      <c r="H47" s="507"/>
      <c r="I47" s="507"/>
      <c r="J47" s="507"/>
      <c r="K47" s="507"/>
      <c r="L47" s="507"/>
      <c r="M47" s="507"/>
      <c r="N47" s="508"/>
      <c r="O47" s="521" t="s">
        <v>461</v>
      </c>
      <c r="P47" s="522"/>
      <c r="Q47" s="522"/>
      <c r="R47" s="522"/>
      <c r="S47" s="522"/>
      <c r="T47" s="522"/>
      <c r="U47" s="522" t="s">
        <v>470</v>
      </c>
      <c r="V47" s="522"/>
      <c r="W47" s="522"/>
      <c r="X47" s="522"/>
      <c r="Y47" s="522"/>
      <c r="Z47" s="522"/>
      <c r="AA47" s="522" t="s">
        <v>461</v>
      </c>
      <c r="AB47" s="522"/>
      <c r="AC47" s="522"/>
      <c r="AD47" s="522"/>
      <c r="AE47" s="522"/>
      <c r="AF47" s="522"/>
      <c r="AG47" s="522"/>
      <c r="AH47" s="522"/>
      <c r="AI47" s="522"/>
      <c r="AJ47" s="522"/>
      <c r="AK47" s="522"/>
      <c r="AL47" s="522"/>
      <c r="AM47" s="522"/>
      <c r="AN47" s="522"/>
      <c r="AO47" s="522"/>
      <c r="AP47" s="522"/>
      <c r="AQ47" s="522"/>
      <c r="AR47" s="522"/>
      <c r="AS47" s="522"/>
      <c r="AT47" s="522"/>
      <c r="AU47" s="522"/>
      <c r="AV47" s="522"/>
      <c r="AW47" s="522"/>
      <c r="AX47" s="522"/>
      <c r="AY47" s="522"/>
      <c r="AZ47" s="522"/>
      <c r="BA47" s="522"/>
      <c r="BB47" s="522"/>
      <c r="BC47" s="522"/>
      <c r="BD47" s="523"/>
    </row>
    <row r="48" spans="1:56" ht="12.75" customHeight="1" x14ac:dyDescent="0.2">
      <c r="A48" s="140"/>
      <c r="B48" s="140"/>
      <c r="C48" s="140"/>
      <c r="D48" s="140"/>
      <c r="E48" s="140"/>
      <c r="F48" s="140"/>
      <c r="G48" s="140"/>
      <c r="H48" s="140"/>
      <c r="I48" s="140"/>
      <c r="J48" s="140"/>
      <c r="K48" s="140"/>
      <c r="L48" s="140"/>
      <c r="M48" s="140"/>
      <c r="N48" s="147"/>
    </row>
    <row r="49" spans="1:56" ht="15" customHeight="1" x14ac:dyDescent="0.2">
      <c r="A49" s="517" t="s">
        <v>698</v>
      </c>
      <c r="B49" s="517"/>
      <c r="C49" s="517"/>
      <c r="D49" s="517"/>
      <c r="E49" s="517"/>
      <c r="F49" s="517"/>
      <c r="G49" s="517"/>
      <c r="H49" s="517"/>
      <c r="I49" s="517"/>
      <c r="J49" s="517"/>
      <c r="K49" s="517"/>
      <c r="L49" s="517"/>
      <c r="M49" s="517"/>
      <c r="N49" s="518"/>
      <c r="O49" s="524">
        <v>2897020.46</v>
      </c>
      <c r="P49" s="524"/>
      <c r="Q49" s="524"/>
      <c r="R49" s="524"/>
      <c r="S49" s="524"/>
      <c r="T49" s="524"/>
      <c r="U49" s="525">
        <v>65.905121208837699</v>
      </c>
      <c r="V49" s="525"/>
      <c r="W49" s="525"/>
      <c r="X49" s="525"/>
      <c r="Y49" s="525"/>
      <c r="Z49" s="525"/>
      <c r="AA49" s="524">
        <v>268710.80800000002</v>
      </c>
      <c r="AB49" s="524"/>
      <c r="AC49" s="524"/>
      <c r="AD49" s="524"/>
      <c r="AE49" s="524"/>
      <c r="AF49" s="524"/>
      <c r="AG49" s="524">
        <v>2430967.69</v>
      </c>
      <c r="AH49" s="524"/>
      <c r="AI49" s="524"/>
      <c r="AJ49" s="524"/>
      <c r="AK49" s="524"/>
      <c r="AL49" s="524"/>
      <c r="AM49" s="524">
        <v>32775.017</v>
      </c>
      <c r="AN49" s="524"/>
      <c r="AO49" s="524"/>
      <c r="AP49" s="524"/>
      <c r="AQ49" s="524"/>
      <c r="AR49" s="524"/>
      <c r="AS49" s="524">
        <v>125804.17200000001</v>
      </c>
      <c r="AT49" s="524"/>
      <c r="AU49" s="524"/>
      <c r="AV49" s="524"/>
      <c r="AW49" s="524"/>
      <c r="AX49" s="524"/>
      <c r="AY49" s="524">
        <v>2272388.5010000002</v>
      </c>
      <c r="AZ49" s="524"/>
      <c r="BA49" s="524"/>
      <c r="BB49" s="524"/>
      <c r="BC49" s="524"/>
      <c r="BD49" s="524"/>
    </row>
    <row r="50" spans="1:56" ht="15" customHeight="1" x14ac:dyDescent="0.2">
      <c r="A50" s="517" t="s">
        <v>699</v>
      </c>
      <c r="B50" s="517"/>
      <c r="C50" s="517"/>
      <c r="D50" s="517"/>
      <c r="E50" s="517"/>
      <c r="F50" s="517"/>
      <c r="G50" s="517"/>
      <c r="H50" s="517"/>
      <c r="I50" s="517"/>
      <c r="J50" s="517"/>
      <c r="K50" s="517"/>
      <c r="L50" s="517"/>
      <c r="M50" s="517"/>
      <c r="N50" s="518"/>
      <c r="O50" s="524"/>
      <c r="P50" s="524"/>
      <c r="Q50" s="524"/>
      <c r="R50" s="524"/>
      <c r="S50" s="524"/>
      <c r="T50" s="524"/>
      <c r="U50" s="525"/>
      <c r="V50" s="525"/>
      <c r="W50" s="525"/>
      <c r="X50" s="525"/>
      <c r="Y50" s="525"/>
      <c r="Z50" s="525"/>
      <c r="AA50" s="524"/>
      <c r="AB50" s="524"/>
      <c r="AC50" s="524"/>
      <c r="AD50" s="524"/>
      <c r="AE50" s="524"/>
      <c r="AF50" s="524"/>
      <c r="AG50" s="524"/>
      <c r="AH50" s="524"/>
      <c r="AI50" s="524"/>
      <c r="AJ50" s="524"/>
      <c r="AK50" s="524"/>
      <c r="AL50" s="524"/>
      <c r="AM50" s="524"/>
      <c r="AN50" s="524"/>
      <c r="AO50" s="524"/>
      <c r="AP50" s="524"/>
      <c r="AQ50" s="524"/>
      <c r="AR50" s="524"/>
      <c r="AS50" s="524"/>
      <c r="AT50" s="524"/>
      <c r="AU50" s="524"/>
      <c r="AV50" s="524"/>
      <c r="AW50" s="524"/>
      <c r="AX50" s="524"/>
      <c r="AY50" s="524"/>
      <c r="AZ50" s="524"/>
      <c r="BA50" s="524"/>
      <c r="BB50" s="524"/>
      <c r="BC50" s="524"/>
      <c r="BD50" s="524"/>
    </row>
    <row r="51" spans="1:56" ht="15" customHeight="1" x14ac:dyDescent="0.2">
      <c r="A51" s="517" t="s">
        <v>1079</v>
      </c>
      <c r="B51" s="517"/>
      <c r="C51" s="517"/>
      <c r="D51" s="517"/>
      <c r="E51" s="517"/>
      <c r="F51" s="517"/>
      <c r="G51" s="517"/>
      <c r="H51" s="517"/>
      <c r="I51" s="517"/>
      <c r="J51" s="517"/>
      <c r="K51" s="517"/>
      <c r="L51" s="517"/>
      <c r="M51" s="517"/>
      <c r="N51" s="518"/>
      <c r="O51" s="524">
        <v>2277081.6009999998</v>
      </c>
      <c r="P51" s="524"/>
      <c r="Q51" s="524"/>
      <c r="R51" s="524"/>
      <c r="S51" s="524"/>
      <c r="T51" s="524"/>
      <c r="U51" s="525">
        <v>51.801960320404199</v>
      </c>
      <c r="V51" s="525"/>
      <c r="W51" s="525"/>
      <c r="X51" s="525"/>
      <c r="Y51" s="525"/>
      <c r="Z51" s="525"/>
      <c r="AA51" s="524">
        <v>207833.32199999999</v>
      </c>
      <c r="AB51" s="524"/>
      <c r="AC51" s="524"/>
      <c r="AD51" s="524"/>
      <c r="AE51" s="524"/>
      <c r="AF51" s="524"/>
      <c r="AG51" s="524">
        <v>1873123.074</v>
      </c>
      <c r="AH51" s="524"/>
      <c r="AI51" s="524"/>
      <c r="AJ51" s="524"/>
      <c r="AK51" s="524"/>
      <c r="AL51" s="524"/>
      <c r="AM51" s="524">
        <v>26896.744999999999</v>
      </c>
      <c r="AN51" s="524"/>
      <c r="AO51" s="524"/>
      <c r="AP51" s="524"/>
      <c r="AQ51" s="524"/>
      <c r="AR51" s="524"/>
      <c r="AS51" s="524">
        <v>107483.50599999999</v>
      </c>
      <c r="AT51" s="524"/>
      <c r="AU51" s="524"/>
      <c r="AV51" s="524"/>
      <c r="AW51" s="524"/>
      <c r="AX51" s="524"/>
      <c r="AY51" s="524">
        <v>1738742.8230000001</v>
      </c>
      <c r="AZ51" s="524"/>
      <c r="BA51" s="524"/>
      <c r="BB51" s="524"/>
      <c r="BC51" s="524"/>
      <c r="BD51" s="524"/>
    </row>
    <row r="52" spans="1:56" ht="15" customHeight="1" x14ac:dyDescent="0.2">
      <c r="A52" s="517" t="s">
        <v>700</v>
      </c>
      <c r="B52" s="517"/>
      <c r="C52" s="517"/>
      <c r="D52" s="517"/>
      <c r="E52" s="517"/>
      <c r="F52" s="517"/>
      <c r="G52" s="517"/>
      <c r="H52" s="517"/>
      <c r="I52" s="517"/>
      <c r="J52" s="517"/>
      <c r="K52" s="517"/>
      <c r="L52" s="517"/>
      <c r="M52" s="517"/>
      <c r="N52" s="518"/>
      <c r="O52" s="524"/>
      <c r="P52" s="524"/>
      <c r="Q52" s="524"/>
      <c r="R52" s="524"/>
      <c r="S52" s="524"/>
      <c r="T52" s="524"/>
      <c r="U52" s="525"/>
      <c r="V52" s="525"/>
      <c r="W52" s="525"/>
      <c r="X52" s="525"/>
      <c r="Y52" s="525"/>
      <c r="Z52" s="525"/>
      <c r="AA52" s="524"/>
      <c r="AB52" s="524"/>
      <c r="AC52" s="524"/>
      <c r="AD52" s="524"/>
      <c r="AE52" s="524"/>
      <c r="AF52" s="524"/>
      <c r="AG52" s="524"/>
      <c r="AH52" s="524"/>
      <c r="AI52" s="524"/>
      <c r="AJ52" s="524"/>
      <c r="AK52" s="524"/>
      <c r="AL52" s="524"/>
      <c r="AM52" s="524"/>
      <c r="AN52" s="524"/>
      <c r="AO52" s="524"/>
      <c r="AP52" s="524"/>
      <c r="AQ52" s="524"/>
      <c r="AR52" s="524"/>
      <c r="AS52" s="524"/>
      <c r="AT52" s="524"/>
      <c r="AU52" s="524"/>
      <c r="AV52" s="524"/>
      <c r="AW52" s="524"/>
      <c r="AX52" s="524"/>
      <c r="AY52" s="524"/>
      <c r="AZ52" s="524"/>
      <c r="BA52" s="524"/>
      <c r="BB52" s="524"/>
      <c r="BC52" s="524"/>
      <c r="BD52" s="524"/>
    </row>
    <row r="53" spans="1:56" ht="15" customHeight="1" x14ac:dyDescent="0.2">
      <c r="A53" s="517" t="s">
        <v>701</v>
      </c>
      <c r="B53" s="517"/>
      <c r="C53" s="517"/>
      <c r="D53" s="517"/>
      <c r="E53" s="517"/>
      <c r="F53" s="517"/>
      <c r="G53" s="517"/>
      <c r="H53" s="517"/>
      <c r="I53" s="517"/>
      <c r="J53" s="517"/>
      <c r="K53" s="517"/>
      <c r="L53" s="517"/>
      <c r="M53" s="517"/>
      <c r="N53" s="518"/>
      <c r="O53" s="524">
        <v>1438777.5249999999</v>
      </c>
      <c r="P53" s="524"/>
      <c r="Q53" s="524"/>
      <c r="R53" s="524"/>
      <c r="S53" s="524"/>
      <c r="T53" s="524"/>
      <c r="U53" s="525">
        <v>32.731148601441497</v>
      </c>
      <c r="V53" s="525"/>
      <c r="W53" s="525"/>
      <c r="X53" s="525"/>
      <c r="Y53" s="525"/>
      <c r="Z53" s="525"/>
      <c r="AA53" s="524">
        <v>145022.274</v>
      </c>
      <c r="AB53" s="524"/>
      <c r="AC53" s="524"/>
      <c r="AD53" s="524"/>
      <c r="AE53" s="524"/>
      <c r="AF53" s="524"/>
      <c r="AG53" s="524">
        <v>1172443.27</v>
      </c>
      <c r="AH53" s="524"/>
      <c r="AI53" s="524"/>
      <c r="AJ53" s="524"/>
      <c r="AK53" s="524"/>
      <c r="AL53" s="524"/>
      <c r="AM53" s="524">
        <v>22224.496999999999</v>
      </c>
      <c r="AN53" s="524"/>
      <c r="AO53" s="524"/>
      <c r="AP53" s="524"/>
      <c r="AQ53" s="524"/>
      <c r="AR53" s="524"/>
      <c r="AS53" s="524">
        <v>73394.175000000003</v>
      </c>
      <c r="AT53" s="524"/>
      <c r="AU53" s="524"/>
      <c r="AV53" s="524"/>
      <c r="AW53" s="524"/>
      <c r="AX53" s="524"/>
      <c r="AY53" s="524">
        <v>1076824.598</v>
      </c>
      <c r="AZ53" s="524"/>
      <c r="BA53" s="524"/>
      <c r="BB53" s="524"/>
      <c r="BC53" s="524"/>
      <c r="BD53" s="524"/>
    </row>
    <row r="54" spans="1:56" ht="15" customHeight="1" x14ac:dyDescent="0.2">
      <c r="A54" s="517" t="s">
        <v>702</v>
      </c>
      <c r="B54" s="517"/>
      <c r="C54" s="517"/>
      <c r="D54" s="517"/>
      <c r="E54" s="517"/>
      <c r="F54" s="517"/>
      <c r="G54" s="517"/>
      <c r="H54" s="517"/>
      <c r="I54" s="517"/>
      <c r="J54" s="517"/>
      <c r="K54" s="517"/>
      <c r="L54" s="517"/>
      <c r="M54" s="517"/>
      <c r="N54" s="518"/>
      <c r="O54" s="524">
        <v>53990.65</v>
      </c>
      <c r="P54" s="524"/>
      <c r="Q54" s="524"/>
      <c r="R54" s="524"/>
      <c r="S54" s="524"/>
      <c r="T54" s="524"/>
      <c r="U54" s="525">
        <v>1.22824825765778</v>
      </c>
      <c r="V54" s="525"/>
      <c r="W54" s="525"/>
      <c r="X54" s="525"/>
      <c r="Y54" s="525"/>
      <c r="Z54" s="525"/>
      <c r="AA54" s="524">
        <v>810.995</v>
      </c>
      <c r="AB54" s="524"/>
      <c r="AC54" s="524"/>
      <c r="AD54" s="524"/>
      <c r="AE54" s="524"/>
      <c r="AF54" s="524"/>
      <c r="AG54" s="524">
        <v>53108.942000000003</v>
      </c>
      <c r="AH54" s="524"/>
      <c r="AI54" s="524"/>
      <c r="AJ54" s="524"/>
      <c r="AK54" s="524"/>
      <c r="AL54" s="524"/>
      <c r="AM54" s="524">
        <v>2160.884</v>
      </c>
      <c r="AN54" s="524"/>
      <c r="AO54" s="524"/>
      <c r="AP54" s="524"/>
      <c r="AQ54" s="524"/>
      <c r="AR54" s="524"/>
      <c r="AS54" s="524">
        <v>1671.0450000000001</v>
      </c>
      <c r="AT54" s="524"/>
      <c r="AU54" s="524"/>
      <c r="AV54" s="524"/>
      <c r="AW54" s="524"/>
      <c r="AX54" s="524"/>
      <c r="AY54" s="524">
        <v>49277.012999999999</v>
      </c>
      <c r="AZ54" s="524"/>
      <c r="BA54" s="524"/>
      <c r="BB54" s="524"/>
      <c r="BC54" s="524"/>
      <c r="BD54" s="524"/>
    </row>
    <row r="55" spans="1:56" ht="15" customHeight="1" x14ac:dyDescent="0.2">
      <c r="A55" s="517" t="s">
        <v>703</v>
      </c>
      <c r="B55" s="517"/>
      <c r="C55" s="517"/>
      <c r="D55" s="517"/>
      <c r="E55" s="517"/>
      <c r="F55" s="517"/>
      <c r="G55" s="517"/>
      <c r="H55" s="517"/>
      <c r="I55" s="517"/>
      <c r="J55" s="517"/>
      <c r="K55" s="517"/>
      <c r="L55" s="517"/>
      <c r="M55" s="517"/>
      <c r="N55" s="518"/>
      <c r="O55" s="524">
        <v>672652.77399999998</v>
      </c>
      <c r="P55" s="524"/>
      <c r="Q55" s="524"/>
      <c r="R55" s="524"/>
      <c r="S55" s="524"/>
      <c r="T55" s="524"/>
      <c r="U55" s="525">
        <v>15.302364347793</v>
      </c>
      <c r="V55" s="525"/>
      <c r="W55" s="525"/>
      <c r="X55" s="525"/>
      <c r="Y55" s="525"/>
      <c r="Z55" s="525"/>
      <c r="AA55" s="524">
        <v>32231.608</v>
      </c>
      <c r="AB55" s="524"/>
      <c r="AC55" s="524"/>
      <c r="AD55" s="524"/>
      <c r="AE55" s="524"/>
      <c r="AF55" s="524"/>
      <c r="AG55" s="524">
        <v>639950.53799999994</v>
      </c>
      <c r="AH55" s="524"/>
      <c r="AI55" s="524"/>
      <c r="AJ55" s="524"/>
      <c r="AK55" s="524"/>
      <c r="AL55" s="524"/>
      <c r="AM55" s="524">
        <v>3097.0830000000001</v>
      </c>
      <c r="AN55" s="524"/>
      <c r="AO55" s="524"/>
      <c r="AP55" s="524"/>
      <c r="AQ55" s="524"/>
      <c r="AR55" s="524"/>
      <c r="AS55" s="524">
        <v>28406.68</v>
      </c>
      <c r="AT55" s="524"/>
      <c r="AU55" s="524"/>
      <c r="AV55" s="524"/>
      <c r="AW55" s="524"/>
      <c r="AX55" s="524"/>
      <c r="AY55" s="524">
        <v>608446.77500000002</v>
      </c>
      <c r="AZ55" s="524"/>
      <c r="BA55" s="524"/>
      <c r="BB55" s="524"/>
      <c r="BC55" s="524"/>
      <c r="BD55" s="524"/>
    </row>
    <row r="56" spans="1:56" ht="15" customHeight="1" x14ac:dyDescent="0.2">
      <c r="A56" s="517" t="s">
        <v>704</v>
      </c>
      <c r="B56" s="517"/>
      <c r="C56" s="517"/>
      <c r="D56" s="517"/>
      <c r="E56" s="517"/>
      <c r="F56" s="517"/>
      <c r="G56" s="517"/>
      <c r="H56" s="517"/>
      <c r="I56" s="517"/>
      <c r="J56" s="517"/>
      <c r="K56" s="517"/>
      <c r="L56" s="517"/>
      <c r="M56" s="517"/>
      <c r="N56" s="518"/>
      <c r="O56" s="524">
        <v>745464.652</v>
      </c>
      <c r="P56" s="524"/>
      <c r="Q56" s="524"/>
      <c r="R56" s="524"/>
      <c r="S56" s="524"/>
      <c r="T56" s="524"/>
      <c r="U56" s="525">
        <v>16.9587819365846</v>
      </c>
      <c r="V56" s="525"/>
      <c r="W56" s="525"/>
      <c r="X56" s="525"/>
      <c r="Y56" s="525"/>
      <c r="Z56" s="525"/>
      <c r="AA56" s="524">
        <v>17043.993999999999</v>
      </c>
      <c r="AB56" s="524"/>
      <c r="AC56" s="524"/>
      <c r="AD56" s="524"/>
      <c r="AE56" s="524"/>
      <c r="AF56" s="524"/>
      <c r="AG56" s="524">
        <v>727408.78099999996</v>
      </c>
      <c r="AH56" s="524"/>
      <c r="AI56" s="524"/>
      <c r="AJ56" s="524"/>
      <c r="AK56" s="524"/>
      <c r="AL56" s="524"/>
      <c r="AM56" s="524">
        <v>13913.71</v>
      </c>
      <c r="AN56" s="524"/>
      <c r="AO56" s="524"/>
      <c r="AP56" s="524"/>
      <c r="AQ56" s="524"/>
      <c r="AR56" s="524"/>
      <c r="AS56" s="524">
        <v>29228.437000000002</v>
      </c>
      <c r="AT56" s="524"/>
      <c r="AU56" s="524"/>
      <c r="AV56" s="524"/>
      <c r="AW56" s="524"/>
      <c r="AX56" s="524"/>
      <c r="AY56" s="524">
        <v>684266.63399999996</v>
      </c>
      <c r="AZ56" s="524"/>
      <c r="BA56" s="524"/>
      <c r="BB56" s="524"/>
      <c r="BC56" s="524"/>
      <c r="BD56" s="524"/>
    </row>
    <row r="57" spans="1:56" ht="26.25" customHeight="1" x14ac:dyDescent="0.2">
      <c r="A57" s="528" t="s">
        <v>971</v>
      </c>
      <c r="B57" s="528"/>
      <c r="C57" s="528"/>
      <c r="D57" s="528"/>
      <c r="E57" s="528"/>
      <c r="F57" s="528"/>
      <c r="G57" s="528"/>
      <c r="H57" s="528"/>
      <c r="I57" s="528"/>
      <c r="J57" s="528"/>
      <c r="K57" s="528"/>
      <c r="L57" s="528"/>
      <c r="M57" s="528"/>
      <c r="N57" s="529"/>
      <c r="O57" s="524">
        <v>26222.095000000001</v>
      </c>
      <c r="P57" s="524"/>
      <c r="Q57" s="524"/>
      <c r="R57" s="524"/>
      <c r="S57" s="524"/>
      <c r="T57" s="524"/>
      <c r="U57" s="525">
        <v>0.59653370529687499</v>
      </c>
      <c r="V57" s="525"/>
      <c r="W57" s="525"/>
      <c r="X57" s="525"/>
      <c r="Y57" s="525"/>
      <c r="Z57" s="525"/>
      <c r="AA57" s="524">
        <v>5591.2510000000002</v>
      </c>
      <c r="AB57" s="524"/>
      <c r="AC57" s="524"/>
      <c r="AD57" s="524"/>
      <c r="AE57" s="524"/>
      <c r="AF57" s="524"/>
      <c r="AG57" s="524">
        <v>20563.71</v>
      </c>
      <c r="AH57" s="524"/>
      <c r="AI57" s="524"/>
      <c r="AJ57" s="524"/>
      <c r="AK57" s="524"/>
      <c r="AL57" s="524"/>
      <c r="AM57" s="524">
        <v>7.0780000000000003</v>
      </c>
      <c r="AN57" s="524"/>
      <c r="AO57" s="524"/>
      <c r="AP57" s="524"/>
      <c r="AQ57" s="524"/>
      <c r="AR57" s="524"/>
      <c r="AS57" s="524">
        <v>1175.5260000000001</v>
      </c>
      <c r="AT57" s="524"/>
      <c r="AU57" s="524"/>
      <c r="AV57" s="524"/>
      <c r="AW57" s="524"/>
      <c r="AX57" s="524"/>
      <c r="AY57" s="524">
        <v>19381.106</v>
      </c>
      <c r="AZ57" s="524"/>
      <c r="BA57" s="524"/>
      <c r="BB57" s="524"/>
      <c r="BC57" s="524"/>
      <c r="BD57" s="524"/>
    </row>
    <row r="58" spans="1:56" ht="15" customHeight="1" x14ac:dyDescent="0.2">
      <c r="A58" s="517" t="s">
        <v>705</v>
      </c>
      <c r="B58" s="517"/>
      <c r="C58" s="517"/>
      <c r="D58" s="517"/>
      <c r="E58" s="517"/>
      <c r="F58" s="517"/>
      <c r="G58" s="517"/>
      <c r="H58" s="517"/>
      <c r="I58" s="517"/>
      <c r="J58" s="517"/>
      <c r="K58" s="517"/>
      <c r="L58" s="517"/>
      <c r="M58" s="517"/>
      <c r="N58" s="518"/>
      <c r="O58" s="524">
        <v>393.44299999999998</v>
      </c>
      <c r="P58" s="524"/>
      <c r="Q58" s="524"/>
      <c r="R58" s="524"/>
      <c r="S58" s="524"/>
      <c r="T58" s="524"/>
      <c r="U58" s="525">
        <v>8.9505438300455497E-3</v>
      </c>
      <c r="V58" s="525"/>
      <c r="W58" s="525"/>
      <c r="X58" s="525"/>
      <c r="Y58" s="525"/>
      <c r="Z58" s="525"/>
      <c r="AA58" s="524">
        <v>115.188</v>
      </c>
      <c r="AB58" s="524"/>
      <c r="AC58" s="524"/>
      <c r="AD58" s="524"/>
      <c r="AE58" s="524"/>
      <c r="AF58" s="524"/>
      <c r="AG58" s="524">
        <v>278.255</v>
      </c>
      <c r="AH58" s="524"/>
      <c r="AI58" s="524"/>
      <c r="AJ58" s="524"/>
      <c r="AK58" s="524"/>
      <c r="AL58" s="524"/>
      <c r="AM58" s="524" t="s">
        <v>104</v>
      </c>
      <c r="AN58" s="524"/>
      <c r="AO58" s="524"/>
      <c r="AP58" s="524"/>
      <c r="AQ58" s="524"/>
      <c r="AR58" s="524"/>
      <c r="AS58" s="524" t="s">
        <v>104</v>
      </c>
      <c r="AT58" s="524"/>
      <c r="AU58" s="524"/>
      <c r="AV58" s="524"/>
      <c r="AW58" s="524"/>
      <c r="AX58" s="524"/>
      <c r="AY58" s="524">
        <v>278.255</v>
      </c>
      <c r="AZ58" s="524"/>
      <c r="BA58" s="524"/>
      <c r="BB58" s="524"/>
      <c r="BC58" s="524"/>
      <c r="BD58" s="524"/>
    </row>
    <row r="59" spans="1:56" ht="15" customHeight="1" x14ac:dyDescent="0.2">
      <c r="A59" s="526" t="s">
        <v>706</v>
      </c>
      <c r="B59" s="526"/>
      <c r="C59" s="526"/>
      <c r="D59" s="526"/>
      <c r="E59" s="526"/>
      <c r="F59" s="526"/>
      <c r="G59" s="526"/>
      <c r="H59" s="526"/>
      <c r="I59" s="526"/>
      <c r="J59" s="526"/>
      <c r="K59" s="526"/>
      <c r="L59" s="526"/>
      <c r="M59" s="526"/>
      <c r="N59" s="527"/>
      <c r="O59" s="530">
        <v>4395744.074</v>
      </c>
      <c r="P59" s="530"/>
      <c r="Q59" s="530"/>
      <c r="R59" s="530"/>
      <c r="S59" s="530"/>
      <c r="T59" s="530"/>
      <c r="U59" s="531">
        <v>100</v>
      </c>
      <c r="V59" s="531"/>
      <c r="W59" s="531"/>
      <c r="X59" s="531"/>
      <c r="Y59" s="531"/>
      <c r="Z59" s="531"/>
      <c r="AA59" s="530">
        <v>324503.84399999998</v>
      </c>
      <c r="AB59" s="530"/>
      <c r="AC59" s="530"/>
      <c r="AD59" s="530"/>
      <c r="AE59" s="530"/>
      <c r="AF59" s="530"/>
      <c r="AG59" s="530">
        <v>3872277.9160000002</v>
      </c>
      <c r="AH59" s="530"/>
      <c r="AI59" s="530"/>
      <c r="AJ59" s="530"/>
      <c r="AK59" s="530"/>
      <c r="AL59" s="530"/>
      <c r="AM59" s="530">
        <v>51953.771999999997</v>
      </c>
      <c r="AN59" s="530"/>
      <c r="AO59" s="530"/>
      <c r="AP59" s="530"/>
      <c r="AQ59" s="530"/>
      <c r="AR59" s="530"/>
      <c r="AS59" s="530">
        <v>186285.86</v>
      </c>
      <c r="AT59" s="530"/>
      <c r="AU59" s="530"/>
      <c r="AV59" s="530"/>
      <c r="AW59" s="530"/>
      <c r="AX59" s="530"/>
      <c r="AY59" s="530">
        <v>3634038.284</v>
      </c>
      <c r="AZ59" s="530"/>
      <c r="BA59" s="530"/>
      <c r="BB59" s="530"/>
      <c r="BC59" s="530"/>
      <c r="BD59" s="530"/>
    </row>
    <row r="60" spans="1:56" ht="17.25" customHeight="1" x14ac:dyDescent="0.2"/>
    <row r="61" spans="1:56" ht="21" customHeight="1" x14ac:dyDescent="0.2">
      <c r="A61" s="148" t="s">
        <v>818</v>
      </c>
    </row>
    <row r="62" spans="1:56" ht="30" customHeight="1" x14ac:dyDescent="0.2">
      <c r="A62" s="428" t="s">
        <v>1066</v>
      </c>
      <c r="B62" s="428"/>
      <c r="C62" s="428"/>
      <c r="D62" s="428"/>
      <c r="E62" s="428"/>
      <c r="F62" s="428"/>
      <c r="G62" s="428"/>
      <c r="H62" s="428"/>
      <c r="I62" s="428"/>
      <c r="J62" s="428"/>
      <c r="K62" s="428"/>
      <c r="L62" s="428"/>
      <c r="M62" s="428"/>
      <c r="N62" s="428"/>
      <c r="O62" s="428"/>
      <c r="P62" s="428"/>
      <c r="Q62" s="428"/>
      <c r="R62" s="428"/>
      <c r="S62" s="428"/>
      <c r="T62" s="428"/>
      <c r="U62" s="428"/>
      <c r="V62" s="428"/>
      <c r="W62" s="428"/>
      <c r="X62" s="428"/>
      <c r="Y62" s="428"/>
      <c r="Z62" s="428"/>
      <c r="AA62" s="428"/>
      <c r="AB62" s="428"/>
      <c r="AC62" s="428"/>
      <c r="AD62" s="428"/>
      <c r="AE62" s="428"/>
      <c r="AF62" s="428"/>
      <c r="AG62" s="428"/>
      <c r="AH62" s="428"/>
      <c r="AI62" s="428"/>
      <c r="AJ62" s="428"/>
      <c r="AK62" s="428"/>
      <c r="AL62" s="428"/>
      <c r="AM62" s="428"/>
      <c r="AN62" s="428"/>
      <c r="AO62" s="428"/>
      <c r="AP62" s="428"/>
      <c r="AQ62" s="428"/>
      <c r="AR62" s="428"/>
      <c r="AS62" s="428"/>
      <c r="AT62" s="428"/>
      <c r="AU62" s="428"/>
      <c r="AV62" s="428"/>
      <c r="AW62" s="428"/>
      <c r="AX62" s="428"/>
      <c r="AY62" s="428"/>
      <c r="AZ62" s="428"/>
      <c r="BA62" s="428"/>
      <c r="BB62" s="428"/>
      <c r="BC62" s="428"/>
      <c r="BD62" s="428"/>
    </row>
    <row r="67" spans="1:1" x14ac:dyDescent="0.2">
      <c r="A67" s="135" t="s">
        <v>1089</v>
      </c>
    </row>
  </sheetData>
  <mergeCells count="249">
    <mergeCell ref="AS57:AX57"/>
    <mergeCell ref="AY57:BD57"/>
    <mergeCell ref="O58:T58"/>
    <mergeCell ref="U58:Z58"/>
    <mergeCell ref="AA58:AF58"/>
    <mergeCell ref="AG58:AL58"/>
    <mergeCell ref="AM58:AR58"/>
    <mergeCell ref="AS58:AX58"/>
    <mergeCell ref="AY58:BD58"/>
    <mergeCell ref="AS54:AX54"/>
    <mergeCell ref="AY54:BD54"/>
    <mergeCell ref="O55:T55"/>
    <mergeCell ref="U55:Z55"/>
    <mergeCell ref="AA55:AF55"/>
    <mergeCell ref="AG55:AL55"/>
    <mergeCell ref="AM55:AR55"/>
    <mergeCell ref="AS55:AX55"/>
    <mergeCell ref="AY55:BD55"/>
    <mergeCell ref="O54:T54"/>
    <mergeCell ref="U54:Z54"/>
    <mergeCell ref="AA54:AF54"/>
    <mergeCell ref="AG54:AL54"/>
    <mergeCell ref="AM54:AR54"/>
    <mergeCell ref="AS52:AX52"/>
    <mergeCell ref="AY52:BD52"/>
    <mergeCell ref="O53:T53"/>
    <mergeCell ref="U53:Z53"/>
    <mergeCell ref="AA53:AF53"/>
    <mergeCell ref="AG53:AL53"/>
    <mergeCell ref="AM53:AR53"/>
    <mergeCell ref="AS53:AX53"/>
    <mergeCell ref="AY53:BD53"/>
    <mergeCell ref="O52:T52"/>
    <mergeCell ref="U52:Z52"/>
    <mergeCell ref="AA52:AF52"/>
    <mergeCell ref="AG52:AL52"/>
    <mergeCell ref="AM52:AR52"/>
    <mergeCell ref="AX37:BD37"/>
    <mergeCell ref="O38:U38"/>
    <mergeCell ref="V38:AB38"/>
    <mergeCell ref="AC38:AI38"/>
    <mergeCell ref="AJ38:AP38"/>
    <mergeCell ref="AQ38:AW38"/>
    <mergeCell ref="AX38:BD38"/>
    <mergeCell ref="O37:U37"/>
    <mergeCell ref="V37:AB37"/>
    <mergeCell ref="AC37:AI37"/>
    <mergeCell ref="AJ37:AP37"/>
    <mergeCell ref="AQ37:AW37"/>
    <mergeCell ref="AX35:BD35"/>
    <mergeCell ref="O36:U36"/>
    <mergeCell ref="V36:AB36"/>
    <mergeCell ref="AC36:AI36"/>
    <mergeCell ref="AJ36:AP36"/>
    <mergeCell ref="AQ36:AW36"/>
    <mergeCell ref="AX36:BD36"/>
    <mergeCell ref="O35:U35"/>
    <mergeCell ref="V35:AB35"/>
    <mergeCell ref="AC35:AI35"/>
    <mergeCell ref="AJ35:AP35"/>
    <mergeCell ref="AQ35:AW35"/>
    <mergeCell ref="AQ33:AW33"/>
    <mergeCell ref="AX33:BD33"/>
    <mergeCell ref="O34:U34"/>
    <mergeCell ref="V34:AB34"/>
    <mergeCell ref="AC34:AI34"/>
    <mergeCell ref="AJ34:AP34"/>
    <mergeCell ref="AQ34:AW34"/>
    <mergeCell ref="AX34:BD34"/>
    <mergeCell ref="O33:U33"/>
    <mergeCell ref="V33:AB33"/>
    <mergeCell ref="AC33:AI33"/>
    <mergeCell ref="AQ31:AW31"/>
    <mergeCell ref="AX31:BD31"/>
    <mergeCell ref="O32:U32"/>
    <mergeCell ref="V32:AB32"/>
    <mergeCell ref="AC32:AI32"/>
    <mergeCell ref="AJ32:AP32"/>
    <mergeCell ref="AQ32:AW32"/>
    <mergeCell ref="AX32:BD32"/>
    <mergeCell ref="O31:U31"/>
    <mergeCell ref="V31:AB31"/>
    <mergeCell ref="AC31:AI31"/>
    <mergeCell ref="AJ18:AP18"/>
    <mergeCell ref="AQ18:AW18"/>
    <mergeCell ref="AX18:BD18"/>
    <mergeCell ref="AJ15:AP15"/>
    <mergeCell ref="AQ15:AW15"/>
    <mergeCell ref="AX15:BD15"/>
    <mergeCell ref="AJ16:AP16"/>
    <mergeCell ref="AQ16:AW16"/>
    <mergeCell ref="AX16:BD16"/>
    <mergeCell ref="AJ14:AP14"/>
    <mergeCell ref="AQ14:AW14"/>
    <mergeCell ref="AX14:BD14"/>
    <mergeCell ref="AQ11:AW11"/>
    <mergeCell ref="AX11:BD11"/>
    <mergeCell ref="AJ12:AP12"/>
    <mergeCell ref="AQ12:AW12"/>
    <mergeCell ref="AX12:BD12"/>
    <mergeCell ref="AJ17:AP17"/>
    <mergeCell ref="AQ17:AW17"/>
    <mergeCell ref="AX17:BD17"/>
    <mergeCell ref="A55:N55"/>
    <mergeCell ref="A54:N54"/>
    <mergeCell ref="A53:N53"/>
    <mergeCell ref="V18:AB18"/>
    <mergeCell ref="AC11:AI11"/>
    <mergeCell ref="AC12:AI12"/>
    <mergeCell ref="AC13:AI13"/>
    <mergeCell ref="AC14:AI14"/>
    <mergeCell ref="AC15:AI15"/>
    <mergeCell ref="AC16:AI16"/>
    <mergeCell ref="AC17:AI17"/>
    <mergeCell ref="AC18:AI18"/>
    <mergeCell ref="V14:AB14"/>
    <mergeCell ref="V15:AB15"/>
    <mergeCell ref="V16:AB16"/>
    <mergeCell ref="V17:AB17"/>
    <mergeCell ref="O51:T51"/>
    <mergeCell ref="U51:Z51"/>
    <mergeCell ref="AA51:AF51"/>
    <mergeCell ref="AG51:AL51"/>
    <mergeCell ref="U50:Z50"/>
    <mergeCell ref="AA50:AF50"/>
    <mergeCell ref="AG50:AL50"/>
    <mergeCell ref="A52:N52"/>
    <mergeCell ref="A62:BD62"/>
    <mergeCell ref="A59:N59"/>
    <mergeCell ref="A58:N58"/>
    <mergeCell ref="A57:N57"/>
    <mergeCell ref="A56:N56"/>
    <mergeCell ref="O56:T56"/>
    <mergeCell ref="U56:Z56"/>
    <mergeCell ref="AA56:AF56"/>
    <mergeCell ref="AG56:AL56"/>
    <mergeCell ref="AM56:AR56"/>
    <mergeCell ref="AS56:AX56"/>
    <mergeCell ref="AY56:BD56"/>
    <mergeCell ref="O57:T57"/>
    <mergeCell ref="U57:Z57"/>
    <mergeCell ref="AA57:AF57"/>
    <mergeCell ref="AG57:AL57"/>
    <mergeCell ref="AS59:AX59"/>
    <mergeCell ref="AY59:BD59"/>
    <mergeCell ref="O59:T59"/>
    <mergeCell ref="U59:Z59"/>
    <mergeCell ref="AA59:AF59"/>
    <mergeCell ref="AG59:AL59"/>
    <mergeCell ref="AM59:AR59"/>
    <mergeCell ref="AM57:AR57"/>
    <mergeCell ref="A51:N51"/>
    <mergeCell ref="A50:N50"/>
    <mergeCell ref="A49:N49"/>
    <mergeCell ref="AM45:AR46"/>
    <mergeCell ref="AS45:AX46"/>
    <mergeCell ref="AY45:BD46"/>
    <mergeCell ref="O47:T47"/>
    <mergeCell ref="U47:Z47"/>
    <mergeCell ref="AA47:BD47"/>
    <mergeCell ref="O49:T49"/>
    <mergeCell ref="U49:Z49"/>
    <mergeCell ref="AA49:AF49"/>
    <mergeCell ref="AG49:AL49"/>
    <mergeCell ref="AM49:AR49"/>
    <mergeCell ref="AS49:AX49"/>
    <mergeCell ref="AY49:BD49"/>
    <mergeCell ref="O50:T50"/>
    <mergeCell ref="AY50:BD50"/>
    <mergeCell ref="AM51:AR51"/>
    <mergeCell ref="AS51:AX51"/>
    <mergeCell ref="AY51:BD51"/>
    <mergeCell ref="AM50:AR50"/>
    <mergeCell ref="AS50:AX50"/>
    <mergeCell ref="A41:BD41"/>
    <mergeCell ref="A43:N47"/>
    <mergeCell ref="O43:Z44"/>
    <mergeCell ref="AA43:AF46"/>
    <mergeCell ref="AG43:BD43"/>
    <mergeCell ref="AG44:AL46"/>
    <mergeCell ref="AM44:BD44"/>
    <mergeCell ref="O45:T46"/>
    <mergeCell ref="U45:Z46"/>
    <mergeCell ref="A38:N38"/>
    <mergeCell ref="A37:N37"/>
    <mergeCell ref="A36:N36"/>
    <mergeCell ref="A35:N35"/>
    <mergeCell ref="A34:N34"/>
    <mergeCell ref="A33:N33"/>
    <mergeCell ref="A32:N32"/>
    <mergeCell ref="A31:N31"/>
    <mergeCell ref="AJ25:AP28"/>
    <mergeCell ref="AJ31:AP31"/>
    <mergeCell ref="AJ33:AP33"/>
    <mergeCell ref="AQ25:AW28"/>
    <mergeCell ref="AX25:BD28"/>
    <mergeCell ref="A30:N30"/>
    <mergeCell ref="A21:BD21"/>
    <mergeCell ref="A23:N28"/>
    <mergeCell ref="O23:AI23"/>
    <mergeCell ref="AJ23:BD23"/>
    <mergeCell ref="O24:U24"/>
    <mergeCell ref="V24:AI24"/>
    <mergeCell ref="AJ24:AP24"/>
    <mergeCell ref="AQ24:BD24"/>
    <mergeCell ref="O25:U28"/>
    <mergeCell ref="AJ30:AP30"/>
    <mergeCell ref="AQ30:AW30"/>
    <mergeCell ref="AX30:BD30"/>
    <mergeCell ref="AC25:AI28"/>
    <mergeCell ref="O30:U30"/>
    <mergeCell ref="V30:AB30"/>
    <mergeCell ref="AC30:AI30"/>
    <mergeCell ref="V25:AB28"/>
    <mergeCell ref="O14:U14"/>
    <mergeCell ref="O15:U15"/>
    <mergeCell ref="O16:U16"/>
    <mergeCell ref="O17:U17"/>
    <mergeCell ref="O18:U18"/>
    <mergeCell ref="O11:U11"/>
    <mergeCell ref="O12:U12"/>
    <mergeCell ref="O13:U13"/>
    <mergeCell ref="AC10:AI10"/>
    <mergeCell ref="V10:AB10"/>
    <mergeCell ref="V11:AB11"/>
    <mergeCell ref="V12:AB12"/>
    <mergeCell ref="V13:AB13"/>
    <mergeCell ref="AJ10:AP10"/>
    <mergeCell ref="AJ11:AP11"/>
    <mergeCell ref="AJ13:AP13"/>
    <mergeCell ref="AQ5:AW8"/>
    <mergeCell ref="AX5:BD8"/>
    <mergeCell ref="A1:BD1"/>
    <mergeCell ref="A3:N8"/>
    <mergeCell ref="O3:AI3"/>
    <mergeCell ref="AJ3:BD3"/>
    <mergeCell ref="O4:U4"/>
    <mergeCell ref="V4:AI4"/>
    <mergeCell ref="AJ4:AP4"/>
    <mergeCell ref="AQ4:BD4"/>
    <mergeCell ref="O5:U8"/>
    <mergeCell ref="V5:AB8"/>
    <mergeCell ref="AQ10:AW10"/>
    <mergeCell ref="AX10:BD10"/>
    <mergeCell ref="AJ5:AP8"/>
    <mergeCell ref="O10:U10"/>
    <mergeCell ref="AQ13:AW13"/>
    <mergeCell ref="AX13:BD13"/>
    <mergeCell ref="AC5:AI8"/>
  </mergeCells>
  <printOptions horizontalCentered="1"/>
  <pageMargins left="0.59055118110236227" right="0.59055118110236227" top="0.9055118110236221" bottom="0.78740157480314965" header="0.51181102362204722" footer="0.31496062992125984"/>
  <pageSetup paperSize="9" scale="75" firstPageNumber="20" orientation="portrait" useFirstPageNumber="1" r:id="rId1"/>
  <headerFooter>
    <oddHeader>&amp;C&amp;12-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64"/>
  <sheetViews>
    <sheetView workbookViewId="0">
      <selection sqref="A1:H1"/>
    </sheetView>
  </sheetViews>
  <sheetFormatPr baseColWidth="10" defaultColWidth="11.42578125" defaultRowHeight="12.75" x14ac:dyDescent="0.2"/>
  <cols>
    <col min="1" max="1" width="28.140625" style="39" customWidth="1"/>
    <col min="2" max="2" width="12.7109375" style="39" customWidth="1"/>
    <col min="3" max="4" width="12.28515625" style="39" customWidth="1"/>
    <col min="5" max="5" width="12.7109375" style="39" customWidth="1"/>
    <col min="6" max="7" width="12.28515625" style="39" customWidth="1"/>
    <col min="8" max="8" width="12.7109375" style="39" customWidth="1"/>
    <col min="9" max="16384" width="11.42578125" style="39"/>
  </cols>
  <sheetData>
    <row r="1" spans="1:8" ht="18" customHeight="1" x14ac:dyDescent="0.25">
      <c r="A1" s="445" t="s">
        <v>1136</v>
      </c>
      <c r="B1" s="445"/>
      <c r="C1" s="445"/>
      <c r="D1" s="445"/>
      <c r="E1" s="445"/>
      <c r="F1" s="445"/>
      <c r="G1" s="445"/>
      <c r="H1" s="445"/>
    </row>
    <row r="2" spans="1:8" x14ac:dyDescent="0.2">
      <c r="A2" s="64"/>
      <c r="B2" s="86"/>
      <c r="C2" s="87"/>
      <c r="D2" s="88"/>
      <c r="E2" s="86"/>
      <c r="F2" s="87"/>
      <c r="G2" s="88"/>
      <c r="H2" s="88"/>
    </row>
    <row r="3" spans="1:8" s="89" customFormat="1" ht="15" customHeight="1" x14ac:dyDescent="0.2">
      <c r="A3" s="446" t="s">
        <v>995</v>
      </c>
      <c r="B3" s="449" t="s">
        <v>933</v>
      </c>
      <c r="C3" s="450"/>
      <c r="D3" s="452" t="s">
        <v>1081</v>
      </c>
      <c r="E3" s="453" t="s">
        <v>195</v>
      </c>
      <c r="F3" s="453"/>
      <c r="G3" s="453"/>
      <c r="H3" s="454"/>
    </row>
    <row r="4" spans="1:8" s="89" customFormat="1" ht="15" customHeight="1" x14ac:dyDescent="0.2">
      <c r="A4" s="447"/>
      <c r="B4" s="451"/>
      <c r="C4" s="441"/>
      <c r="D4" s="441"/>
      <c r="E4" s="441" t="s">
        <v>464</v>
      </c>
      <c r="F4" s="455" t="s">
        <v>471</v>
      </c>
      <c r="G4" s="455"/>
      <c r="H4" s="456"/>
    </row>
    <row r="5" spans="1:8" s="89" customFormat="1" ht="15" customHeight="1" x14ac:dyDescent="0.2">
      <c r="A5" s="447"/>
      <c r="B5" s="451" t="s">
        <v>460</v>
      </c>
      <c r="C5" s="441" t="s">
        <v>874</v>
      </c>
      <c r="D5" s="441"/>
      <c r="E5" s="441"/>
      <c r="F5" s="441" t="s">
        <v>196</v>
      </c>
      <c r="G5" s="441" t="s">
        <v>197</v>
      </c>
      <c r="H5" s="442" t="s">
        <v>198</v>
      </c>
    </row>
    <row r="6" spans="1:8" s="89" customFormat="1" ht="15" customHeight="1" x14ac:dyDescent="0.2">
      <c r="A6" s="447"/>
      <c r="B6" s="451"/>
      <c r="C6" s="441"/>
      <c r="D6" s="441"/>
      <c r="E6" s="441"/>
      <c r="F6" s="441"/>
      <c r="G6" s="441"/>
      <c r="H6" s="442"/>
    </row>
    <row r="7" spans="1:8" s="89" customFormat="1" ht="15" customHeight="1" x14ac:dyDescent="0.2">
      <c r="A7" s="448"/>
      <c r="B7" s="90" t="s">
        <v>461</v>
      </c>
      <c r="C7" s="306" t="s">
        <v>470</v>
      </c>
      <c r="D7" s="443" t="s">
        <v>461</v>
      </c>
      <c r="E7" s="443"/>
      <c r="F7" s="443"/>
      <c r="G7" s="443"/>
      <c r="H7" s="444"/>
    </row>
    <row r="8" spans="1:8" x14ac:dyDescent="0.2">
      <c r="A8" s="49"/>
      <c r="B8" s="67"/>
      <c r="C8" s="82"/>
      <c r="D8" s="91"/>
      <c r="E8" s="67"/>
      <c r="F8" s="82"/>
      <c r="G8" s="91"/>
      <c r="H8" s="91"/>
    </row>
    <row r="9" spans="1:8" ht="15" customHeight="1" x14ac:dyDescent="0.2">
      <c r="A9" s="58" t="s">
        <v>698</v>
      </c>
      <c r="B9" s="218">
        <v>2786107.7310000001</v>
      </c>
      <c r="C9" s="217">
        <v>57.1519189527557</v>
      </c>
      <c r="D9" s="218">
        <v>360441.05599999998</v>
      </c>
      <c r="E9" s="218">
        <v>2069950.8859999999</v>
      </c>
      <c r="F9" s="218">
        <v>13641.714</v>
      </c>
      <c r="G9" s="218">
        <v>128836.41</v>
      </c>
      <c r="H9" s="218">
        <v>1927472.7620000001</v>
      </c>
    </row>
    <row r="10" spans="1:8" ht="15" customHeight="1" x14ac:dyDescent="0.2">
      <c r="A10" s="58" t="s">
        <v>699</v>
      </c>
      <c r="B10" s="218"/>
      <c r="C10" s="217"/>
      <c r="D10" s="218"/>
      <c r="E10" s="218"/>
      <c r="F10" s="218"/>
      <c r="G10" s="218"/>
      <c r="H10" s="218"/>
    </row>
    <row r="11" spans="1:8" ht="15" customHeight="1" x14ac:dyDescent="0.2">
      <c r="A11" s="118" t="s">
        <v>1079</v>
      </c>
      <c r="B11" s="218">
        <v>2274392.605</v>
      </c>
      <c r="C11" s="217">
        <v>46.655016380523101</v>
      </c>
      <c r="D11" s="218">
        <v>335202.609</v>
      </c>
      <c r="E11" s="218">
        <v>1605120.77</v>
      </c>
      <c r="F11" s="218">
        <v>9785.6319999999996</v>
      </c>
      <c r="G11" s="218">
        <v>99569.266000000003</v>
      </c>
      <c r="H11" s="218">
        <v>1495765.872</v>
      </c>
    </row>
    <row r="12" spans="1:8" ht="15" customHeight="1" x14ac:dyDescent="0.2">
      <c r="A12" s="58" t="s">
        <v>700</v>
      </c>
      <c r="B12" s="218"/>
      <c r="C12" s="217"/>
      <c r="D12" s="218"/>
      <c r="E12" s="218"/>
      <c r="F12" s="218"/>
      <c r="G12" s="218"/>
      <c r="H12" s="218"/>
    </row>
    <row r="13" spans="1:8" ht="15" customHeight="1" x14ac:dyDescent="0.2">
      <c r="A13" s="58" t="s">
        <v>701</v>
      </c>
      <c r="B13" s="218">
        <v>1494087.453</v>
      </c>
      <c r="C13" s="217">
        <v>30.648479264488699</v>
      </c>
      <c r="D13" s="218">
        <v>257530.889</v>
      </c>
      <c r="E13" s="218">
        <v>1025261.496</v>
      </c>
      <c r="F13" s="218">
        <v>6049.0339999999997</v>
      </c>
      <c r="G13" s="218">
        <v>39556.928999999996</v>
      </c>
      <c r="H13" s="218">
        <v>979655.53300000005</v>
      </c>
    </row>
    <row r="14" spans="1:8" ht="15" customHeight="1" x14ac:dyDescent="0.2">
      <c r="A14" s="58" t="s">
        <v>702</v>
      </c>
      <c r="B14" s="218">
        <v>32299.938999999998</v>
      </c>
      <c r="C14" s="217">
        <v>0.66257434174822005</v>
      </c>
      <c r="D14" s="218">
        <v>1667.4069999999999</v>
      </c>
      <c r="E14" s="218">
        <v>30159.271000000001</v>
      </c>
      <c r="F14" s="218">
        <v>2222.9560000000001</v>
      </c>
      <c r="G14" s="218">
        <v>2174.7750000000001</v>
      </c>
      <c r="H14" s="218">
        <v>25761.54</v>
      </c>
    </row>
    <row r="15" spans="1:8" ht="15" customHeight="1" x14ac:dyDescent="0.2">
      <c r="A15" s="58" t="s">
        <v>703</v>
      </c>
      <c r="B15" s="218">
        <v>222507.71799999999</v>
      </c>
      <c r="C15" s="217">
        <v>4.56434003753842</v>
      </c>
      <c r="D15" s="218">
        <v>9036.5650000000005</v>
      </c>
      <c r="E15" s="218">
        <v>200450.19500000001</v>
      </c>
      <c r="F15" s="218">
        <v>4746.5749999999998</v>
      </c>
      <c r="G15" s="218">
        <v>6601.2439999999997</v>
      </c>
      <c r="H15" s="218">
        <v>189102.37599999999</v>
      </c>
    </row>
    <row r="16" spans="1:8" ht="15" customHeight="1" x14ac:dyDescent="0.2">
      <c r="A16" s="58" t="s">
        <v>704</v>
      </c>
      <c r="B16" s="218">
        <v>1824055.85</v>
      </c>
      <c r="C16" s="217">
        <v>37.417179150887598</v>
      </c>
      <c r="D16" s="218">
        <v>9427.6090000000004</v>
      </c>
      <c r="E16" s="218">
        <v>1780419.4620000001</v>
      </c>
      <c r="F16" s="218">
        <v>3295.1970000000001</v>
      </c>
      <c r="G16" s="218">
        <v>27188.154999999999</v>
      </c>
      <c r="H16" s="218">
        <v>1749936.11</v>
      </c>
    </row>
    <row r="17" spans="1:8" ht="26.25" customHeight="1" x14ac:dyDescent="0.2">
      <c r="A17" s="92" t="s">
        <v>992</v>
      </c>
      <c r="B17" s="218">
        <v>1643.923</v>
      </c>
      <c r="C17" s="217">
        <v>3.3722082249435799E-2</v>
      </c>
      <c r="D17" s="218">
        <v>89.369</v>
      </c>
      <c r="E17" s="218">
        <v>1077.3009999999999</v>
      </c>
      <c r="F17" s="218">
        <v>1.905</v>
      </c>
      <c r="G17" s="218">
        <v>3.3000000000000002E-2</v>
      </c>
      <c r="H17" s="218">
        <v>1075.3630000000001</v>
      </c>
    </row>
    <row r="18" spans="1:8" ht="15" customHeight="1" x14ac:dyDescent="0.2">
      <c r="A18" s="58" t="s">
        <v>705</v>
      </c>
      <c r="B18" s="242">
        <v>8300.2960000000003</v>
      </c>
      <c r="C18" s="217">
        <v>0.17026543482064699</v>
      </c>
      <c r="D18" s="242" t="s">
        <v>104</v>
      </c>
      <c r="E18" s="242" t="s">
        <v>104</v>
      </c>
      <c r="F18" s="242" t="s">
        <v>104</v>
      </c>
      <c r="G18" s="242" t="s">
        <v>104</v>
      </c>
      <c r="H18" s="242" t="s">
        <v>104</v>
      </c>
    </row>
    <row r="19" spans="1:8" s="53" customFormat="1" ht="15" customHeight="1" x14ac:dyDescent="0.2">
      <c r="A19" s="51" t="s">
        <v>706</v>
      </c>
      <c r="B19" s="243">
        <v>4874915.4570000004</v>
      </c>
      <c r="C19" s="378">
        <v>100</v>
      </c>
      <c r="D19" s="243">
        <v>380662.00599999999</v>
      </c>
      <c r="E19" s="243">
        <v>4082057.1150000002</v>
      </c>
      <c r="F19" s="243">
        <v>23908.347000000002</v>
      </c>
      <c r="G19" s="243">
        <v>164800.617</v>
      </c>
      <c r="H19" s="243">
        <v>3893348.1510000001</v>
      </c>
    </row>
    <row r="22" spans="1:8" ht="17.25" x14ac:dyDescent="0.25">
      <c r="A22" s="445" t="s">
        <v>1137</v>
      </c>
      <c r="B22" s="445"/>
      <c r="C22" s="445"/>
      <c r="D22" s="445"/>
      <c r="E22" s="445"/>
      <c r="F22" s="445"/>
      <c r="G22" s="445"/>
      <c r="H22" s="445"/>
    </row>
    <row r="23" spans="1:8" x14ac:dyDescent="0.2">
      <c r="A23" s="64"/>
      <c r="B23" s="86"/>
      <c r="C23" s="87"/>
      <c r="D23" s="88"/>
      <c r="E23" s="86"/>
      <c r="F23" s="87"/>
      <c r="G23" s="88"/>
      <c r="H23" s="88"/>
    </row>
    <row r="24" spans="1:8" s="89" customFormat="1" ht="15" customHeight="1" x14ac:dyDescent="0.2">
      <c r="A24" s="446" t="s">
        <v>995</v>
      </c>
      <c r="B24" s="449" t="s">
        <v>929</v>
      </c>
      <c r="C24" s="450"/>
      <c r="D24" s="452" t="s">
        <v>1081</v>
      </c>
      <c r="E24" s="453" t="s">
        <v>195</v>
      </c>
      <c r="F24" s="453"/>
      <c r="G24" s="453"/>
      <c r="H24" s="454"/>
    </row>
    <row r="25" spans="1:8" s="89" customFormat="1" ht="15" customHeight="1" x14ac:dyDescent="0.2">
      <c r="A25" s="447"/>
      <c r="B25" s="451"/>
      <c r="C25" s="441"/>
      <c r="D25" s="441"/>
      <c r="E25" s="441" t="s">
        <v>464</v>
      </c>
      <c r="F25" s="455" t="s">
        <v>471</v>
      </c>
      <c r="G25" s="455"/>
      <c r="H25" s="456"/>
    </row>
    <row r="26" spans="1:8" s="89" customFormat="1" ht="15" customHeight="1" x14ac:dyDescent="0.2">
      <c r="A26" s="447"/>
      <c r="B26" s="451" t="s">
        <v>460</v>
      </c>
      <c r="C26" s="441" t="s">
        <v>874</v>
      </c>
      <c r="D26" s="441"/>
      <c r="E26" s="441"/>
      <c r="F26" s="441" t="s">
        <v>196</v>
      </c>
      <c r="G26" s="441" t="s">
        <v>197</v>
      </c>
      <c r="H26" s="442" t="s">
        <v>198</v>
      </c>
    </row>
    <row r="27" spans="1:8" s="89" customFormat="1" ht="15" customHeight="1" x14ac:dyDescent="0.2">
      <c r="A27" s="447"/>
      <c r="B27" s="451"/>
      <c r="C27" s="441"/>
      <c r="D27" s="441"/>
      <c r="E27" s="441"/>
      <c r="F27" s="441"/>
      <c r="G27" s="441"/>
      <c r="H27" s="442"/>
    </row>
    <row r="28" spans="1:8" s="89" customFormat="1" ht="15" customHeight="1" x14ac:dyDescent="0.2">
      <c r="A28" s="448"/>
      <c r="B28" s="90" t="s">
        <v>461</v>
      </c>
      <c r="C28" s="306" t="s">
        <v>470</v>
      </c>
      <c r="D28" s="443" t="s">
        <v>461</v>
      </c>
      <c r="E28" s="443"/>
      <c r="F28" s="443"/>
      <c r="G28" s="443"/>
      <c r="H28" s="444"/>
    </row>
    <row r="29" spans="1:8" x14ac:dyDescent="0.2">
      <c r="A29" s="49"/>
      <c r="B29" s="67"/>
      <c r="C29" s="82"/>
      <c r="D29" s="91"/>
      <c r="E29" s="67"/>
      <c r="F29" s="82"/>
      <c r="G29" s="91"/>
      <c r="H29" s="91"/>
    </row>
    <row r="30" spans="1:8" ht="15" customHeight="1" x14ac:dyDescent="0.2">
      <c r="A30" s="58" t="s">
        <v>698</v>
      </c>
      <c r="B30" s="218">
        <v>9182686.0930000003</v>
      </c>
      <c r="C30" s="217">
        <v>68.259128971388506</v>
      </c>
      <c r="D30" s="218">
        <v>782987.05599999998</v>
      </c>
      <c r="E30" s="218">
        <v>8056799.2779999999</v>
      </c>
      <c r="F30" s="218">
        <v>86302.922999999995</v>
      </c>
      <c r="G30" s="218">
        <v>431063.43099999998</v>
      </c>
      <c r="H30" s="218">
        <v>7539432.9239999996</v>
      </c>
    </row>
    <row r="31" spans="1:8" ht="15" customHeight="1" x14ac:dyDescent="0.2">
      <c r="A31" s="58" t="s">
        <v>699</v>
      </c>
      <c r="B31" s="218"/>
      <c r="C31" s="217"/>
      <c r="D31" s="218"/>
      <c r="E31" s="218"/>
      <c r="F31" s="218"/>
      <c r="G31" s="218"/>
      <c r="H31" s="218"/>
    </row>
    <row r="32" spans="1:8" ht="15" customHeight="1" x14ac:dyDescent="0.2">
      <c r="A32" s="118" t="s">
        <v>1079</v>
      </c>
      <c r="B32" s="218">
        <v>7411839.6359999999</v>
      </c>
      <c r="C32" s="217">
        <v>55.095612820157598</v>
      </c>
      <c r="D32" s="218">
        <v>631306.19499999995</v>
      </c>
      <c r="E32" s="218">
        <v>6440091.6619999995</v>
      </c>
      <c r="F32" s="218">
        <v>67641.710000000006</v>
      </c>
      <c r="G32" s="218">
        <v>373682.25300000003</v>
      </c>
      <c r="H32" s="218">
        <v>5998767.699</v>
      </c>
    </row>
    <row r="33" spans="1:8" ht="15" customHeight="1" x14ac:dyDescent="0.2">
      <c r="A33" s="58" t="s">
        <v>699</v>
      </c>
      <c r="B33" s="218"/>
      <c r="C33" s="217"/>
      <c r="D33" s="218"/>
      <c r="E33" s="218"/>
      <c r="F33" s="218"/>
      <c r="G33" s="218"/>
      <c r="H33" s="218"/>
    </row>
    <row r="34" spans="1:8" ht="15" customHeight="1" x14ac:dyDescent="0.2">
      <c r="A34" s="58" t="s">
        <v>707</v>
      </c>
      <c r="B34" s="218">
        <v>4789536.3969999999</v>
      </c>
      <c r="C34" s="217">
        <v>35.602826811775898</v>
      </c>
      <c r="D34" s="218">
        <v>444795.52100000001</v>
      </c>
      <c r="E34" s="218">
        <v>4138678.6170000001</v>
      </c>
      <c r="F34" s="218">
        <v>52263.317999999999</v>
      </c>
      <c r="G34" s="218">
        <v>264884.21899999998</v>
      </c>
      <c r="H34" s="218">
        <v>3821531.08</v>
      </c>
    </row>
    <row r="35" spans="1:8" ht="15" customHeight="1" x14ac:dyDescent="0.2">
      <c r="A35" s="58" t="s">
        <v>702</v>
      </c>
      <c r="B35" s="218">
        <v>160612.712</v>
      </c>
      <c r="C35" s="217">
        <v>1.1939081562648499</v>
      </c>
      <c r="D35" s="218">
        <v>2927.0079999999998</v>
      </c>
      <c r="E35" s="218">
        <v>157431.546</v>
      </c>
      <c r="F35" s="218">
        <v>8132.9859999999999</v>
      </c>
      <c r="G35" s="218">
        <v>3888.4009999999998</v>
      </c>
      <c r="H35" s="218">
        <v>145410.15900000001</v>
      </c>
    </row>
    <row r="36" spans="1:8" ht="15" customHeight="1" x14ac:dyDescent="0.2">
      <c r="A36" s="58" t="s">
        <v>703</v>
      </c>
      <c r="B36" s="218">
        <v>1909539.75</v>
      </c>
      <c r="C36" s="217">
        <v>14.1944871850301</v>
      </c>
      <c r="D36" s="218">
        <v>62269.775999999998</v>
      </c>
      <c r="E36" s="218">
        <v>1846112.7649999999</v>
      </c>
      <c r="F36" s="218">
        <v>7727.634</v>
      </c>
      <c r="G36" s="218">
        <v>97399.997000000003</v>
      </c>
      <c r="H36" s="218">
        <v>1740985.1340000001</v>
      </c>
    </row>
    <row r="37" spans="1:8" ht="15" customHeight="1" x14ac:dyDescent="0.2">
      <c r="A37" s="58" t="s">
        <v>704</v>
      </c>
      <c r="B37" s="218">
        <v>2113836.6549999998</v>
      </c>
      <c r="C37" s="217">
        <v>15.713120038817999</v>
      </c>
      <c r="D37" s="218">
        <v>41261.197999999997</v>
      </c>
      <c r="E37" s="218">
        <v>2070177.4410000001</v>
      </c>
      <c r="F37" s="218">
        <v>31305.362000000001</v>
      </c>
      <c r="G37" s="218">
        <v>89836.285999999993</v>
      </c>
      <c r="H37" s="218">
        <v>1949035.7930000001</v>
      </c>
    </row>
    <row r="38" spans="1:8" ht="26.25" customHeight="1" x14ac:dyDescent="0.2">
      <c r="A38" s="92" t="s">
        <v>992</v>
      </c>
      <c r="B38" s="218">
        <v>84939.331999999995</v>
      </c>
      <c r="C38" s="217">
        <v>0.63139311950904398</v>
      </c>
      <c r="D38" s="218">
        <v>18124.878000000001</v>
      </c>
      <c r="E38" s="218">
        <v>66695.09</v>
      </c>
      <c r="F38" s="218">
        <v>7.0780000000000003</v>
      </c>
      <c r="G38" s="218">
        <v>3122.123</v>
      </c>
      <c r="H38" s="218">
        <v>63565.889000000003</v>
      </c>
    </row>
    <row r="39" spans="1:8" ht="15" customHeight="1" x14ac:dyDescent="0.2">
      <c r="A39" s="58" t="s">
        <v>705</v>
      </c>
      <c r="B39" s="242">
        <v>1071.174</v>
      </c>
      <c r="C39" s="217">
        <v>7.9625289894790004E-3</v>
      </c>
      <c r="D39" s="242">
        <v>626.6</v>
      </c>
      <c r="E39" s="242">
        <v>444.57400000000001</v>
      </c>
      <c r="F39" s="242" t="s">
        <v>104</v>
      </c>
      <c r="G39" s="242" t="s">
        <v>104</v>
      </c>
      <c r="H39" s="242">
        <v>444.57400000000001</v>
      </c>
    </row>
    <row r="40" spans="1:8" s="53" customFormat="1" ht="15" customHeight="1" x14ac:dyDescent="0.2">
      <c r="A40" s="51" t="s">
        <v>706</v>
      </c>
      <c r="B40" s="243">
        <v>13452685.716</v>
      </c>
      <c r="C40" s="378">
        <v>100</v>
      </c>
      <c r="D40" s="243">
        <v>908196.51599999995</v>
      </c>
      <c r="E40" s="243">
        <v>12197660.694</v>
      </c>
      <c r="F40" s="243">
        <v>133475.98300000001</v>
      </c>
      <c r="G40" s="243">
        <v>625310.23800000001</v>
      </c>
      <c r="H40" s="243">
        <v>11438874.472999999</v>
      </c>
    </row>
    <row r="43" spans="1:8" ht="17.25" x14ac:dyDescent="0.25">
      <c r="A43" s="445" t="s">
        <v>1138</v>
      </c>
      <c r="B43" s="445"/>
      <c r="C43" s="445"/>
      <c r="D43" s="445"/>
      <c r="E43" s="445"/>
      <c r="F43" s="445"/>
      <c r="G43" s="445"/>
      <c r="H43" s="445"/>
    </row>
    <row r="44" spans="1:8" x14ac:dyDescent="0.2">
      <c r="A44" s="64"/>
      <c r="B44" s="86"/>
      <c r="C44" s="87"/>
      <c r="D44" s="88"/>
      <c r="E44" s="86"/>
      <c r="F44" s="87"/>
      <c r="G44" s="88"/>
      <c r="H44" s="88"/>
    </row>
    <row r="45" spans="1:8" s="89" customFormat="1" ht="15" customHeight="1" x14ac:dyDescent="0.2">
      <c r="A45" s="446" t="s">
        <v>995</v>
      </c>
      <c r="B45" s="449" t="s">
        <v>957</v>
      </c>
      <c r="C45" s="450"/>
      <c r="D45" s="452" t="s">
        <v>1081</v>
      </c>
      <c r="E45" s="453" t="s">
        <v>195</v>
      </c>
      <c r="F45" s="453"/>
      <c r="G45" s="453"/>
      <c r="H45" s="454"/>
    </row>
    <row r="46" spans="1:8" s="89" customFormat="1" ht="15" customHeight="1" x14ac:dyDescent="0.2">
      <c r="A46" s="447"/>
      <c r="B46" s="451"/>
      <c r="C46" s="441"/>
      <c r="D46" s="441"/>
      <c r="E46" s="441" t="s">
        <v>464</v>
      </c>
      <c r="F46" s="455" t="s">
        <v>471</v>
      </c>
      <c r="G46" s="455"/>
      <c r="H46" s="456"/>
    </row>
    <row r="47" spans="1:8" s="89" customFormat="1" ht="15" customHeight="1" x14ac:dyDescent="0.2">
      <c r="A47" s="447"/>
      <c r="B47" s="451" t="s">
        <v>460</v>
      </c>
      <c r="C47" s="441" t="s">
        <v>874</v>
      </c>
      <c r="D47" s="441"/>
      <c r="E47" s="441"/>
      <c r="F47" s="441" t="s">
        <v>196</v>
      </c>
      <c r="G47" s="441" t="s">
        <v>197</v>
      </c>
      <c r="H47" s="442" t="s">
        <v>198</v>
      </c>
    </row>
    <row r="48" spans="1:8" s="89" customFormat="1" ht="15" customHeight="1" x14ac:dyDescent="0.2">
      <c r="A48" s="447"/>
      <c r="B48" s="451"/>
      <c r="C48" s="441"/>
      <c r="D48" s="441"/>
      <c r="E48" s="441"/>
      <c r="F48" s="441"/>
      <c r="G48" s="441"/>
      <c r="H48" s="442"/>
    </row>
    <row r="49" spans="1:8" s="89" customFormat="1" ht="15" customHeight="1" x14ac:dyDescent="0.2">
      <c r="A49" s="448"/>
      <c r="B49" s="90" t="s">
        <v>461</v>
      </c>
      <c r="C49" s="306" t="s">
        <v>470</v>
      </c>
      <c r="D49" s="443" t="s">
        <v>461</v>
      </c>
      <c r="E49" s="443"/>
      <c r="F49" s="443"/>
      <c r="G49" s="443"/>
      <c r="H49" s="444"/>
    </row>
    <row r="50" spans="1:8" x14ac:dyDescent="0.2">
      <c r="A50" s="49"/>
      <c r="B50" s="67"/>
      <c r="C50" s="82"/>
      <c r="D50" s="91"/>
      <c r="E50" s="67"/>
      <c r="F50" s="82"/>
      <c r="G50" s="91"/>
      <c r="H50" s="91"/>
    </row>
    <row r="51" spans="1:8" ht="15" customHeight="1" x14ac:dyDescent="0.2">
      <c r="A51" s="58" t="s">
        <v>698</v>
      </c>
      <c r="B51" s="218">
        <v>8190346.3119999999</v>
      </c>
      <c r="C51" s="217">
        <v>62.018710758184199</v>
      </c>
      <c r="D51" s="218">
        <v>1098307.4339999999</v>
      </c>
      <c r="E51" s="218">
        <v>6325242.7139999997</v>
      </c>
      <c r="F51" s="218">
        <v>44135.764999999999</v>
      </c>
      <c r="G51" s="218">
        <v>449270.18400000001</v>
      </c>
      <c r="H51" s="218">
        <v>5831836.7649999997</v>
      </c>
    </row>
    <row r="52" spans="1:8" ht="15" customHeight="1" x14ac:dyDescent="0.2">
      <c r="A52" s="58" t="s">
        <v>699</v>
      </c>
      <c r="B52" s="218"/>
      <c r="C52" s="217"/>
      <c r="D52" s="218"/>
      <c r="E52" s="218"/>
      <c r="F52" s="218"/>
      <c r="G52" s="218"/>
      <c r="H52" s="218"/>
    </row>
    <row r="53" spans="1:8" ht="15" customHeight="1" x14ac:dyDescent="0.2">
      <c r="A53" s="118" t="s">
        <v>1079</v>
      </c>
      <c r="B53" s="218">
        <v>6844793.8370000003</v>
      </c>
      <c r="C53" s="217">
        <v>51.829956024490102</v>
      </c>
      <c r="D53" s="218">
        <v>1022616.106</v>
      </c>
      <c r="E53" s="218">
        <v>5110232.7450000001</v>
      </c>
      <c r="F53" s="218">
        <v>31447.867999999999</v>
      </c>
      <c r="G53" s="218">
        <v>364044.25799999997</v>
      </c>
      <c r="H53" s="218">
        <v>4714740.6189999999</v>
      </c>
    </row>
    <row r="54" spans="1:8" ht="15" customHeight="1" x14ac:dyDescent="0.2">
      <c r="A54" s="58" t="s">
        <v>700</v>
      </c>
      <c r="B54" s="218"/>
      <c r="C54" s="217"/>
      <c r="D54" s="218"/>
      <c r="E54" s="218"/>
      <c r="F54" s="218"/>
      <c r="G54" s="218"/>
      <c r="H54" s="218"/>
    </row>
    <row r="55" spans="1:8" ht="15" customHeight="1" x14ac:dyDescent="0.2">
      <c r="A55" s="58" t="s">
        <v>701</v>
      </c>
      <c r="B55" s="218">
        <v>4413804.5820000004</v>
      </c>
      <c r="C55" s="217">
        <v>33.422087331416201</v>
      </c>
      <c r="D55" s="218">
        <v>804404.853</v>
      </c>
      <c r="E55" s="218">
        <v>3154183.1529999999</v>
      </c>
      <c r="F55" s="218">
        <v>19048.723000000002</v>
      </c>
      <c r="G55" s="218">
        <v>139401.23199999999</v>
      </c>
      <c r="H55" s="218">
        <v>2995733.1979999999</v>
      </c>
    </row>
    <row r="56" spans="1:8" ht="15" customHeight="1" x14ac:dyDescent="0.2">
      <c r="A56" s="58" t="s">
        <v>702</v>
      </c>
      <c r="B56" s="218">
        <v>106965.035</v>
      </c>
      <c r="C56" s="217">
        <v>0.80995763966470602</v>
      </c>
      <c r="D56" s="218">
        <v>4957.4369999999999</v>
      </c>
      <c r="E56" s="218">
        <v>100711.96799999999</v>
      </c>
      <c r="F56" s="218">
        <v>4250.451</v>
      </c>
      <c r="G56" s="218">
        <v>4119.7430000000004</v>
      </c>
      <c r="H56" s="218">
        <v>92341.774000000005</v>
      </c>
    </row>
    <row r="57" spans="1:8" ht="15" customHeight="1" x14ac:dyDescent="0.2">
      <c r="A57" s="58" t="s">
        <v>703</v>
      </c>
      <c r="B57" s="218">
        <v>576825.326</v>
      </c>
      <c r="C57" s="217">
        <v>4.3678205644095298</v>
      </c>
      <c r="D57" s="218">
        <v>32990.563999999998</v>
      </c>
      <c r="E57" s="218">
        <v>507177.679</v>
      </c>
      <c r="F57" s="218">
        <v>12739.562</v>
      </c>
      <c r="G57" s="218">
        <v>18623.514999999999</v>
      </c>
      <c r="H57" s="218">
        <v>475814.60200000001</v>
      </c>
    </row>
    <row r="58" spans="1:8" ht="15" customHeight="1" x14ac:dyDescent="0.2">
      <c r="A58" s="58" t="s">
        <v>704</v>
      </c>
      <c r="B58" s="218">
        <v>4310282.2929999996</v>
      </c>
      <c r="C58" s="217">
        <v>32.638198756508203</v>
      </c>
      <c r="D58" s="218">
        <v>31301.144</v>
      </c>
      <c r="E58" s="218">
        <v>4203480.5870000003</v>
      </c>
      <c r="F58" s="218">
        <v>8997.0550000000003</v>
      </c>
      <c r="G58" s="218">
        <v>63175.947</v>
      </c>
      <c r="H58" s="218">
        <v>4131307.585</v>
      </c>
    </row>
    <row r="59" spans="1:8" ht="26.25" customHeight="1" x14ac:dyDescent="0.2">
      <c r="A59" s="92" t="s">
        <v>992</v>
      </c>
      <c r="B59" s="218">
        <v>5938.1360000000004</v>
      </c>
      <c r="C59" s="217">
        <v>4.4964586965899798E-2</v>
      </c>
      <c r="D59" s="218">
        <v>836.00300000000004</v>
      </c>
      <c r="E59" s="218">
        <v>4254.2039999999997</v>
      </c>
      <c r="F59" s="218">
        <v>70.867000000000004</v>
      </c>
      <c r="G59" s="218">
        <v>1.7869999999999999</v>
      </c>
      <c r="H59" s="218">
        <v>4181.55</v>
      </c>
    </row>
    <row r="60" spans="1:8" ht="15" customHeight="1" x14ac:dyDescent="0.2">
      <c r="A60" s="58" t="s">
        <v>705</v>
      </c>
      <c r="B60" s="242">
        <v>15893.418</v>
      </c>
      <c r="C60" s="217">
        <v>0.120347694267426</v>
      </c>
      <c r="D60" s="242" t="s">
        <v>104</v>
      </c>
      <c r="E60" s="242" t="s">
        <v>104</v>
      </c>
      <c r="F60" s="242" t="s">
        <v>104</v>
      </c>
      <c r="G60" s="242" t="s">
        <v>104</v>
      </c>
      <c r="H60" s="242" t="s">
        <v>104</v>
      </c>
    </row>
    <row r="61" spans="1:8" s="53" customFormat="1" ht="15" customHeight="1" x14ac:dyDescent="0.2">
      <c r="A61" s="51" t="s">
        <v>706</v>
      </c>
      <c r="B61" s="243">
        <v>13206250.52</v>
      </c>
      <c r="C61" s="378">
        <v>100</v>
      </c>
      <c r="D61" s="243">
        <v>1168392.5819999999</v>
      </c>
      <c r="E61" s="243">
        <v>11140867.152000001</v>
      </c>
      <c r="F61" s="243">
        <v>70193.7</v>
      </c>
      <c r="G61" s="243">
        <v>535191.17599999998</v>
      </c>
      <c r="H61" s="243">
        <v>10535482.276000001</v>
      </c>
    </row>
    <row r="62" spans="1:8" ht="21" customHeight="1" x14ac:dyDescent="0.25">
      <c r="A62" s="445"/>
      <c r="B62" s="445"/>
      <c r="C62" s="445"/>
      <c r="D62" s="445"/>
      <c r="E62" s="445"/>
      <c r="F62" s="445"/>
      <c r="G62" s="445"/>
      <c r="H62" s="445"/>
    </row>
    <row r="63" spans="1:8" x14ac:dyDescent="0.2">
      <c r="A63" s="64" t="s">
        <v>818</v>
      </c>
      <c r="B63" s="93"/>
      <c r="C63" s="94"/>
      <c r="D63" s="95"/>
      <c r="E63" s="93"/>
      <c r="F63" s="94"/>
      <c r="G63" s="95"/>
      <c r="H63" s="95"/>
    </row>
    <row r="64" spans="1:8" ht="30" customHeight="1" x14ac:dyDescent="0.2">
      <c r="A64" s="428" t="s">
        <v>1056</v>
      </c>
      <c r="B64" s="428"/>
      <c r="C64" s="428"/>
      <c r="D64" s="428"/>
      <c r="E64" s="428"/>
      <c r="F64" s="428"/>
      <c r="G64" s="428"/>
      <c r="H64" s="428"/>
    </row>
  </sheetData>
  <mergeCells count="41">
    <mergeCell ref="A64:H64"/>
    <mergeCell ref="A62:H62"/>
    <mergeCell ref="B47:B48"/>
    <mergeCell ref="C47:C48"/>
    <mergeCell ref="F47:F48"/>
    <mergeCell ref="G47:G48"/>
    <mergeCell ref="H47:H48"/>
    <mergeCell ref="D49:H49"/>
    <mergeCell ref="A43:H43"/>
    <mergeCell ref="A45:A49"/>
    <mergeCell ref="B45:C46"/>
    <mergeCell ref="D45:D48"/>
    <mergeCell ref="E45:H45"/>
    <mergeCell ref="E46:E48"/>
    <mergeCell ref="F46:H46"/>
    <mergeCell ref="D28:H28"/>
    <mergeCell ref="G5:G6"/>
    <mergeCell ref="H5:H6"/>
    <mergeCell ref="D7:H7"/>
    <mergeCell ref="A22:H22"/>
    <mergeCell ref="A24:A28"/>
    <mergeCell ref="B24:C25"/>
    <mergeCell ref="D24:D27"/>
    <mergeCell ref="E24:H24"/>
    <mergeCell ref="E25:E27"/>
    <mergeCell ref="F25:H25"/>
    <mergeCell ref="B26:B27"/>
    <mergeCell ref="C26:C27"/>
    <mergeCell ref="F26:F27"/>
    <mergeCell ref="G26:G27"/>
    <mergeCell ref="H26:H27"/>
    <mergeCell ref="A1:H1"/>
    <mergeCell ref="A3:A7"/>
    <mergeCell ref="B3:C4"/>
    <mergeCell ref="D3:D6"/>
    <mergeCell ref="E3:H3"/>
    <mergeCell ref="E4:E6"/>
    <mergeCell ref="F4:H4"/>
    <mergeCell ref="B5:B6"/>
    <mergeCell ref="C5:C6"/>
    <mergeCell ref="F5:F6"/>
  </mergeCells>
  <phoneticPr fontId="2" type="noConversion"/>
  <printOptions horizontalCentered="1"/>
  <pageMargins left="0.59055118110236227" right="0.59055118110236227" top="0.9055118110236221" bottom="0.35433070866141736" header="0.51181102362204722" footer="0.23622047244094491"/>
  <pageSetup paperSize="9" scale="75" firstPageNumber="21" orientation="portrait" useFirstPageNumber="1" r:id="rId1"/>
  <headerFooter alignWithMargins="0">
    <oddHeader>&amp;C&amp;12-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I282"/>
  <sheetViews>
    <sheetView workbookViewId="0">
      <selection sqref="A1:I1"/>
    </sheetView>
  </sheetViews>
  <sheetFormatPr baseColWidth="10" defaultColWidth="11.42578125" defaultRowHeight="12.75" x14ac:dyDescent="0.2"/>
  <cols>
    <col min="1" max="1" width="5.5703125" style="39" customWidth="1"/>
    <col min="2" max="2" width="1.85546875" style="39" customWidth="1"/>
    <col min="3" max="3" width="39.42578125" style="39" customWidth="1"/>
    <col min="4" max="4" width="12.7109375" style="39" customWidth="1"/>
    <col min="5" max="5" width="13.28515625" style="39" customWidth="1"/>
    <col min="6" max="6" width="11.7109375" style="68" customWidth="1"/>
    <col min="7" max="7" width="12.7109375" style="39" customWidth="1"/>
    <col min="8" max="8" width="13.42578125" style="39" customWidth="1"/>
    <col min="9" max="9" width="11.7109375" style="84" customWidth="1"/>
    <col min="10" max="10" width="10.42578125" style="39" customWidth="1"/>
    <col min="11" max="16384" width="11.42578125" style="39"/>
  </cols>
  <sheetData>
    <row r="1" spans="1:9" ht="17.25" x14ac:dyDescent="0.25">
      <c r="A1" s="445" t="s">
        <v>62</v>
      </c>
      <c r="B1" s="445"/>
      <c r="C1" s="445"/>
      <c r="D1" s="445"/>
      <c r="E1" s="445"/>
      <c r="F1" s="445"/>
      <c r="G1" s="445"/>
      <c r="H1" s="445"/>
      <c r="I1" s="445"/>
    </row>
    <row r="2" spans="1:9" x14ac:dyDescent="0.2">
      <c r="B2" s="41"/>
      <c r="C2" s="42"/>
      <c r="D2" s="43"/>
      <c r="E2" s="43"/>
      <c r="F2" s="44"/>
      <c r="G2" s="304"/>
      <c r="H2" s="304"/>
      <c r="I2" s="304"/>
    </row>
    <row r="3" spans="1:9" ht="18" customHeight="1" x14ac:dyDescent="0.2">
      <c r="A3" s="541" t="s">
        <v>993</v>
      </c>
      <c r="B3" s="533" t="s">
        <v>711</v>
      </c>
      <c r="C3" s="446"/>
      <c r="D3" s="553" t="s">
        <v>1120</v>
      </c>
      <c r="E3" s="547"/>
      <c r="F3" s="547"/>
      <c r="G3" s="454" t="s">
        <v>1132</v>
      </c>
      <c r="H3" s="547"/>
      <c r="I3" s="547"/>
    </row>
    <row r="4" spans="1:9" ht="16.5" customHeight="1" x14ac:dyDescent="0.2">
      <c r="A4" s="542"/>
      <c r="B4" s="534"/>
      <c r="C4" s="535"/>
      <c r="D4" s="45" t="s">
        <v>467</v>
      </c>
      <c r="E4" s="548" t="s">
        <v>468</v>
      </c>
      <c r="F4" s="549"/>
      <c r="G4" s="46" t="s">
        <v>467</v>
      </c>
      <c r="H4" s="548" t="s">
        <v>468</v>
      </c>
      <c r="I4" s="549"/>
    </row>
    <row r="5" spans="1:9" ht="15" customHeight="1" x14ac:dyDescent="0.2">
      <c r="A5" s="542"/>
      <c r="B5" s="534"/>
      <c r="C5" s="535"/>
      <c r="D5" s="550" t="s">
        <v>109</v>
      </c>
      <c r="E5" s="538" t="s">
        <v>105</v>
      </c>
      <c r="F5" s="544" t="s">
        <v>1139</v>
      </c>
      <c r="G5" s="538" t="s">
        <v>109</v>
      </c>
      <c r="H5" s="538" t="s">
        <v>105</v>
      </c>
      <c r="I5" s="544" t="s">
        <v>1140</v>
      </c>
    </row>
    <row r="6" spans="1:9" x14ac:dyDescent="0.2">
      <c r="A6" s="542"/>
      <c r="B6" s="534"/>
      <c r="C6" s="535"/>
      <c r="D6" s="551"/>
      <c r="E6" s="539"/>
      <c r="F6" s="545"/>
      <c r="G6" s="539"/>
      <c r="H6" s="539"/>
      <c r="I6" s="545"/>
    </row>
    <row r="7" spans="1:9" ht="18.75" customHeight="1" x14ac:dyDescent="0.2">
      <c r="A7" s="542"/>
      <c r="B7" s="534"/>
      <c r="C7" s="535"/>
      <c r="D7" s="551"/>
      <c r="E7" s="539"/>
      <c r="F7" s="545"/>
      <c r="G7" s="539"/>
      <c r="H7" s="539"/>
      <c r="I7" s="545"/>
    </row>
    <row r="8" spans="1:9" ht="27.75" customHeight="1" x14ac:dyDescent="0.2">
      <c r="A8" s="543"/>
      <c r="B8" s="536"/>
      <c r="C8" s="537"/>
      <c r="D8" s="552"/>
      <c r="E8" s="540"/>
      <c r="F8" s="546"/>
      <c r="G8" s="540"/>
      <c r="H8" s="540"/>
      <c r="I8" s="546"/>
    </row>
    <row r="9" spans="1:9" x14ac:dyDescent="0.2">
      <c r="A9" s="47"/>
      <c r="B9" s="48"/>
      <c r="C9" s="49"/>
      <c r="D9" s="43"/>
      <c r="E9" s="43"/>
      <c r="F9" s="44"/>
      <c r="G9" s="43"/>
      <c r="H9" s="43"/>
      <c r="I9" s="43"/>
    </row>
    <row r="10" spans="1:9" s="53" customFormat="1" x14ac:dyDescent="0.2">
      <c r="A10" s="50" t="s">
        <v>206</v>
      </c>
      <c r="B10" s="51" t="s">
        <v>476</v>
      </c>
      <c r="C10" s="52"/>
      <c r="D10" s="216">
        <v>111618754</v>
      </c>
      <c r="E10" s="216">
        <v>324503844</v>
      </c>
      <c r="F10" s="295">
        <v>17.639742876137898</v>
      </c>
      <c r="G10" s="216">
        <v>359379225</v>
      </c>
      <c r="H10" s="216">
        <v>908196516</v>
      </c>
      <c r="I10" s="295">
        <v>18.700626078019098</v>
      </c>
    </row>
    <row r="11" spans="1:9" s="53" customFormat="1" ht="24" customHeight="1" x14ac:dyDescent="0.2">
      <c r="A11" s="54">
        <v>1</v>
      </c>
      <c r="B11" s="55" t="s">
        <v>207</v>
      </c>
      <c r="C11" s="52"/>
      <c r="D11" s="216">
        <v>1711449</v>
      </c>
      <c r="E11" s="216">
        <v>3622876</v>
      </c>
      <c r="F11" s="295">
        <v>4.1537883463935001</v>
      </c>
      <c r="G11" s="216">
        <v>4505948</v>
      </c>
      <c r="H11" s="216">
        <v>9516223</v>
      </c>
      <c r="I11" s="295">
        <v>-2.5004023966962499</v>
      </c>
    </row>
    <row r="12" spans="1:9" ht="24" customHeight="1" x14ac:dyDescent="0.2">
      <c r="A12" s="56">
        <v>101</v>
      </c>
      <c r="B12" s="57"/>
      <c r="C12" s="58" t="s">
        <v>208</v>
      </c>
      <c r="D12" s="59">
        <v>500</v>
      </c>
      <c r="E12" s="59">
        <v>19573</v>
      </c>
      <c r="F12" s="217">
        <v>-52.914431427265498</v>
      </c>
      <c r="G12" s="59">
        <v>2000</v>
      </c>
      <c r="H12" s="59">
        <v>59823</v>
      </c>
      <c r="I12" s="217">
        <v>-11.4638369666563</v>
      </c>
    </row>
    <row r="13" spans="1:9" x14ac:dyDescent="0.2">
      <c r="A13" s="56">
        <v>102</v>
      </c>
      <c r="B13" s="57"/>
      <c r="C13" s="58" t="s">
        <v>209</v>
      </c>
      <c r="D13" s="59">
        <v>11079</v>
      </c>
      <c r="E13" s="59">
        <v>208110</v>
      </c>
      <c r="F13" s="217">
        <v>-80.460200721651503</v>
      </c>
      <c r="G13" s="59">
        <v>223451</v>
      </c>
      <c r="H13" s="59">
        <v>1019368</v>
      </c>
      <c r="I13" s="217">
        <v>-56.522046965681902</v>
      </c>
    </row>
    <row r="14" spans="1:9" x14ac:dyDescent="0.2">
      <c r="A14" s="56">
        <v>103</v>
      </c>
      <c r="B14" s="57"/>
      <c r="C14" s="58" t="s">
        <v>210</v>
      </c>
      <c r="D14" s="59">
        <v>1687974</v>
      </c>
      <c r="E14" s="59">
        <v>3378053</v>
      </c>
      <c r="F14" s="217">
        <v>46.7409511166559</v>
      </c>
      <c r="G14" s="59">
        <v>4268564</v>
      </c>
      <c r="H14" s="59">
        <v>8413279</v>
      </c>
      <c r="I14" s="217">
        <v>23.310061096035199</v>
      </c>
    </row>
    <row r="15" spans="1:9" x14ac:dyDescent="0.2">
      <c r="A15" s="56">
        <v>105</v>
      </c>
      <c r="B15" s="57"/>
      <c r="C15" s="58" t="s">
        <v>211</v>
      </c>
      <c r="D15" s="59" t="s">
        <v>104</v>
      </c>
      <c r="E15" s="59" t="s">
        <v>104</v>
      </c>
      <c r="F15" s="218" t="s">
        <v>104</v>
      </c>
      <c r="G15" s="59" t="s">
        <v>104</v>
      </c>
      <c r="H15" s="59" t="s">
        <v>104</v>
      </c>
      <c r="I15" s="218" t="s">
        <v>104</v>
      </c>
    </row>
    <row r="16" spans="1:9" x14ac:dyDescent="0.2">
      <c r="A16" s="56">
        <v>107</v>
      </c>
      <c r="B16" s="57"/>
      <c r="C16" s="58" t="s">
        <v>524</v>
      </c>
      <c r="D16" s="59">
        <v>11859</v>
      </c>
      <c r="E16" s="59">
        <v>11690</v>
      </c>
      <c r="F16" s="296">
        <v>-82.344856750185002</v>
      </c>
      <c r="G16" s="59">
        <v>11859</v>
      </c>
      <c r="H16" s="59">
        <v>11690</v>
      </c>
      <c r="I16" s="217">
        <v>-97.534805842235997</v>
      </c>
    </row>
    <row r="17" spans="1:9" x14ac:dyDescent="0.2">
      <c r="A17" s="56">
        <v>109</v>
      </c>
      <c r="B17" s="57"/>
      <c r="C17" s="58" t="s">
        <v>212</v>
      </c>
      <c r="D17" s="59">
        <v>37</v>
      </c>
      <c r="E17" s="59">
        <v>5450</v>
      </c>
      <c r="F17" s="296">
        <v>55.714285714285701</v>
      </c>
      <c r="G17" s="59">
        <v>74</v>
      </c>
      <c r="H17" s="59">
        <v>12063</v>
      </c>
      <c r="I17" s="296">
        <v>-76.379479146269802</v>
      </c>
    </row>
    <row r="18" spans="1:9" s="53" customFormat="1" ht="24" customHeight="1" x14ac:dyDescent="0.2">
      <c r="A18" s="54">
        <v>2</v>
      </c>
      <c r="B18" s="55" t="s">
        <v>213</v>
      </c>
      <c r="C18" s="52"/>
      <c r="D18" s="216">
        <v>15246288</v>
      </c>
      <c r="E18" s="216">
        <v>61066977</v>
      </c>
      <c r="F18" s="295">
        <v>2.6761534690873399</v>
      </c>
      <c r="G18" s="216">
        <v>46814994</v>
      </c>
      <c r="H18" s="216">
        <v>182828235</v>
      </c>
      <c r="I18" s="295">
        <v>9.9229227430335794</v>
      </c>
    </row>
    <row r="19" spans="1:9" ht="24" customHeight="1" x14ac:dyDescent="0.2">
      <c r="A19" s="56">
        <v>201</v>
      </c>
      <c r="B19" s="57"/>
      <c r="C19" s="58" t="s">
        <v>523</v>
      </c>
      <c r="D19" s="59">
        <v>2640587</v>
      </c>
      <c r="E19" s="59">
        <v>3706170</v>
      </c>
      <c r="F19" s="217">
        <v>-44.227125141005899</v>
      </c>
      <c r="G19" s="59">
        <v>5905845</v>
      </c>
      <c r="H19" s="59">
        <v>8159535</v>
      </c>
      <c r="I19" s="217">
        <v>-57.528389283239797</v>
      </c>
    </row>
    <row r="20" spans="1:9" x14ac:dyDescent="0.2">
      <c r="A20" s="56">
        <v>202</v>
      </c>
      <c r="B20" s="57"/>
      <c r="C20" s="58" t="s">
        <v>214</v>
      </c>
      <c r="D20" s="59">
        <v>2224767</v>
      </c>
      <c r="E20" s="59">
        <v>16287462</v>
      </c>
      <c r="F20" s="217">
        <v>7.9830899578309698</v>
      </c>
      <c r="G20" s="59">
        <v>8526909</v>
      </c>
      <c r="H20" s="59">
        <v>55581470</v>
      </c>
      <c r="I20" s="217">
        <v>16.568657626815501</v>
      </c>
    </row>
    <row r="21" spans="1:9" x14ac:dyDescent="0.2">
      <c r="A21" s="56">
        <v>203</v>
      </c>
      <c r="B21" s="57"/>
      <c r="C21" s="58" t="s">
        <v>522</v>
      </c>
      <c r="D21" s="59">
        <v>2465676</v>
      </c>
      <c r="E21" s="59">
        <v>10631687</v>
      </c>
      <c r="F21" s="217">
        <v>24.345834753882901</v>
      </c>
      <c r="G21" s="59">
        <v>7427177</v>
      </c>
      <c r="H21" s="59">
        <v>28867344</v>
      </c>
      <c r="I21" s="217">
        <v>32.765289062881898</v>
      </c>
    </row>
    <row r="22" spans="1:9" x14ac:dyDescent="0.2">
      <c r="A22" s="56">
        <v>204</v>
      </c>
      <c r="B22" s="57"/>
      <c r="C22" s="58" t="s">
        <v>216</v>
      </c>
      <c r="D22" s="59">
        <v>7892137</v>
      </c>
      <c r="E22" s="59">
        <v>30235926</v>
      </c>
      <c r="F22" s="217">
        <v>6.72818436474161</v>
      </c>
      <c r="G22" s="59">
        <v>23871858</v>
      </c>
      <c r="H22" s="59">
        <v>87778097</v>
      </c>
      <c r="I22" s="217">
        <v>16.066274248020498</v>
      </c>
    </row>
    <row r="23" spans="1:9" x14ac:dyDescent="0.2">
      <c r="A23" s="56">
        <v>206</v>
      </c>
      <c r="B23" s="57"/>
      <c r="C23" s="58" t="s">
        <v>838</v>
      </c>
      <c r="D23" s="59" t="s">
        <v>104</v>
      </c>
      <c r="E23" s="59" t="s">
        <v>104</v>
      </c>
      <c r="F23" s="217" t="s">
        <v>104</v>
      </c>
      <c r="G23" s="59">
        <v>65</v>
      </c>
      <c r="H23" s="59">
        <v>545</v>
      </c>
      <c r="I23" s="217">
        <v>36.591478696741902</v>
      </c>
    </row>
    <row r="24" spans="1:9" x14ac:dyDescent="0.2">
      <c r="A24" s="56">
        <v>208</v>
      </c>
      <c r="B24" s="57"/>
      <c r="C24" s="58" t="s">
        <v>531</v>
      </c>
      <c r="D24" s="59">
        <v>6507</v>
      </c>
      <c r="E24" s="59">
        <v>20691</v>
      </c>
      <c r="F24" s="217">
        <v>178.85444743935301</v>
      </c>
      <c r="G24" s="59">
        <v>10037</v>
      </c>
      <c r="H24" s="59">
        <v>58018</v>
      </c>
      <c r="I24" s="217">
        <v>681.91374663072804</v>
      </c>
    </row>
    <row r="25" spans="1:9" x14ac:dyDescent="0.2">
      <c r="A25" s="60">
        <v>209</v>
      </c>
      <c r="B25" s="61"/>
      <c r="C25" s="58" t="s">
        <v>532</v>
      </c>
      <c r="D25" s="59">
        <v>30</v>
      </c>
      <c r="E25" s="59">
        <v>458</v>
      </c>
      <c r="F25" s="217">
        <v>-99.942405875103702</v>
      </c>
      <c r="G25" s="59">
        <v>967075</v>
      </c>
      <c r="H25" s="59">
        <v>1430542</v>
      </c>
      <c r="I25" s="217">
        <v>-23.0146792515987</v>
      </c>
    </row>
    <row r="26" spans="1:9" x14ac:dyDescent="0.2">
      <c r="A26" s="60">
        <v>211</v>
      </c>
      <c r="B26" s="61"/>
      <c r="C26" s="58" t="s">
        <v>521</v>
      </c>
      <c r="D26" s="59" t="s">
        <v>104</v>
      </c>
      <c r="E26" s="59" t="s">
        <v>104</v>
      </c>
      <c r="F26" s="217" t="s">
        <v>104</v>
      </c>
      <c r="G26" s="59" t="s">
        <v>104</v>
      </c>
      <c r="H26" s="59" t="s">
        <v>104</v>
      </c>
      <c r="I26" s="217" t="s">
        <v>104</v>
      </c>
    </row>
    <row r="27" spans="1:9" x14ac:dyDescent="0.2">
      <c r="A27" s="60">
        <v>219</v>
      </c>
      <c r="B27" s="61"/>
      <c r="C27" s="58" t="s">
        <v>217</v>
      </c>
      <c r="D27" s="59">
        <v>16584</v>
      </c>
      <c r="E27" s="59">
        <v>184583</v>
      </c>
      <c r="F27" s="217">
        <v>187.10103900951901</v>
      </c>
      <c r="G27" s="59">
        <v>106028</v>
      </c>
      <c r="H27" s="59">
        <v>952684</v>
      </c>
      <c r="I27" s="217">
        <v>390.44473845425199</v>
      </c>
    </row>
    <row r="28" spans="1:9" s="53" customFormat="1" ht="24" customHeight="1" x14ac:dyDescent="0.2">
      <c r="A28" s="62">
        <v>3</v>
      </c>
      <c r="B28" s="63" t="s">
        <v>218</v>
      </c>
      <c r="C28" s="52"/>
      <c r="D28" s="216">
        <v>78824649</v>
      </c>
      <c r="E28" s="216">
        <v>246414791</v>
      </c>
      <c r="F28" s="295">
        <v>28.6963481579198</v>
      </c>
      <c r="G28" s="216">
        <v>259725282</v>
      </c>
      <c r="H28" s="216">
        <v>671854376</v>
      </c>
      <c r="I28" s="295">
        <v>26.588190702008401</v>
      </c>
    </row>
    <row r="29" spans="1:9" ht="24" customHeight="1" x14ac:dyDescent="0.2">
      <c r="A29" s="60">
        <v>301</v>
      </c>
      <c r="B29" s="61"/>
      <c r="C29" s="58" t="s">
        <v>219</v>
      </c>
      <c r="D29" s="59">
        <v>5305220</v>
      </c>
      <c r="E29" s="59">
        <v>2164161</v>
      </c>
      <c r="F29" s="217">
        <v>-11.6541328828737</v>
      </c>
      <c r="G29" s="59">
        <v>29715301</v>
      </c>
      <c r="H29" s="59">
        <v>10680378</v>
      </c>
      <c r="I29" s="217">
        <v>39.4522956848093</v>
      </c>
    </row>
    <row r="30" spans="1:9" x14ac:dyDescent="0.2">
      <c r="A30" s="60">
        <v>302</v>
      </c>
      <c r="B30" s="61"/>
      <c r="C30" s="58" t="s">
        <v>220</v>
      </c>
      <c r="D30" s="59" t="s">
        <v>104</v>
      </c>
      <c r="E30" s="59" t="s">
        <v>104</v>
      </c>
      <c r="F30" s="217">
        <v>-100</v>
      </c>
      <c r="G30" s="59">
        <v>516230</v>
      </c>
      <c r="H30" s="59">
        <v>149286</v>
      </c>
      <c r="I30" s="217">
        <v>-31.859324006664099</v>
      </c>
    </row>
    <row r="31" spans="1:9" x14ac:dyDescent="0.2">
      <c r="A31" s="60">
        <v>303</v>
      </c>
      <c r="B31" s="61"/>
      <c r="C31" s="58" t="s">
        <v>221</v>
      </c>
      <c r="D31" s="59">
        <v>2069036</v>
      </c>
      <c r="E31" s="59">
        <v>602449</v>
      </c>
      <c r="F31" s="217">
        <v>-38.948920495138303</v>
      </c>
      <c r="G31" s="59">
        <v>10028861</v>
      </c>
      <c r="H31" s="59">
        <v>2600205</v>
      </c>
      <c r="I31" s="217">
        <v>-8.7846121950269804</v>
      </c>
    </row>
    <row r="32" spans="1:9" x14ac:dyDescent="0.2">
      <c r="A32" s="60">
        <v>304</v>
      </c>
      <c r="B32" s="61"/>
      <c r="C32" s="58" t="s">
        <v>222</v>
      </c>
      <c r="D32" s="59" t="s">
        <v>104</v>
      </c>
      <c r="E32" s="59" t="s">
        <v>104</v>
      </c>
      <c r="F32" s="217">
        <v>-100</v>
      </c>
      <c r="G32" s="59">
        <v>449460</v>
      </c>
      <c r="H32" s="59">
        <v>146567</v>
      </c>
      <c r="I32" s="217">
        <v>395.35960524537001</v>
      </c>
    </row>
    <row r="33" spans="1:9" x14ac:dyDescent="0.2">
      <c r="A33" s="60">
        <v>305</v>
      </c>
      <c r="B33" s="61"/>
      <c r="C33" s="58" t="s">
        <v>223</v>
      </c>
      <c r="D33" s="59">
        <v>428</v>
      </c>
      <c r="E33" s="59">
        <v>1610</v>
      </c>
      <c r="F33" s="217">
        <v>-91.709150831659699</v>
      </c>
      <c r="G33" s="59">
        <v>225716</v>
      </c>
      <c r="H33" s="59">
        <v>117697</v>
      </c>
      <c r="I33" s="217">
        <v>-22.075093187852101</v>
      </c>
    </row>
    <row r="34" spans="1:9" x14ac:dyDescent="0.2">
      <c r="A34" s="60">
        <v>308</v>
      </c>
      <c r="B34" s="61"/>
      <c r="C34" s="58" t="s">
        <v>839</v>
      </c>
      <c r="D34" s="59">
        <v>1299343</v>
      </c>
      <c r="E34" s="59">
        <v>391020</v>
      </c>
      <c r="F34" s="217">
        <v>0.17318057918143401</v>
      </c>
      <c r="G34" s="59">
        <v>2686298</v>
      </c>
      <c r="H34" s="59">
        <v>832159</v>
      </c>
      <c r="I34" s="217">
        <v>-4.3581150195729599</v>
      </c>
    </row>
    <row r="35" spans="1:9" x14ac:dyDescent="0.2">
      <c r="A35" s="60">
        <v>309</v>
      </c>
      <c r="B35" s="61"/>
      <c r="C35" s="58" t="s">
        <v>224</v>
      </c>
      <c r="D35" s="59" t="s">
        <v>104</v>
      </c>
      <c r="E35" s="59" t="s">
        <v>104</v>
      </c>
      <c r="F35" s="217" t="s">
        <v>104</v>
      </c>
      <c r="G35" s="59" t="s">
        <v>104</v>
      </c>
      <c r="H35" s="59" t="s">
        <v>104</v>
      </c>
      <c r="I35" s="217">
        <v>-100</v>
      </c>
    </row>
    <row r="36" spans="1:9" x14ac:dyDescent="0.2">
      <c r="A36" s="60">
        <v>310</v>
      </c>
      <c r="B36" s="61"/>
      <c r="C36" s="58" t="s">
        <v>225</v>
      </c>
      <c r="D36" s="59">
        <v>250927</v>
      </c>
      <c r="E36" s="59">
        <v>167447</v>
      </c>
      <c r="F36" s="217">
        <v>-81.938314111774105</v>
      </c>
      <c r="G36" s="59">
        <v>709603</v>
      </c>
      <c r="H36" s="59">
        <v>506112</v>
      </c>
      <c r="I36" s="217">
        <v>-84.472724829521596</v>
      </c>
    </row>
    <row r="37" spans="1:9" x14ac:dyDescent="0.2">
      <c r="A37" s="60">
        <v>315</v>
      </c>
      <c r="B37" s="61"/>
      <c r="C37" s="58" t="s">
        <v>829</v>
      </c>
      <c r="D37" s="59">
        <v>38967178</v>
      </c>
      <c r="E37" s="59">
        <v>118220999</v>
      </c>
      <c r="F37" s="217">
        <v>33.517611001387699</v>
      </c>
      <c r="G37" s="59">
        <v>110343351</v>
      </c>
      <c r="H37" s="59">
        <v>293078095</v>
      </c>
      <c r="I37" s="217">
        <v>24.835660162547899</v>
      </c>
    </row>
    <row r="38" spans="1:9" x14ac:dyDescent="0.2">
      <c r="A38" s="60">
        <v>316</v>
      </c>
      <c r="B38" s="61"/>
      <c r="C38" s="58" t="s">
        <v>226</v>
      </c>
      <c r="D38" s="59" t="s">
        <v>104</v>
      </c>
      <c r="E38" s="59" t="s">
        <v>104</v>
      </c>
      <c r="F38" s="217" t="s">
        <v>104</v>
      </c>
      <c r="G38" s="59" t="s">
        <v>104</v>
      </c>
      <c r="H38" s="59" t="s">
        <v>104</v>
      </c>
      <c r="I38" s="217" t="s">
        <v>104</v>
      </c>
    </row>
    <row r="39" spans="1:9" x14ac:dyDescent="0.2">
      <c r="A39" s="60">
        <v>320</v>
      </c>
      <c r="B39" s="61"/>
      <c r="C39" s="58" t="s">
        <v>876</v>
      </c>
      <c r="D39" s="59">
        <v>173706</v>
      </c>
      <c r="E39" s="59">
        <v>865844</v>
      </c>
      <c r="F39" s="217">
        <v>37.969915227229301</v>
      </c>
      <c r="G39" s="59">
        <v>416552</v>
      </c>
      <c r="H39" s="59">
        <v>2512751</v>
      </c>
      <c r="I39" s="217">
        <v>25.424391247075601</v>
      </c>
    </row>
    <row r="40" spans="1:9" x14ac:dyDescent="0.2">
      <c r="A40" s="60">
        <v>325</v>
      </c>
      <c r="B40" s="61"/>
      <c r="C40" s="58" t="s">
        <v>868</v>
      </c>
      <c r="D40" s="59">
        <v>111380</v>
      </c>
      <c r="E40" s="59">
        <v>52420</v>
      </c>
      <c r="F40" s="217">
        <v>30.4272100719066</v>
      </c>
      <c r="G40" s="59">
        <v>2262647</v>
      </c>
      <c r="H40" s="59">
        <v>802492</v>
      </c>
      <c r="I40" s="217">
        <v>-42.605021341847198</v>
      </c>
    </row>
    <row r="41" spans="1:9" x14ac:dyDescent="0.2">
      <c r="A41" s="60">
        <v>335</v>
      </c>
      <c r="B41" s="61"/>
      <c r="C41" s="58" t="s">
        <v>520</v>
      </c>
      <c r="D41" s="59">
        <v>422308</v>
      </c>
      <c r="E41" s="59">
        <v>112182</v>
      </c>
      <c r="F41" s="217" t="s">
        <v>708</v>
      </c>
      <c r="G41" s="59">
        <v>1019077</v>
      </c>
      <c r="H41" s="59">
        <v>296587</v>
      </c>
      <c r="I41" s="217">
        <v>14.602178541482299</v>
      </c>
    </row>
    <row r="42" spans="1:9" x14ac:dyDescent="0.2">
      <c r="A42" s="60">
        <v>340</v>
      </c>
      <c r="B42" s="61"/>
      <c r="C42" s="58" t="s">
        <v>227</v>
      </c>
      <c r="D42" s="59">
        <v>24442</v>
      </c>
      <c r="E42" s="59">
        <v>56884</v>
      </c>
      <c r="F42" s="217">
        <v>-74.389266579622699</v>
      </c>
      <c r="G42" s="59">
        <v>259178</v>
      </c>
      <c r="H42" s="59">
        <v>215353</v>
      </c>
      <c r="I42" s="217">
        <v>-63.802933375465997</v>
      </c>
    </row>
    <row r="43" spans="1:9" x14ac:dyDescent="0.2">
      <c r="A43" s="60">
        <v>345</v>
      </c>
      <c r="B43" s="61"/>
      <c r="C43" s="58" t="s">
        <v>840</v>
      </c>
      <c r="D43" s="59">
        <v>21366</v>
      </c>
      <c r="E43" s="59">
        <v>13085</v>
      </c>
      <c r="F43" s="217">
        <v>-70.882104232498094</v>
      </c>
      <c r="G43" s="59">
        <v>88083</v>
      </c>
      <c r="H43" s="59">
        <v>83679</v>
      </c>
      <c r="I43" s="217">
        <v>-61.571597176617502</v>
      </c>
    </row>
    <row r="44" spans="1:9" x14ac:dyDescent="0.2">
      <c r="A44" s="60">
        <v>350</v>
      </c>
      <c r="B44" s="61"/>
      <c r="C44" s="58" t="s">
        <v>519</v>
      </c>
      <c r="D44" s="59">
        <v>21580</v>
      </c>
      <c r="E44" s="59">
        <v>15321</v>
      </c>
      <c r="F44" s="296">
        <v>46.935839647070097</v>
      </c>
      <c r="G44" s="59">
        <v>43160</v>
      </c>
      <c r="H44" s="59">
        <v>30271</v>
      </c>
      <c r="I44" s="296">
        <v>-84.171446798052699</v>
      </c>
    </row>
    <row r="45" spans="1:9" x14ac:dyDescent="0.2">
      <c r="A45" s="60">
        <v>355</v>
      </c>
      <c r="B45" s="61"/>
      <c r="C45" s="58" t="s">
        <v>518</v>
      </c>
      <c r="D45" s="59" t="s">
        <v>104</v>
      </c>
      <c r="E45" s="59" t="s">
        <v>104</v>
      </c>
      <c r="F45" s="218" t="s">
        <v>104</v>
      </c>
      <c r="G45" s="59" t="s">
        <v>104</v>
      </c>
      <c r="H45" s="59" t="s">
        <v>104</v>
      </c>
      <c r="I45" s="218" t="s">
        <v>104</v>
      </c>
    </row>
    <row r="46" spans="1:9" x14ac:dyDescent="0.2">
      <c r="A46" s="60">
        <v>360</v>
      </c>
      <c r="B46" s="61"/>
      <c r="C46" s="58" t="s">
        <v>517</v>
      </c>
      <c r="D46" s="59">
        <v>811</v>
      </c>
      <c r="E46" s="59">
        <v>7958</v>
      </c>
      <c r="F46" s="217">
        <v>-91.216820263782395</v>
      </c>
      <c r="G46" s="59">
        <v>5857</v>
      </c>
      <c r="H46" s="59">
        <v>44939</v>
      </c>
      <c r="I46" s="217">
        <v>-67.7069560218454</v>
      </c>
    </row>
    <row r="47" spans="1:9" x14ac:dyDescent="0.2">
      <c r="A47" s="60">
        <v>370</v>
      </c>
      <c r="B47" s="61"/>
      <c r="C47" s="58" t="s">
        <v>827</v>
      </c>
      <c r="D47" s="59">
        <v>653178</v>
      </c>
      <c r="E47" s="59">
        <v>1928335</v>
      </c>
      <c r="F47" s="217">
        <v>-23.0964493322358</v>
      </c>
      <c r="G47" s="59">
        <v>2805459</v>
      </c>
      <c r="H47" s="59">
        <v>7159492</v>
      </c>
      <c r="I47" s="217">
        <v>-19.481151910597099</v>
      </c>
    </row>
    <row r="48" spans="1:9" x14ac:dyDescent="0.2">
      <c r="A48" s="60">
        <v>372</v>
      </c>
      <c r="B48" s="61"/>
      <c r="C48" s="58" t="s">
        <v>228</v>
      </c>
      <c r="D48" s="59">
        <v>116575</v>
      </c>
      <c r="E48" s="59">
        <v>818006</v>
      </c>
      <c r="F48" s="217">
        <v>40.815796042382097</v>
      </c>
      <c r="G48" s="59">
        <v>338644</v>
      </c>
      <c r="H48" s="59">
        <v>1961806</v>
      </c>
      <c r="I48" s="217">
        <v>40.079871987752902</v>
      </c>
    </row>
    <row r="49" spans="1:9" x14ac:dyDescent="0.2">
      <c r="A49" s="60">
        <v>375</v>
      </c>
      <c r="B49" s="61"/>
      <c r="C49" s="58" t="s">
        <v>516</v>
      </c>
      <c r="D49" s="59">
        <v>5357</v>
      </c>
      <c r="E49" s="59">
        <v>4812</v>
      </c>
      <c r="F49" s="217" t="s">
        <v>708</v>
      </c>
      <c r="G49" s="59">
        <v>5486</v>
      </c>
      <c r="H49" s="59">
        <v>5310</v>
      </c>
      <c r="I49" s="217" t="s">
        <v>708</v>
      </c>
    </row>
    <row r="50" spans="1:9" x14ac:dyDescent="0.2">
      <c r="A50" s="60">
        <v>377</v>
      </c>
      <c r="B50" s="61"/>
      <c r="C50" s="58" t="s">
        <v>230</v>
      </c>
      <c r="D50" s="59">
        <v>9169937</v>
      </c>
      <c r="E50" s="59">
        <v>68209976</v>
      </c>
      <c r="F50" s="217">
        <v>38.141661255221898</v>
      </c>
      <c r="G50" s="59">
        <v>25076213</v>
      </c>
      <c r="H50" s="59">
        <v>174714522</v>
      </c>
      <c r="I50" s="217">
        <v>37.3533902929099</v>
      </c>
    </row>
    <row r="51" spans="1:9" x14ac:dyDescent="0.2">
      <c r="A51" s="60">
        <v>379</v>
      </c>
      <c r="B51" s="61"/>
      <c r="C51" s="58" t="s">
        <v>515</v>
      </c>
      <c r="D51" s="59">
        <v>296219</v>
      </c>
      <c r="E51" s="59">
        <v>2498182</v>
      </c>
      <c r="F51" s="217">
        <v>-19.8397810867753</v>
      </c>
      <c r="G51" s="59">
        <v>1047867</v>
      </c>
      <c r="H51" s="59">
        <v>8486730</v>
      </c>
      <c r="I51" s="217">
        <v>-23.462926226176499</v>
      </c>
    </row>
    <row r="52" spans="1:9" x14ac:dyDescent="0.2">
      <c r="A52" s="60">
        <v>381</v>
      </c>
      <c r="B52" s="61"/>
      <c r="C52" s="58" t="s">
        <v>514</v>
      </c>
      <c r="D52" s="59">
        <v>4448453</v>
      </c>
      <c r="E52" s="59">
        <v>18359472</v>
      </c>
      <c r="F52" s="217">
        <v>60.650418398747</v>
      </c>
      <c r="G52" s="59">
        <v>15049479</v>
      </c>
      <c r="H52" s="59">
        <v>56544146</v>
      </c>
      <c r="I52" s="217">
        <v>57.282063696456703</v>
      </c>
    </row>
    <row r="53" spans="1:9" x14ac:dyDescent="0.2">
      <c r="A53" s="60">
        <v>383</v>
      </c>
      <c r="B53" s="61"/>
      <c r="C53" s="58" t="s">
        <v>504</v>
      </c>
      <c r="D53" s="59">
        <v>16240</v>
      </c>
      <c r="E53" s="59">
        <v>60859</v>
      </c>
      <c r="F53" s="217">
        <v>15.477590983264401</v>
      </c>
      <c r="G53" s="59">
        <v>86135</v>
      </c>
      <c r="H53" s="59">
        <v>188478</v>
      </c>
      <c r="I53" s="217">
        <v>-97.361851616855802</v>
      </c>
    </row>
    <row r="54" spans="1:9" x14ac:dyDescent="0.2">
      <c r="A54" s="60">
        <v>385</v>
      </c>
      <c r="B54" s="61"/>
      <c r="C54" s="58" t="s">
        <v>513</v>
      </c>
      <c r="D54" s="59">
        <v>96128</v>
      </c>
      <c r="E54" s="59">
        <v>630944</v>
      </c>
      <c r="F54" s="217">
        <v>-53.588357661763702</v>
      </c>
      <c r="G54" s="59">
        <v>238256</v>
      </c>
      <c r="H54" s="59">
        <v>2138572</v>
      </c>
      <c r="I54" s="217">
        <v>-21.801721291484199</v>
      </c>
    </row>
    <row r="55" spans="1:9" x14ac:dyDescent="0.2">
      <c r="A55" s="60">
        <v>389</v>
      </c>
      <c r="B55" s="61"/>
      <c r="C55" s="58" t="s">
        <v>503</v>
      </c>
      <c r="D55" s="59">
        <v>123910</v>
      </c>
      <c r="E55" s="59">
        <v>111460</v>
      </c>
      <c r="F55" s="217" t="s">
        <v>708</v>
      </c>
      <c r="G55" s="59">
        <v>183897</v>
      </c>
      <c r="H55" s="59">
        <v>137795</v>
      </c>
      <c r="I55" s="217" t="s">
        <v>708</v>
      </c>
    </row>
    <row r="56" spans="1:9" x14ac:dyDescent="0.2">
      <c r="A56" s="60">
        <v>393</v>
      </c>
      <c r="B56" s="61"/>
      <c r="C56" s="58" t="s">
        <v>525</v>
      </c>
      <c r="D56" s="59">
        <v>11092760</v>
      </c>
      <c r="E56" s="59">
        <v>13331359</v>
      </c>
      <c r="F56" s="217">
        <v>112.98233864637901</v>
      </c>
      <c r="G56" s="59">
        <v>41909242</v>
      </c>
      <c r="H56" s="59">
        <v>58392539</v>
      </c>
      <c r="I56" s="217">
        <v>195.06268255546399</v>
      </c>
    </row>
    <row r="57" spans="1:9" x14ac:dyDescent="0.2">
      <c r="A57" s="60">
        <v>395</v>
      </c>
      <c r="B57" s="61"/>
      <c r="C57" s="58" t="s">
        <v>830</v>
      </c>
      <c r="D57" s="59">
        <v>4097575</v>
      </c>
      <c r="E57" s="59">
        <v>17651934</v>
      </c>
      <c r="F57" s="217">
        <v>-20.781714886617401</v>
      </c>
      <c r="G57" s="59">
        <v>14102783</v>
      </c>
      <c r="H57" s="59">
        <v>49747539</v>
      </c>
      <c r="I57" s="217">
        <v>-19.174904735398901</v>
      </c>
    </row>
    <row r="58" spans="1:9" x14ac:dyDescent="0.2">
      <c r="A58" s="60">
        <v>396</v>
      </c>
      <c r="B58" s="61"/>
      <c r="C58" s="58" t="s">
        <v>831</v>
      </c>
      <c r="D58" s="59">
        <v>40592</v>
      </c>
      <c r="E58" s="59">
        <v>138072</v>
      </c>
      <c r="F58" s="217">
        <v>128.06362630283601</v>
      </c>
      <c r="G58" s="59">
        <v>112447</v>
      </c>
      <c r="H58" s="59">
        <v>280876</v>
      </c>
      <c r="I58" s="217">
        <v>-7.8133923237999001</v>
      </c>
    </row>
    <row r="59" spans="1:9" s="53" customFormat="1" ht="24" customHeight="1" x14ac:dyDescent="0.2">
      <c r="A59" s="62">
        <v>4</v>
      </c>
      <c r="B59" s="63" t="s">
        <v>231</v>
      </c>
      <c r="C59" s="52"/>
      <c r="D59" s="216">
        <v>15836368</v>
      </c>
      <c r="E59" s="216">
        <v>13399200</v>
      </c>
      <c r="F59" s="295">
        <v>-37.450596441837497</v>
      </c>
      <c r="G59" s="216">
        <v>48333001</v>
      </c>
      <c r="H59" s="216">
        <v>43997682</v>
      </c>
      <c r="I59" s="295">
        <v>-24.520261964859301</v>
      </c>
    </row>
    <row r="60" spans="1:9" ht="24" customHeight="1" x14ac:dyDescent="0.2">
      <c r="A60" s="60">
        <v>401</v>
      </c>
      <c r="B60" s="61"/>
      <c r="C60" s="58" t="s">
        <v>232</v>
      </c>
      <c r="D60" s="59">
        <v>12235</v>
      </c>
      <c r="E60" s="59">
        <v>116160</v>
      </c>
      <c r="F60" s="218" t="s">
        <v>708</v>
      </c>
      <c r="G60" s="59">
        <v>44819</v>
      </c>
      <c r="H60" s="59">
        <v>452683</v>
      </c>
      <c r="I60" s="217">
        <v>488.37375549143502</v>
      </c>
    </row>
    <row r="61" spans="1:9" x14ac:dyDescent="0.2">
      <c r="A61" s="60">
        <v>402</v>
      </c>
      <c r="B61" s="61"/>
      <c r="C61" s="58" t="s">
        <v>233</v>
      </c>
      <c r="D61" s="59">
        <v>1</v>
      </c>
      <c r="E61" s="59">
        <v>27</v>
      </c>
      <c r="F61" s="217">
        <v>-99.527559055118104</v>
      </c>
      <c r="G61" s="59">
        <v>15</v>
      </c>
      <c r="H61" s="59">
        <v>252</v>
      </c>
      <c r="I61" s="217">
        <v>-99.835210107113397</v>
      </c>
    </row>
    <row r="62" spans="1:9" x14ac:dyDescent="0.2">
      <c r="A62" s="60">
        <v>403</v>
      </c>
      <c r="B62" s="61"/>
      <c r="C62" s="58" t="s">
        <v>234</v>
      </c>
      <c r="D62" s="59">
        <v>22</v>
      </c>
      <c r="E62" s="59">
        <v>465</v>
      </c>
      <c r="F62" s="296">
        <v>-99.298579056928205</v>
      </c>
      <c r="G62" s="59">
        <v>2114</v>
      </c>
      <c r="H62" s="59">
        <v>40584</v>
      </c>
      <c r="I62" s="296">
        <v>-64.372810829317103</v>
      </c>
    </row>
    <row r="63" spans="1:9" x14ac:dyDescent="0.2">
      <c r="A63" s="60">
        <v>411</v>
      </c>
      <c r="B63" s="61"/>
      <c r="C63" s="58" t="s">
        <v>235</v>
      </c>
      <c r="D63" s="59">
        <v>153455</v>
      </c>
      <c r="E63" s="59">
        <v>4118901</v>
      </c>
      <c r="F63" s="217">
        <v>-68.323884872434206</v>
      </c>
      <c r="G63" s="59">
        <v>1329885</v>
      </c>
      <c r="H63" s="59">
        <v>16992071</v>
      </c>
      <c r="I63" s="217">
        <v>-49.353049913088</v>
      </c>
    </row>
    <row r="64" spans="1:9" x14ac:dyDescent="0.2">
      <c r="A64" s="60">
        <v>421</v>
      </c>
      <c r="B64" s="61"/>
      <c r="C64" s="58" t="s">
        <v>236</v>
      </c>
      <c r="D64" s="59">
        <v>15205256</v>
      </c>
      <c r="E64" s="59">
        <v>8181128</v>
      </c>
      <c r="F64" s="217">
        <v>5.8808303432809597</v>
      </c>
      <c r="G64" s="59">
        <v>45337172</v>
      </c>
      <c r="H64" s="59">
        <v>22900961</v>
      </c>
      <c r="I64" s="217">
        <v>3.2941885835483502</v>
      </c>
    </row>
    <row r="65" spans="1:9" x14ac:dyDescent="0.2">
      <c r="A65" s="60">
        <v>423</v>
      </c>
      <c r="B65" s="61"/>
      <c r="C65" s="58" t="s">
        <v>237</v>
      </c>
      <c r="D65" s="59">
        <v>270676</v>
      </c>
      <c r="E65" s="59">
        <v>509146</v>
      </c>
      <c r="F65" s="217">
        <v>-3.5479990528060599</v>
      </c>
      <c r="G65" s="59">
        <v>947221</v>
      </c>
      <c r="H65" s="59">
        <v>2005073</v>
      </c>
      <c r="I65" s="217">
        <v>4.9099615835430703E-2</v>
      </c>
    </row>
    <row r="66" spans="1:9" x14ac:dyDescent="0.2">
      <c r="A66" s="60">
        <v>425</v>
      </c>
      <c r="B66" s="61"/>
      <c r="C66" s="58" t="s">
        <v>238</v>
      </c>
      <c r="D66" s="59">
        <v>194723</v>
      </c>
      <c r="E66" s="59">
        <v>473373</v>
      </c>
      <c r="F66" s="217">
        <v>422.89075444603998</v>
      </c>
      <c r="G66" s="59">
        <v>671775</v>
      </c>
      <c r="H66" s="59">
        <v>1606058</v>
      </c>
      <c r="I66" s="217">
        <v>622.79837983798404</v>
      </c>
    </row>
    <row r="67" spans="1:9" ht="16.5" x14ac:dyDescent="0.2">
      <c r="A67" s="554" t="s">
        <v>63</v>
      </c>
      <c r="B67" s="554"/>
      <c r="C67" s="554"/>
      <c r="D67" s="554"/>
      <c r="E67" s="554"/>
      <c r="F67" s="554"/>
      <c r="G67" s="554"/>
      <c r="H67" s="554"/>
      <c r="I67" s="554"/>
    </row>
    <row r="68" spans="1:9" x14ac:dyDescent="0.2">
      <c r="C68" s="64"/>
      <c r="D68" s="43"/>
      <c r="E68" s="43"/>
      <c r="F68" s="44"/>
      <c r="G68" s="305"/>
      <c r="H68" s="305"/>
      <c r="I68" s="305"/>
    </row>
    <row r="69" spans="1:9" ht="18" customHeight="1" x14ac:dyDescent="0.2">
      <c r="A69" s="541" t="s">
        <v>993</v>
      </c>
      <c r="B69" s="533" t="s">
        <v>711</v>
      </c>
      <c r="C69" s="446"/>
      <c r="D69" s="553" t="s">
        <v>1120</v>
      </c>
      <c r="E69" s="547"/>
      <c r="F69" s="547"/>
      <c r="G69" s="454" t="s">
        <v>1132</v>
      </c>
      <c r="H69" s="547"/>
      <c r="I69" s="547"/>
    </row>
    <row r="70" spans="1:9" ht="16.5" customHeight="1" x14ac:dyDescent="0.2">
      <c r="A70" s="542"/>
      <c r="B70" s="534"/>
      <c r="C70" s="535"/>
      <c r="D70" s="45" t="s">
        <v>467</v>
      </c>
      <c r="E70" s="548" t="s">
        <v>468</v>
      </c>
      <c r="F70" s="549"/>
      <c r="G70" s="46" t="s">
        <v>467</v>
      </c>
      <c r="H70" s="548" t="s">
        <v>468</v>
      </c>
      <c r="I70" s="549"/>
    </row>
    <row r="71" spans="1:9" ht="15" customHeight="1" x14ac:dyDescent="0.2">
      <c r="A71" s="542"/>
      <c r="B71" s="534"/>
      <c r="C71" s="535"/>
      <c r="D71" s="550" t="s">
        <v>109</v>
      </c>
      <c r="E71" s="538" t="s">
        <v>105</v>
      </c>
      <c r="F71" s="544" t="s">
        <v>1139</v>
      </c>
      <c r="G71" s="538" t="s">
        <v>109</v>
      </c>
      <c r="H71" s="538" t="s">
        <v>105</v>
      </c>
      <c r="I71" s="544" t="s">
        <v>1140</v>
      </c>
    </row>
    <row r="72" spans="1:9" x14ac:dyDescent="0.2">
      <c r="A72" s="542"/>
      <c r="B72" s="534"/>
      <c r="C72" s="535"/>
      <c r="D72" s="551"/>
      <c r="E72" s="539"/>
      <c r="F72" s="545"/>
      <c r="G72" s="539"/>
      <c r="H72" s="539"/>
      <c r="I72" s="545"/>
    </row>
    <row r="73" spans="1:9" ht="18.75" customHeight="1" x14ac:dyDescent="0.2">
      <c r="A73" s="542"/>
      <c r="B73" s="534"/>
      <c r="C73" s="535"/>
      <c r="D73" s="551"/>
      <c r="E73" s="539"/>
      <c r="F73" s="545"/>
      <c r="G73" s="539"/>
      <c r="H73" s="539"/>
      <c r="I73" s="545"/>
    </row>
    <row r="74" spans="1:9" ht="27.75" customHeight="1" x14ac:dyDescent="0.2">
      <c r="A74" s="543"/>
      <c r="B74" s="536"/>
      <c r="C74" s="537"/>
      <c r="D74" s="552"/>
      <c r="E74" s="540"/>
      <c r="F74" s="546"/>
      <c r="G74" s="540"/>
      <c r="H74" s="540"/>
      <c r="I74" s="546"/>
    </row>
    <row r="75" spans="1:9" x14ac:dyDescent="0.2">
      <c r="A75" s="65"/>
      <c r="B75" s="66"/>
      <c r="C75" s="49"/>
      <c r="D75" s="67"/>
      <c r="E75" s="67"/>
      <c r="G75" s="67"/>
      <c r="H75" s="67"/>
      <c r="I75" s="69"/>
    </row>
    <row r="76" spans="1:9" s="53" customFormat="1" x14ac:dyDescent="0.2">
      <c r="A76" s="50" t="s">
        <v>239</v>
      </c>
      <c r="B76" s="55" t="s">
        <v>195</v>
      </c>
      <c r="C76" s="52"/>
      <c r="D76" s="216">
        <v>1070436443</v>
      </c>
      <c r="E76" s="216">
        <v>3872277916</v>
      </c>
      <c r="F76" s="295">
        <v>4.1328124956994001</v>
      </c>
      <c r="G76" s="216">
        <v>3419228090</v>
      </c>
      <c r="H76" s="216">
        <v>12197660694</v>
      </c>
      <c r="I76" s="295">
        <v>4.3466844544040004</v>
      </c>
    </row>
    <row r="77" spans="1:9" s="53" customFormat="1" ht="24" customHeight="1" x14ac:dyDescent="0.2">
      <c r="A77" s="54">
        <v>5</v>
      </c>
      <c r="B77" s="55" t="s">
        <v>196</v>
      </c>
      <c r="C77" s="52"/>
      <c r="D77" s="216">
        <v>236379039</v>
      </c>
      <c r="E77" s="216">
        <v>51953772</v>
      </c>
      <c r="F77" s="295">
        <v>37.975415283150802</v>
      </c>
      <c r="G77" s="216">
        <v>558580758</v>
      </c>
      <c r="H77" s="216">
        <v>133475983</v>
      </c>
      <c r="I77" s="295">
        <v>25.554728877389099</v>
      </c>
    </row>
    <row r="78" spans="1:9" ht="24" customHeight="1" x14ac:dyDescent="0.2">
      <c r="A78" s="56">
        <v>502</v>
      </c>
      <c r="B78" s="57"/>
      <c r="C78" s="58" t="s">
        <v>841</v>
      </c>
      <c r="D78" s="59">
        <v>2</v>
      </c>
      <c r="E78" s="59">
        <v>216</v>
      </c>
      <c r="F78" s="217">
        <v>-98.680190639129904</v>
      </c>
      <c r="G78" s="59">
        <v>5833</v>
      </c>
      <c r="H78" s="59">
        <v>23179</v>
      </c>
      <c r="I78" s="217">
        <v>-52.903527308192501</v>
      </c>
    </row>
    <row r="79" spans="1:9" x14ac:dyDescent="0.2">
      <c r="A79" s="56">
        <v>503</v>
      </c>
      <c r="B79" s="57"/>
      <c r="C79" s="58" t="s">
        <v>240</v>
      </c>
      <c r="D79" s="59">
        <v>12323</v>
      </c>
      <c r="E79" s="59">
        <v>10168</v>
      </c>
      <c r="F79" s="217">
        <v>-23.560366862125999</v>
      </c>
      <c r="G79" s="59">
        <v>63458</v>
      </c>
      <c r="H79" s="59">
        <v>56399</v>
      </c>
      <c r="I79" s="217">
        <v>5.2495054678460802</v>
      </c>
    </row>
    <row r="80" spans="1:9" x14ac:dyDescent="0.2">
      <c r="A80" s="56">
        <v>504</v>
      </c>
      <c r="B80" s="57"/>
      <c r="C80" s="70" t="s">
        <v>842</v>
      </c>
      <c r="D80" s="59" t="s">
        <v>104</v>
      </c>
      <c r="E80" s="59" t="s">
        <v>104</v>
      </c>
      <c r="F80" s="217">
        <v>-100</v>
      </c>
      <c r="G80" s="59" t="s">
        <v>104</v>
      </c>
      <c r="H80" s="59" t="s">
        <v>104</v>
      </c>
      <c r="I80" s="217">
        <v>-100</v>
      </c>
    </row>
    <row r="81" spans="1:9" x14ac:dyDescent="0.2">
      <c r="A81" s="56">
        <v>505</v>
      </c>
      <c r="B81" s="57"/>
      <c r="C81" s="58" t="s">
        <v>241</v>
      </c>
      <c r="D81" s="59">
        <v>2353</v>
      </c>
      <c r="E81" s="59">
        <v>3706</v>
      </c>
      <c r="F81" s="296" t="s">
        <v>708</v>
      </c>
      <c r="G81" s="59">
        <v>14598</v>
      </c>
      <c r="H81" s="59">
        <v>18262</v>
      </c>
      <c r="I81" s="296">
        <v>7.9824976348155197</v>
      </c>
    </row>
    <row r="82" spans="1:9" x14ac:dyDescent="0.2">
      <c r="A82" s="56">
        <v>506</v>
      </c>
      <c r="B82" s="57"/>
      <c r="C82" s="58" t="s">
        <v>825</v>
      </c>
      <c r="D82" s="59">
        <v>8738165</v>
      </c>
      <c r="E82" s="59">
        <v>7167031</v>
      </c>
      <c r="F82" s="217">
        <v>-4.3014617764974101</v>
      </c>
      <c r="G82" s="59">
        <v>30249038</v>
      </c>
      <c r="H82" s="59">
        <v>23963774</v>
      </c>
      <c r="I82" s="217">
        <v>9.1010302641663792</v>
      </c>
    </row>
    <row r="83" spans="1:9" x14ac:dyDescent="0.2">
      <c r="A83" s="56">
        <v>507</v>
      </c>
      <c r="B83" s="57"/>
      <c r="C83" s="58" t="s">
        <v>242</v>
      </c>
      <c r="D83" s="59" t="s">
        <v>104</v>
      </c>
      <c r="E83" s="59" t="s">
        <v>104</v>
      </c>
      <c r="F83" s="218" t="s">
        <v>104</v>
      </c>
      <c r="G83" s="59" t="s">
        <v>104</v>
      </c>
      <c r="H83" s="59" t="s">
        <v>104</v>
      </c>
      <c r="I83" s="218" t="s">
        <v>104</v>
      </c>
    </row>
    <row r="84" spans="1:9" x14ac:dyDescent="0.2">
      <c r="A84" s="56">
        <v>508</v>
      </c>
      <c r="B84" s="57"/>
      <c r="C84" s="58" t="s">
        <v>502</v>
      </c>
      <c r="D84" s="59" t="s">
        <v>104</v>
      </c>
      <c r="E84" s="59" t="s">
        <v>104</v>
      </c>
      <c r="F84" s="217" t="s">
        <v>104</v>
      </c>
      <c r="G84" s="59" t="s">
        <v>104</v>
      </c>
      <c r="H84" s="59" t="s">
        <v>104</v>
      </c>
      <c r="I84" s="217" t="s">
        <v>104</v>
      </c>
    </row>
    <row r="85" spans="1:9" x14ac:dyDescent="0.2">
      <c r="A85" s="56">
        <v>511</v>
      </c>
      <c r="B85" s="57"/>
      <c r="C85" s="58" t="s">
        <v>243</v>
      </c>
      <c r="D85" s="59">
        <v>155628680</v>
      </c>
      <c r="E85" s="59">
        <v>21244305</v>
      </c>
      <c r="F85" s="217">
        <v>67.511624677788802</v>
      </c>
      <c r="G85" s="59">
        <v>326741592</v>
      </c>
      <c r="H85" s="59">
        <v>43272889</v>
      </c>
      <c r="I85" s="217">
        <v>29.571868869926099</v>
      </c>
    </row>
    <row r="86" spans="1:9" x14ac:dyDescent="0.2">
      <c r="A86" s="56">
        <v>513</v>
      </c>
      <c r="B86" s="57"/>
      <c r="C86" s="58" t="s">
        <v>244</v>
      </c>
      <c r="D86" s="71">
        <v>2772822</v>
      </c>
      <c r="E86" s="71">
        <v>14862350</v>
      </c>
      <c r="F86" s="217">
        <v>38.587221313321201</v>
      </c>
      <c r="G86" s="59">
        <v>8400432</v>
      </c>
      <c r="H86" s="59">
        <v>40793897</v>
      </c>
      <c r="I86" s="217">
        <v>29.556755285205799</v>
      </c>
    </row>
    <row r="87" spans="1:9" x14ac:dyDescent="0.2">
      <c r="A87" s="56">
        <v>516</v>
      </c>
      <c r="B87" s="57"/>
      <c r="C87" s="58" t="s">
        <v>245</v>
      </c>
      <c r="D87" s="59" t="s">
        <v>104</v>
      </c>
      <c r="E87" s="59" t="s">
        <v>104</v>
      </c>
      <c r="F87" s="218" t="s">
        <v>104</v>
      </c>
      <c r="G87" s="59" t="s">
        <v>104</v>
      </c>
      <c r="H87" s="59" t="s">
        <v>104</v>
      </c>
      <c r="I87" s="218" t="s">
        <v>104</v>
      </c>
    </row>
    <row r="88" spans="1:9" x14ac:dyDescent="0.2">
      <c r="A88" s="56">
        <v>517</v>
      </c>
      <c r="B88" s="57"/>
      <c r="C88" s="58" t="s">
        <v>246</v>
      </c>
      <c r="D88" s="59" t="s">
        <v>104</v>
      </c>
      <c r="E88" s="59" t="s">
        <v>104</v>
      </c>
      <c r="F88" s="218" t="s">
        <v>104</v>
      </c>
      <c r="G88" s="59" t="s">
        <v>104</v>
      </c>
      <c r="H88" s="59" t="s">
        <v>104</v>
      </c>
      <c r="I88" s="218" t="s">
        <v>104</v>
      </c>
    </row>
    <row r="89" spans="1:9" x14ac:dyDescent="0.2">
      <c r="A89" s="56">
        <v>518</v>
      </c>
      <c r="B89" s="57"/>
      <c r="C89" s="58" t="s">
        <v>477</v>
      </c>
      <c r="D89" s="59" t="s">
        <v>104</v>
      </c>
      <c r="E89" s="59" t="s">
        <v>104</v>
      </c>
      <c r="F89" s="218" t="s">
        <v>104</v>
      </c>
      <c r="G89" s="59" t="s">
        <v>104</v>
      </c>
      <c r="H89" s="59" t="s">
        <v>104</v>
      </c>
      <c r="I89" s="218" t="s">
        <v>104</v>
      </c>
    </row>
    <row r="90" spans="1:9" x14ac:dyDescent="0.2">
      <c r="A90" s="56">
        <v>519</v>
      </c>
      <c r="B90" s="57"/>
      <c r="C90" s="58" t="s">
        <v>247</v>
      </c>
      <c r="D90" s="59" t="s">
        <v>104</v>
      </c>
      <c r="E90" s="59" t="s">
        <v>104</v>
      </c>
      <c r="F90" s="217" t="s">
        <v>104</v>
      </c>
      <c r="G90" s="59" t="s">
        <v>104</v>
      </c>
      <c r="H90" s="59" t="s">
        <v>104</v>
      </c>
      <c r="I90" s="217">
        <v>-100</v>
      </c>
    </row>
    <row r="91" spans="1:9" x14ac:dyDescent="0.2">
      <c r="A91" s="56">
        <v>520</v>
      </c>
      <c r="B91" s="57"/>
      <c r="C91" s="58" t="s">
        <v>501</v>
      </c>
      <c r="D91" s="59" t="s">
        <v>104</v>
      </c>
      <c r="E91" s="59" t="s">
        <v>104</v>
      </c>
      <c r="F91" s="218" t="s">
        <v>104</v>
      </c>
      <c r="G91" s="59" t="s">
        <v>104</v>
      </c>
      <c r="H91" s="59" t="s">
        <v>104</v>
      </c>
      <c r="I91" s="218" t="s">
        <v>104</v>
      </c>
    </row>
    <row r="92" spans="1:9" x14ac:dyDescent="0.2">
      <c r="A92" s="56">
        <v>522</v>
      </c>
      <c r="B92" s="57"/>
      <c r="C92" s="58" t="s">
        <v>248</v>
      </c>
      <c r="D92" s="59" t="s">
        <v>104</v>
      </c>
      <c r="E92" s="59" t="s">
        <v>104</v>
      </c>
      <c r="F92" s="218" t="s">
        <v>104</v>
      </c>
      <c r="G92" s="59" t="s">
        <v>104</v>
      </c>
      <c r="H92" s="59" t="s">
        <v>104</v>
      </c>
      <c r="I92" s="218" t="s">
        <v>104</v>
      </c>
    </row>
    <row r="93" spans="1:9" x14ac:dyDescent="0.2">
      <c r="A93" s="56">
        <v>523</v>
      </c>
      <c r="B93" s="57"/>
      <c r="C93" s="58" t="s">
        <v>249</v>
      </c>
      <c r="D93" s="59" t="s">
        <v>104</v>
      </c>
      <c r="E93" s="59" t="s">
        <v>104</v>
      </c>
      <c r="F93" s="218" t="s">
        <v>104</v>
      </c>
      <c r="G93" s="59" t="s">
        <v>104</v>
      </c>
      <c r="H93" s="59" t="s">
        <v>104</v>
      </c>
      <c r="I93" s="218" t="s">
        <v>104</v>
      </c>
    </row>
    <row r="94" spans="1:9" x14ac:dyDescent="0.2">
      <c r="A94" s="56">
        <v>524</v>
      </c>
      <c r="B94" s="57"/>
      <c r="C94" s="58" t="s">
        <v>250</v>
      </c>
      <c r="D94" s="59" t="s">
        <v>104</v>
      </c>
      <c r="E94" s="59" t="s">
        <v>104</v>
      </c>
      <c r="F94" s="218" t="s">
        <v>104</v>
      </c>
      <c r="G94" s="59" t="s">
        <v>104</v>
      </c>
      <c r="H94" s="59" t="s">
        <v>104</v>
      </c>
      <c r="I94" s="218" t="s">
        <v>104</v>
      </c>
    </row>
    <row r="95" spans="1:9" x14ac:dyDescent="0.2">
      <c r="A95" s="56">
        <v>526</v>
      </c>
      <c r="B95" s="57"/>
      <c r="C95" s="58" t="s">
        <v>251</v>
      </c>
      <c r="D95" s="59" t="s">
        <v>104</v>
      </c>
      <c r="E95" s="59" t="s">
        <v>104</v>
      </c>
      <c r="F95" s="218" t="s">
        <v>104</v>
      </c>
      <c r="G95" s="59" t="s">
        <v>104</v>
      </c>
      <c r="H95" s="59" t="s">
        <v>104</v>
      </c>
      <c r="I95" s="218" t="s">
        <v>104</v>
      </c>
    </row>
    <row r="96" spans="1:9" x14ac:dyDescent="0.2">
      <c r="A96" s="56">
        <v>528</v>
      </c>
      <c r="B96" s="57"/>
      <c r="C96" s="58" t="s">
        <v>867</v>
      </c>
      <c r="D96" s="59">
        <v>3940</v>
      </c>
      <c r="E96" s="59">
        <v>132780</v>
      </c>
      <c r="F96" s="217" t="s">
        <v>708</v>
      </c>
      <c r="G96" s="59">
        <v>22972</v>
      </c>
      <c r="H96" s="59">
        <v>343755</v>
      </c>
      <c r="I96" s="217" t="s">
        <v>708</v>
      </c>
    </row>
    <row r="97" spans="1:9" x14ac:dyDescent="0.2">
      <c r="A97" s="56">
        <v>529</v>
      </c>
      <c r="B97" s="57"/>
      <c r="C97" s="58" t="s">
        <v>253</v>
      </c>
      <c r="D97" s="59" t="s">
        <v>104</v>
      </c>
      <c r="E97" s="59" t="s">
        <v>104</v>
      </c>
      <c r="F97" s="217" t="s">
        <v>104</v>
      </c>
      <c r="G97" s="59" t="s">
        <v>104</v>
      </c>
      <c r="H97" s="59" t="s">
        <v>104</v>
      </c>
      <c r="I97" s="217" t="s">
        <v>104</v>
      </c>
    </row>
    <row r="98" spans="1:9" x14ac:dyDescent="0.2">
      <c r="A98" s="56">
        <v>530</v>
      </c>
      <c r="B98" s="57"/>
      <c r="C98" s="58" t="s">
        <v>254</v>
      </c>
      <c r="D98" s="71">
        <v>6463018</v>
      </c>
      <c r="E98" s="71">
        <v>807343</v>
      </c>
      <c r="F98" s="217">
        <v>-3.2099774851999401</v>
      </c>
      <c r="G98" s="59">
        <v>14254541</v>
      </c>
      <c r="H98" s="59">
        <v>1982209</v>
      </c>
      <c r="I98" s="217">
        <v>-5.5150602266064803</v>
      </c>
    </row>
    <row r="99" spans="1:9" x14ac:dyDescent="0.2">
      <c r="A99" s="56">
        <v>532</v>
      </c>
      <c r="B99" s="57"/>
      <c r="C99" s="58" t="s">
        <v>255</v>
      </c>
      <c r="D99" s="59">
        <v>53240595</v>
      </c>
      <c r="E99" s="59">
        <v>4087798</v>
      </c>
      <c r="F99" s="217">
        <v>10.5169898529143</v>
      </c>
      <c r="G99" s="59">
        <v>144449702</v>
      </c>
      <c r="H99" s="59">
        <v>11513032</v>
      </c>
      <c r="I99" s="217">
        <v>14.8429828568921</v>
      </c>
    </row>
    <row r="100" spans="1:9" x14ac:dyDescent="0.2">
      <c r="A100" s="56">
        <v>534</v>
      </c>
      <c r="B100" s="57"/>
      <c r="C100" s="58" t="s">
        <v>526</v>
      </c>
      <c r="D100" s="59">
        <v>4788901</v>
      </c>
      <c r="E100" s="59">
        <v>1883330</v>
      </c>
      <c r="F100" s="217">
        <v>204.28116275462699</v>
      </c>
      <c r="G100" s="59">
        <v>15590254</v>
      </c>
      <c r="H100" s="59">
        <v>5886752</v>
      </c>
      <c r="I100" s="217">
        <v>156.18956476403</v>
      </c>
    </row>
    <row r="101" spans="1:9" x14ac:dyDescent="0.2">
      <c r="A101" s="56">
        <v>537</v>
      </c>
      <c r="B101" s="57"/>
      <c r="C101" s="58" t="s">
        <v>256</v>
      </c>
      <c r="D101" s="59">
        <v>3</v>
      </c>
      <c r="E101" s="59">
        <v>50</v>
      </c>
      <c r="F101" s="217" t="s">
        <v>708</v>
      </c>
      <c r="G101" s="59">
        <v>12</v>
      </c>
      <c r="H101" s="59">
        <v>229</v>
      </c>
      <c r="I101" s="296" t="s">
        <v>708</v>
      </c>
    </row>
    <row r="102" spans="1:9" x14ac:dyDescent="0.2">
      <c r="A102" s="56">
        <v>590</v>
      </c>
      <c r="B102" s="57"/>
      <c r="C102" s="58" t="s">
        <v>500</v>
      </c>
      <c r="D102" s="59">
        <v>4728237</v>
      </c>
      <c r="E102" s="59">
        <v>1754695</v>
      </c>
      <c r="F102" s="217">
        <v>11.3761824271787</v>
      </c>
      <c r="G102" s="59">
        <v>18788326</v>
      </c>
      <c r="H102" s="59">
        <v>5621606</v>
      </c>
      <c r="I102" s="217">
        <v>14.322883302361101</v>
      </c>
    </row>
    <row r="103" spans="1:9" s="53" customFormat="1" ht="24" customHeight="1" x14ac:dyDescent="0.2">
      <c r="A103" s="54">
        <v>6</v>
      </c>
      <c r="B103" s="55" t="s">
        <v>197</v>
      </c>
      <c r="C103" s="52"/>
      <c r="D103" s="216">
        <v>233105139</v>
      </c>
      <c r="E103" s="216">
        <v>186285860</v>
      </c>
      <c r="F103" s="295">
        <v>-5.2303855809505002</v>
      </c>
      <c r="G103" s="216">
        <v>823042777</v>
      </c>
      <c r="H103" s="216">
        <v>625310238</v>
      </c>
      <c r="I103" s="295">
        <v>10.523754482680699</v>
      </c>
    </row>
    <row r="104" spans="1:9" ht="24" customHeight="1" x14ac:dyDescent="0.2">
      <c r="A104" s="56">
        <v>602</v>
      </c>
      <c r="B104" s="57"/>
      <c r="C104" s="58" t="s">
        <v>499</v>
      </c>
      <c r="D104" s="59">
        <v>14859</v>
      </c>
      <c r="E104" s="59">
        <v>135592</v>
      </c>
      <c r="F104" s="217">
        <v>-76.047371061538598</v>
      </c>
      <c r="G104" s="59">
        <v>78648</v>
      </c>
      <c r="H104" s="59">
        <v>530995</v>
      </c>
      <c r="I104" s="217">
        <v>-73.983433513572805</v>
      </c>
    </row>
    <row r="105" spans="1:9" x14ac:dyDescent="0.2">
      <c r="A105" s="56">
        <v>603</v>
      </c>
      <c r="B105" s="57"/>
      <c r="C105" s="58" t="s">
        <v>257</v>
      </c>
      <c r="D105" s="59">
        <v>1</v>
      </c>
      <c r="E105" s="59">
        <v>29</v>
      </c>
      <c r="F105" s="217">
        <v>-99.804634869307506</v>
      </c>
      <c r="G105" s="59">
        <v>1066</v>
      </c>
      <c r="H105" s="59">
        <v>19786</v>
      </c>
      <c r="I105" s="217">
        <v>-40.875541610638003</v>
      </c>
    </row>
    <row r="106" spans="1:9" x14ac:dyDescent="0.2">
      <c r="A106" s="56">
        <v>604</v>
      </c>
      <c r="B106" s="57"/>
      <c r="C106" s="58" t="s">
        <v>877</v>
      </c>
      <c r="D106" s="59">
        <v>6</v>
      </c>
      <c r="E106" s="59">
        <v>99</v>
      </c>
      <c r="F106" s="217" t="s">
        <v>708</v>
      </c>
      <c r="G106" s="59">
        <v>34</v>
      </c>
      <c r="H106" s="59">
        <v>988</v>
      </c>
      <c r="I106" s="217" t="s">
        <v>708</v>
      </c>
    </row>
    <row r="107" spans="1:9" x14ac:dyDescent="0.2">
      <c r="A107" s="56">
        <v>605</v>
      </c>
      <c r="B107" s="57"/>
      <c r="C107" s="58" t="s">
        <v>258</v>
      </c>
      <c r="D107" s="59">
        <v>20</v>
      </c>
      <c r="E107" s="59">
        <v>420</v>
      </c>
      <c r="F107" s="217">
        <v>77.966101694915295</v>
      </c>
      <c r="G107" s="59">
        <v>57</v>
      </c>
      <c r="H107" s="59">
        <v>1405</v>
      </c>
      <c r="I107" s="217">
        <v>-29.183467741935502</v>
      </c>
    </row>
    <row r="108" spans="1:9" x14ac:dyDescent="0.2">
      <c r="A108" s="56">
        <v>606</v>
      </c>
      <c r="B108" s="57"/>
      <c r="C108" s="58" t="s">
        <v>259</v>
      </c>
      <c r="D108" s="59">
        <v>1</v>
      </c>
      <c r="E108" s="59">
        <v>16</v>
      </c>
      <c r="F108" s="217">
        <v>700</v>
      </c>
      <c r="G108" s="59">
        <v>1</v>
      </c>
      <c r="H108" s="59">
        <v>24</v>
      </c>
      <c r="I108" s="217">
        <v>33.3333333333333</v>
      </c>
    </row>
    <row r="109" spans="1:9" x14ac:dyDescent="0.2">
      <c r="A109" s="56">
        <v>607</v>
      </c>
      <c r="B109" s="57"/>
      <c r="C109" s="58" t="s">
        <v>260</v>
      </c>
      <c r="D109" s="59">
        <v>60160007</v>
      </c>
      <c r="E109" s="59">
        <v>42103640</v>
      </c>
      <c r="F109" s="217">
        <v>-29.712274776739299</v>
      </c>
      <c r="G109" s="59">
        <v>235578985</v>
      </c>
      <c r="H109" s="59">
        <v>155947996</v>
      </c>
      <c r="I109" s="217">
        <v>-8.9130563687711408</v>
      </c>
    </row>
    <row r="110" spans="1:9" x14ac:dyDescent="0.2">
      <c r="A110" s="56">
        <v>608</v>
      </c>
      <c r="B110" s="57"/>
      <c r="C110" s="58" t="s">
        <v>262</v>
      </c>
      <c r="D110" s="59">
        <v>43710911</v>
      </c>
      <c r="E110" s="59">
        <v>38106077</v>
      </c>
      <c r="F110" s="217">
        <v>9.5014201161225298</v>
      </c>
      <c r="G110" s="59">
        <v>154522409</v>
      </c>
      <c r="H110" s="59">
        <v>120891634</v>
      </c>
      <c r="I110" s="217">
        <v>18.9875722610401</v>
      </c>
    </row>
    <row r="111" spans="1:9" x14ac:dyDescent="0.2">
      <c r="A111" s="56">
        <v>609</v>
      </c>
      <c r="B111" s="57"/>
      <c r="C111" s="58" t="s">
        <v>263</v>
      </c>
      <c r="D111" s="59">
        <v>5758633</v>
      </c>
      <c r="E111" s="59">
        <v>36130471</v>
      </c>
      <c r="F111" s="217">
        <v>47.1295013486627</v>
      </c>
      <c r="G111" s="59">
        <v>16968051</v>
      </c>
      <c r="H111" s="59">
        <v>92914908</v>
      </c>
      <c r="I111" s="217">
        <v>31.044687051183999</v>
      </c>
    </row>
    <row r="112" spans="1:9" x14ac:dyDescent="0.2">
      <c r="A112" s="56">
        <v>611</v>
      </c>
      <c r="B112" s="57"/>
      <c r="C112" s="58" t="s">
        <v>264</v>
      </c>
      <c r="D112" s="59">
        <v>56182027</v>
      </c>
      <c r="E112" s="59">
        <v>5203574</v>
      </c>
      <c r="F112" s="217">
        <v>14.755972529528799</v>
      </c>
      <c r="G112" s="59">
        <v>169615879</v>
      </c>
      <c r="H112" s="59">
        <v>16013957</v>
      </c>
      <c r="I112" s="217">
        <v>10.8585301105217</v>
      </c>
    </row>
    <row r="113" spans="1:9" x14ac:dyDescent="0.2">
      <c r="A113" s="56">
        <v>612</v>
      </c>
      <c r="B113" s="57"/>
      <c r="C113" s="58" t="s">
        <v>265</v>
      </c>
      <c r="D113" s="59">
        <v>34835803</v>
      </c>
      <c r="E113" s="59">
        <v>14938943</v>
      </c>
      <c r="F113" s="217">
        <v>12.736733705748099</v>
      </c>
      <c r="G113" s="59">
        <v>94335892</v>
      </c>
      <c r="H113" s="59">
        <v>42388665</v>
      </c>
      <c r="I113" s="217">
        <v>10.421994628408999</v>
      </c>
    </row>
    <row r="114" spans="1:9" x14ac:dyDescent="0.2">
      <c r="A114" s="56">
        <v>641</v>
      </c>
      <c r="B114" s="57"/>
      <c r="C114" s="58" t="s">
        <v>266</v>
      </c>
      <c r="D114" s="59" t="s">
        <v>104</v>
      </c>
      <c r="E114" s="59" t="s">
        <v>104</v>
      </c>
      <c r="F114" s="218" t="s">
        <v>104</v>
      </c>
      <c r="G114" s="59" t="s">
        <v>104</v>
      </c>
      <c r="H114" s="59" t="s">
        <v>104</v>
      </c>
      <c r="I114" s="218" t="s">
        <v>104</v>
      </c>
    </row>
    <row r="115" spans="1:9" x14ac:dyDescent="0.2">
      <c r="A115" s="56">
        <v>642</v>
      </c>
      <c r="B115" s="57"/>
      <c r="C115" s="58" t="s">
        <v>475</v>
      </c>
      <c r="D115" s="59">
        <v>5193160</v>
      </c>
      <c r="E115" s="59">
        <v>2768264</v>
      </c>
      <c r="F115" s="217">
        <v>-83.118120055065802</v>
      </c>
      <c r="G115" s="59">
        <v>34853277</v>
      </c>
      <c r="H115" s="59">
        <v>32453573</v>
      </c>
      <c r="I115" s="217">
        <v>-12.8836833158086</v>
      </c>
    </row>
    <row r="116" spans="1:9" x14ac:dyDescent="0.2">
      <c r="A116" s="56">
        <v>643</v>
      </c>
      <c r="B116" s="57"/>
      <c r="C116" s="58" t="s">
        <v>267</v>
      </c>
      <c r="D116" s="59" t="s">
        <v>104</v>
      </c>
      <c r="E116" s="59" t="s">
        <v>104</v>
      </c>
      <c r="F116" s="218" t="s">
        <v>104</v>
      </c>
      <c r="G116" s="59" t="s">
        <v>104</v>
      </c>
      <c r="H116" s="59" t="s">
        <v>104</v>
      </c>
      <c r="I116" s="217" t="s">
        <v>104</v>
      </c>
    </row>
    <row r="117" spans="1:9" x14ac:dyDescent="0.2">
      <c r="A117" s="56">
        <v>644</v>
      </c>
      <c r="B117" s="57"/>
      <c r="C117" s="58" t="s">
        <v>268</v>
      </c>
      <c r="D117" s="59">
        <v>93499</v>
      </c>
      <c r="E117" s="59">
        <v>105100</v>
      </c>
      <c r="F117" s="217">
        <v>58.742145964233899</v>
      </c>
      <c r="G117" s="59">
        <v>158124</v>
      </c>
      <c r="H117" s="59">
        <v>256002</v>
      </c>
      <c r="I117" s="217">
        <v>-5.0772168560781701</v>
      </c>
    </row>
    <row r="118" spans="1:9" x14ac:dyDescent="0.2">
      <c r="A118" s="56">
        <v>645</v>
      </c>
      <c r="B118" s="57"/>
      <c r="C118" s="58" t="s">
        <v>269</v>
      </c>
      <c r="D118" s="59">
        <v>2501082</v>
      </c>
      <c r="E118" s="59">
        <v>5205873</v>
      </c>
      <c r="F118" s="217">
        <v>-29.806091000546498</v>
      </c>
      <c r="G118" s="59">
        <v>13654650</v>
      </c>
      <c r="H118" s="59">
        <v>28103902</v>
      </c>
      <c r="I118" s="217">
        <v>50.333667658945103</v>
      </c>
    </row>
    <row r="119" spans="1:9" x14ac:dyDescent="0.2">
      <c r="A119" s="56">
        <v>646</v>
      </c>
      <c r="B119" s="57"/>
      <c r="C119" s="58" t="s">
        <v>270</v>
      </c>
      <c r="D119" s="59">
        <v>1474679</v>
      </c>
      <c r="E119" s="59">
        <v>6597110</v>
      </c>
      <c r="F119" s="217">
        <v>5.5720366309815601</v>
      </c>
      <c r="G119" s="59">
        <v>5494305</v>
      </c>
      <c r="H119" s="59">
        <v>30948949</v>
      </c>
      <c r="I119" s="217">
        <v>17.607138991962799</v>
      </c>
    </row>
    <row r="120" spans="1:9" x14ac:dyDescent="0.2">
      <c r="A120" s="56">
        <v>647</v>
      </c>
      <c r="B120" s="57"/>
      <c r="C120" s="58" t="s">
        <v>271</v>
      </c>
      <c r="D120" s="59" t="s">
        <v>104</v>
      </c>
      <c r="E120" s="59" t="s">
        <v>104</v>
      </c>
      <c r="F120" s="217" t="s">
        <v>104</v>
      </c>
      <c r="G120" s="59" t="s">
        <v>104</v>
      </c>
      <c r="H120" s="59" t="s">
        <v>104</v>
      </c>
      <c r="I120" s="217" t="s">
        <v>104</v>
      </c>
    </row>
    <row r="121" spans="1:9" x14ac:dyDescent="0.2">
      <c r="A121" s="56">
        <v>648</v>
      </c>
      <c r="B121" s="57"/>
      <c r="C121" s="58" t="s">
        <v>272</v>
      </c>
      <c r="D121" s="59" t="s">
        <v>104</v>
      </c>
      <c r="E121" s="59" t="s">
        <v>104</v>
      </c>
      <c r="F121" s="217" t="s">
        <v>104</v>
      </c>
      <c r="G121" s="59" t="s">
        <v>104</v>
      </c>
      <c r="H121" s="59" t="s">
        <v>104</v>
      </c>
      <c r="I121" s="217">
        <v>-100</v>
      </c>
    </row>
    <row r="122" spans="1:9" x14ac:dyDescent="0.2">
      <c r="A122" s="56">
        <v>649</v>
      </c>
      <c r="B122" s="57"/>
      <c r="C122" s="58" t="s">
        <v>273</v>
      </c>
      <c r="D122" s="59" t="s">
        <v>104</v>
      </c>
      <c r="E122" s="59" t="s">
        <v>104</v>
      </c>
      <c r="F122" s="218" t="s">
        <v>104</v>
      </c>
      <c r="G122" s="59" t="s">
        <v>104</v>
      </c>
      <c r="H122" s="59" t="s">
        <v>104</v>
      </c>
      <c r="I122" s="217" t="s">
        <v>104</v>
      </c>
    </row>
    <row r="123" spans="1:9" x14ac:dyDescent="0.2">
      <c r="A123" s="56">
        <v>650</v>
      </c>
      <c r="B123" s="57"/>
      <c r="C123" s="58" t="s">
        <v>274</v>
      </c>
      <c r="D123" s="59">
        <v>43080</v>
      </c>
      <c r="E123" s="59">
        <v>97360</v>
      </c>
      <c r="F123" s="217">
        <v>-34.0348119490762</v>
      </c>
      <c r="G123" s="59">
        <v>371628</v>
      </c>
      <c r="H123" s="59">
        <v>854427</v>
      </c>
      <c r="I123" s="217">
        <v>217.34654083144801</v>
      </c>
    </row>
    <row r="124" spans="1:9" x14ac:dyDescent="0.2">
      <c r="A124" s="56">
        <v>656</v>
      </c>
      <c r="B124" s="57"/>
      <c r="C124" s="58" t="s">
        <v>275</v>
      </c>
      <c r="D124" s="59" t="s">
        <v>104</v>
      </c>
      <c r="E124" s="59" t="s">
        <v>104</v>
      </c>
      <c r="F124" s="218" t="s">
        <v>104</v>
      </c>
      <c r="G124" s="59" t="s">
        <v>104</v>
      </c>
      <c r="H124" s="59" t="s">
        <v>104</v>
      </c>
      <c r="I124" s="218" t="s">
        <v>104</v>
      </c>
    </row>
    <row r="125" spans="1:9" x14ac:dyDescent="0.2">
      <c r="A125" s="56">
        <v>659</v>
      </c>
      <c r="B125" s="57"/>
      <c r="C125" s="58" t="s">
        <v>276</v>
      </c>
      <c r="D125" s="59">
        <v>232184</v>
      </c>
      <c r="E125" s="59">
        <v>8233492</v>
      </c>
      <c r="F125" s="217">
        <v>-7.5383468893729297</v>
      </c>
      <c r="G125" s="59">
        <v>886450</v>
      </c>
      <c r="H125" s="59">
        <v>24875915</v>
      </c>
      <c r="I125" s="217">
        <v>4.5879566867485</v>
      </c>
    </row>
    <row r="126" spans="1:9" x14ac:dyDescent="0.2">
      <c r="A126" s="56">
        <v>661</v>
      </c>
      <c r="B126" s="57"/>
      <c r="C126" s="58" t="s">
        <v>498</v>
      </c>
      <c r="D126" s="59">
        <v>588</v>
      </c>
      <c r="E126" s="59">
        <v>6541</v>
      </c>
      <c r="F126" s="217">
        <v>344.66349422161801</v>
      </c>
      <c r="G126" s="59">
        <v>21236</v>
      </c>
      <c r="H126" s="59">
        <v>212206</v>
      </c>
      <c r="I126" s="217">
        <v>466.06380708493401</v>
      </c>
    </row>
    <row r="127" spans="1:9" x14ac:dyDescent="0.2">
      <c r="A127" s="56">
        <v>665</v>
      </c>
      <c r="B127" s="57"/>
      <c r="C127" s="58" t="s">
        <v>866</v>
      </c>
      <c r="D127" s="59" t="s">
        <v>104</v>
      </c>
      <c r="E127" s="59" t="s">
        <v>104</v>
      </c>
      <c r="F127" s="218" t="s">
        <v>104</v>
      </c>
      <c r="G127" s="59" t="s">
        <v>104</v>
      </c>
      <c r="H127" s="59" t="s">
        <v>104</v>
      </c>
      <c r="I127" s="218" t="s">
        <v>104</v>
      </c>
    </row>
    <row r="128" spans="1:9" x14ac:dyDescent="0.2">
      <c r="A128" s="56">
        <v>667</v>
      </c>
      <c r="B128" s="57"/>
      <c r="C128" s="58" t="s">
        <v>865</v>
      </c>
      <c r="D128" s="59">
        <v>496280</v>
      </c>
      <c r="E128" s="59">
        <v>441737</v>
      </c>
      <c r="F128" s="296">
        <v>496.50660328949101</v>
      </c>
      <c r="G128" s="59">
        <v>817254</v>
      </c>
      <c r="H128" s="59">
        <v>726858</v>
      </c>
      <c r="I128" s="217">
        <v>354.14149239929799</v>
      </c>
    </row>
    <row r="129" spans="1:9" x14ac:dyDescent="0.2">
      <c r="A129" s="56">
        <v>669</v>
      </c>
      <c r="B129" s="57"/>
      <c r="C129" s="58" t="s">
        <v>527</v>
      </c>
      <c r="D129" s="71">
        <v>1301181</v>
      </c>
      <c r="E129" s="71">
        <v>2125192</v>
      </c>
      <c r="F129" s="217">
        <v>60.368973784116797</v>
      </c>
      <c r="G129" s="59">
        <v>4172679</v>
      </c>
      <c r="H129" s="59">
        <v>5590632</v>
      </c>
      <c r="I129" s="217">
        <v>13.3537752576479</v>
      </c>
    </row>
    <row r="130" spans="1:9" x14ac:dyDescent="0.2">
      <c r="A130" s="56">
        <v>671</v>
      </c>
      <c r="B130" s="57"/>
      <c r="C130" s="58" t="s">
        <v>277</v>
      </c>
      <c r="D130" s="59">
        <v>1629</v>
      </c>
      <c r="E130" s="59">
        <v>1863</v>
      </c>
      <c r="F130" s="217">
        <v>-21.557894736842101</v>
      </c>
      <c r="G130" s="59">
        <v>7057</v>
      </c>
      <c r="H130" s="59">
        <v>12585</v>
      </c>
      <c r="I130" s="217">
        <v>85.6468505679304</v>
      </c>
    </row>
    <row r="131" spans="1:9" x14ac:dyDescent="0.2">
      <c r="A131" s="56">
        <v>673</v>
      </c>
      <c r="B131" s="57"/>
      <c r="C131" s="58" t="s">
        <v>497</v>
      </c>
      <c r="D131" s="59">
        <v>13155664</v>
      </c>
      <c r="E131" s="59">
        <v>11430221</v>
      </c>
      <c r="F131" s="217">
        <v>52.1122095301846</v>
      </c>
      <c r="G131" s="59">
        <v>45737773</v>
      </c>
      <c r="H131" s="59">
        <v>32741710</v>
      </c>
      <c r="I131" s="217">
        <v>43.906706559355001</v>
      </c>
    </row>
    <row r="132" spans="1:9" x14ac:dyDescent="0.2">
      <c r="A132" s="56">
        <v>679</v>
      </c>
      <c r="B132" s="57"/>
      <c r="C132" s="58" t="s">
        <v>278</v>
      </c>
      <c r="D132" s="59">
        <v>7034452</v>
      </c>
      <c r="E132" s="59">
        <v>11060961</v>
      </c>
      <c r="F132" s="217">
        <v>13.6353792431062</v>
      </c>
      <c r="G132" s="59">
        <v>43272247</v>
      </c>
      <c r="H132" s="59">
        <v>35591359</v>
      </c>
      <c r="I132" s="217">
        <v>19.6388979442862</v>
      </c>
    </row>
    <row r="133" spans="1:9" x14ac:dyDescent="0.2">
      <c r="A133" s="56">
        <v>683</v>
      </c>
      <c r="B133" s="57"/>
      <c r="C133" s="58" t="s">
        <v>496</v>
      </c>
      <c r="D133" s="59" t="s">
        <v>104</v>
      </c>
      <c r="E133" s="59" t="s">
        <v>104</v>
      </c>
      <c r="F133" s="218">
        <v>-100</v>
      </c>
      <c r="G133" s="59" t="s">
        <v>104</v>
      </c>
      <c r="H133" s="59" t="s">
        <v>104</v>
      </c>
      <c r="I133" s="217">
        <v>-100</v>
      </c>
    </row>
    <row r="134" spans="1:9" x14ac:dyDescent="0.2">
      <c r="A134" s="56">
        <v>690</v>
      </c>
      <c r="B134" s="57"/>
      <c r="C134" s="58" t="s">
        <v>279</v>
      </c>
      <c r="D134" s="59">
        <v>915393</v>
      </c>
      <c r="E134" s="59">
        <v>1593285</v>
      </c>
      <c r="F134" s="217">
        <v>58.2401244242103</v>
      </c>
      <c r="G134" s="59">
        <v>2495075</v>
      </c>
      <c r="H134" s="59">
        <v>4231762</v>
      </c>
      <c r="I134" s="217">
        <v>49.9145346985581</v>
      </c>
    </row>
    <row r="135" spans="1:9" x14ac:dyDescent="0.2">
      <c r="A135" s="72"/>
      <c r="B135" s="72"/>
      <c r="C135" s="64"/>
      <c r="D135" s="59"/>
      <c r="E135" s="59"/>
      <c r="G135" s="67"/>
      <c r="H135" s="67"/>
      <c r="I135" s="69"/>
    </row>
    <row r="136" spans="1:9" x14ac:dyDescent="0.2">
      <c r="A136" s="72"/>
      <c r="B136" s="72"/>
      <c r="C136" s="64"/>
      <c r="D136" s="59"/>
      <c r="E136" s="59"/>
      <c r="G136" s="67"/>
      <c r="H136" s="67"/>
      <c r="I136" s="69"/>
    </row>
    <row r="137" spans="1:9" ht="16.5" x14ac:dyDescent="0.2">
      <c r="A137" s="554" t="s">
        <v>63</v>
      </c>
      <c r="B137" s="554"/>
      <c r="C137" s="554"/>
      <c r="D137" s="554"/>
      <c r="E137" s="554"/>
      <c r="F137" s="554"/>
      <c r="G137" s="554"/>
      <c r="H137" s="554"/>
      <c r="I137" s="554"/>
    </row>
    <row r="138" spans="1:9" x14ac:dyDescent="0.2">
      <c r="C138" s="64"/>
      <c r="D138" s="43"/>
      <c r="E138" s="43"/>
      <c r="F138" s="44"/>
      <c r="G138" s="305"/>
      <c r="H138" s="305"/>
      <c r="I138" s="305"/>
    </row>
    <row r="139" spans="1:9" ht="18" customHeight="1" x14ac:dyDescent="0.2">
      <c r="A139" s="541" t="s">
        <v>993</v>
      </c>
      <c r="B139" s="533" t="s">
        <v>711</v>
      </c>
      <c r="C139" s="446"/>
      <c r="D139" s="553" t="s">
        <v>1120</v>
      </c>
      <c r="E139" s="547"/>
      <c r="F139" s="547"/>
      <c r="G139" s="454" t="s">
        <v>1132</v>
      </c>
      <c r="H139" s="547"/>
      <c r="I139" s="547"/>
    </row>
    <row r="140" spans="1:9" ht="16.5" customHeight="1" x14ac:dyDescent="0.2">
      <c r="A140" s="542"/>
      <c r="B140" s="534"/>
      <c r="C140" s="535"/>
      <c r="D140" s="45" t="s">
        <v>467</v>
      </c>
      <c r="E140" s="548" t="s">
        <v>468</v>
      </c>
      <c r="F140" s="549"/>
      <c r="G140" s="46" t="s">
        <v>467</v>
      </c>
      <c r="H140" s="548" t="s">
        <v>468</v>
      </c>
      <c r="I140" s="549"/>
    </row>
    <row r="141" spans="1:9" ht="15" customHeight="1" x14ac:dyDescent="0.2">
      <c r="A141" s="542"/>
      <c r="B141" s="534"/>
      <c r="C141" s="535"/>
      <c r="D141" s="550" t="s">
        <v>109</v>
      </c>
      <c r="E141" s="538" t="s">
        <v>105</v>
      </c>
      <c r="F141" s="544" t="s">
        <v>1139</v>
      </c>
      <c r="G141" s="538" t="s">
        <v>109</v>
      </c>
      <c r="H141" s="538" t="s">
        <v>105</v>
      </c>
      <c r="I141" s="544" t="s">
        <v>1140</v>
      </c>
    </row>
    <row r="142" spans="1:9" x14ac:dyDescent="0.2">
      <c r="A142" s="542"/>
      <c r="B142" s="534"/>
      <c r="C142" s="535"/>
      <c r="D142" s="551"/>
      <c r="E142" s="539"/>
      <c r="F142" s="545"/>
      <c r="G142" s="539"/>
      <c r="H142" s="539"/>
      <c r="I142" s="545"/>
    </row>
    <row r="143" spans="1:9" ht="18.75" customHeight="1" x14ac:dyDescent="0.2">
      <c r="A143" s="542"/>
      <c r="B143" s="534"/>
      <c r="C143" s="535"/>
      <c r="D143" s="551"/>
      <c r="E143" s="539"/>
      <c r="F143" s="545"/>
      <c r="G143" s="539"/>
      <c r="H143" s="539"/>
      <c r="I143" s="545"/>
    </row>
    <row r="144" spans="1:9" ht="27.75" customHeight="1" x14ac:dyDescent="0.2">
      <c r="A144" s="543"/>
      <c r="B144" s="536"/>
      <c r="C144" s="537"/>
      <c r="D144" s="552"/>
      <c r="E144" s="540"/>
      <c r="F144" s="546"/>
      <c r="G144" s="540"/>
      <c r="H144" s="540"/>
      <c r="I144" s="546"/>
    </row>
    <row r="145" spans="1:9" x14ac:dyDescent="0.2">
      <c r="A145" s="65"/>
      <c r="B145" s="66"/>
      <c r="C145" s="49"/>
      <c r="D145" s="67"/>
      <c r="E145" s="67"/>
      <c r="G145" s="73"/>
      <c r="H145" s="73"/>
      <c r="I145" s="73"/>
    </row>
    <row r="146" spans="1:9" s="53" customFormat="1" x14ac:dyDescent="0.2">
      <c r="A146" s="50" t="s">
        <v>280</v>
      </c>
      <c r="B146" s="55" t="s">
        <v>198</v>
      </c>
      <c r="C146" s="52"/>
      <c r="D146" s="216">
        <v>600952265</v>
      </c>
      <c r="E146" s="216">
        <v>3634038284</v>
      </c>
      <c r="F146" s="295">
        <v>4.2953021225967198</v>
      </c>
      <c r="G146" s="216">
        <v>2037604555</v>
      </c>
      <c r="H146" s="216">
        <v>11438874473</v>
      </c>
      <c r="I146" s="295">
        <v>3.8248400542475598</v>
      </c>
    </row>
    <row r="147" spans="1:9" s="53" customFormat="1" ht="24" customHeight="1" x14ac:dyDescent="0.2">
      <c r="A147" s="54">
        <v>7</v>
      </c>
      <c r="B147" s="55" t="s">
        <v>281</v>
      </c>
      <c r="C147" s="52"/>
      <c r="D147" s="216">
        <v>273207527</v>
      </c>
      <c r="E147" s="216">
        <v>505896183</v>
      </c>
      <c r="F147" s="295">
        <v>19.507514439511699</v>
      </c>
      <c r="G147" s="216">
        <v>968397010</v>
      </c>
      <c r="H147" s="216">
        <v>1628271753</v>
      </c>
      <c r="I147" s="295">
        <v>28.437227364420199</v>
      </c>
    </row>
    <row r="148" spans="1:9" ht="24" customHeight="1" x14ac:dyDescent="0.2">
      <c r="A148" s="56">
        <v>701</v>
      </c>
      <c r="B148" s="57"/>
      <c r="C148" s="58" t="s">
        <v>843</v>
      </c>
      <c r="D148" s="59">
        <v>8454</v>
      </c>
      <c r="E148" s="59">
        <v>153161</v>
      </c>
      <c r="F148" s="217">
        <v>67.220936326316703</v>
      </c>
      <c r="G148" s="59">
        <v>17045</v>
      </c>
      <c r="H148" s="59">
        <v>319376</v>
      </c>
      <c r="I148" s="217">
        <v>-4.5815643943581099</v>
      </c>
    </row>
    <row r="149" spans="1:9" x14ac:dyDescent="0.2">
      <c r="A149" s="56">
        <v>702</v>
      </c>
      <c r="B149" s="57"/>
      <c r="C149" s="58" t="s">
        <v>844</v>
      </c>
      <c r="D149" s="59">
        <v>48772</v>
      </c>
      <c r="E149" s="59">
        <v>376455</v>
      </c>
      <c r="F149" s="217">
        <v>-11.3914963328406</v>
      </c>
      <c r="G149" s="59">
        <v>131684</v>
      </c>
      <c r="H149" s="59">
        <v>1160638</v>
      </c>
      <c r="I149" s="217">
        <v>-7.4833521719098401</v>
      </c>
    </row>
    <row r="150" spans="1:9" x14ac:dyDescent="0.2">
      <c r="A150" s="56">
        <v>703</v>
      </c>
      <c r="B150" s="57"/>
      <c r="C150" s="58" t="s">
        <v>845</v>
      </c>
      <c r="D150" s="59" t="s">
        <v>104</v>
      </c>
      <c r="E150" s="59" t="s">
        <v>104</v>
      </c>
      <c r="F150" s="217" t="s">
        <v>104</v>
      </c>
      <c r="G150" s="59" t="s">
        <v>104</v>
      </c>
      <c r="H150" s="59" t="s">
        <v>104</v>
      </c>
      <c r="I150" s="217" t="s">
        <v>104</v>
      </c>
    </row>
    <row r="151" spans="1:9" x14ac:dyDescent="0.2">
      <c r="A151" s="56">
        <v>704</v>
      </c>
      <c r="B151" s="57"/>
      <c r="C151" s="58" t="s">
        <v>846</v>
      </c>
      <c r="D151" s="59">
        <v>686614</v>
      </c>
      <c r="E151" s="59">
        <v>12657689</v>
      </c>
      <c r="F151" s="217">
        <v>8.2514927493322006</v>
      </c>
      <c r="G151" s="59">
        <v>2134794</v>
      </c>
      <c r="H151" s="59">
        <v>39160329</v>
      </c>
      <c r="I151" s="217">
        <v>11.0420998009426</v>
      </c>
    </row>
    <row r="152" spans="1:9" x14ac:dyDescent="0.2">
      <c r="A152" s="56">
        <v>705</v>
      </c>
      <c r="B152" s="57"/>
      <c r="C152" s="58" t="s">
        <v>878</v>
      </c>
      <c r="D152" s="59">
        <v>125</v>
      </c>
      <c r="E152" s="59">
        <v>4216</v>
      </c>
      <c r="F152" s="217">
        <v>204.62427745664701</v>
      </c>
      <c r="G152" s="59">
        <v>280</v>
      </c>
      <c r="H152" s="59">
        <v>8227</v>
      </c>
      <c r="I152" s="217">
        <v>-50.430800747123001</v>
      </c>
    </row>
    <row r="153" spans="1:9" x14ac:dyDescent="0.2">
      <c r="A153" s="56">
        <v>706</v>
      </c>
      <c r="B153" s="57"/>
      <c r="C153" s="58" t="s">
        <v>282</v>
      </c>
      <c r="D153" s="59">
        <v>234</v>
      </c>
      <c r="E153" s="59">
        <v>10142</v>
      </c>
      <c r="F153" s="217">
        <v>287.98775822494298</v>
      </c>
      <c r="G153" s="59">
        <v>426</v>
      </c>
      <c r="H153" s="59">
        <v>14814</v>
      </c>
      <c r="I153" s="217">
        <v>51.705069124424</v>
      </c>
    </row>
    <row r="154" spans="1:9" x14ac:dyDescent="0.2">
      <c r="A154" s="56">
        <v>707</v>
      </c>
      <c r="B154" s="57"/>
      <c r="C154" s="58" t="s">
        <v>864</v>
      </c>
      <c r="D154" s="59" t="s">
        <v>104</v>
      </c>
      <c r="E154" s="59" t="s">
        <v>104</v>
      </c>
      <c r="F154" s="217" t="s">
        <v>104</v>
      </c>
      <c r="G154" s="59" t="s">
        <v>104</v>
      </c>
      <c r="H154" s="59" t="s">
        <v>104</v>
      </c>
      <c r="I154" s="217" t="s">
        <v>104</v>
      </c>
    </row>
    <row r="155" spans="1:9" x14ac:dyDescent="0.2">
      <c r="A155" s="56">
        <v>708</v>
      </c>
      <c r="B155" s="57"/>
      <c r="C155" s="58" t="s">
        <v>284</v>
      </c>
      <c r="D155" s="59">
        <v>40250082</v>
      </c>
      <c r="E155" s="59">
        <v>36175020</v>
      </c>
      <c r="F155" s="217">
        <v>5.3334941020992099</v>
      </c>
      <c r="G155" s="59">
        <v>159863293</v>
      </c>
      <c r="H155" s="59">
        <v>130799353</v>
      </c>
      <c r="I155" s="217">
        <v>30.974288808847501</v>
      </c>
    </row>
    <row r="156" spans="1:9" x14ac:dyDescent="0.2">
      <c r="A156" s="56">
        <v>709</v>
      </c>
      <c r="B156" s="57"/>
      <c r="C156" s="58" t="s">
        <v>285</v>
      </c>
      <c r="D156" s="71">
        <v>20659262</v>
      </c>
      <c r="E156" s="71">
        <v>22674945</v>
      </c>
      <c r="F156" s="217">
        <v>15.876445309838999</v>
      </c>
      <c r="G156" s="59">
        <v>75696267</v>
      </c>
      <c r="H156" s="59">
        <v>77945154</v>
      </c>
      <c r="I156" s="217">
        <v>33.303147998627701</v>
      </c>
    </row>
    <row r="157" spans="1:9" x14ac:dyDescent="0.2">
      <c r="A157" s="56">
        <v>711</v>
      </c>
      <c r="B157" s="57"/>
      <c r="C157" s="58" t="s">
        <v>286</v>
      </c>
      <c r="D157" s="59">
        <v>7590500</v>
      </c>
      <c r="E157" s="59">
        <v>34676981</v>
      </c>
      <c r="F157" s="217">
        <v>-6.1892537414214397</v>
      </c>
      <c r="G157" s="59">
        <v>27329686</v>
      </c>
      <c r="H157" s="59">
        <v>114492745</v>
      </c>
      <c r="I157" s="217">
        <v>-1.06405481803088</v>
      </c>
    </row>
    <row r="158" spans="1:9" x14ac:dyDescent="0.2">
      <c r="A158" s="56">
        <v>732</v>
      </c>
      <c r="B158" s="57"/>
      <c r="C158" s="58" t="s">
        <v>288</v>
      </c>
      <c r="D158" s="59">
        <v>18780544</v>
      </c>
      <c r="E158" s="59">
        <v>45712211</v>
      </c>
      <c r="F158" s="217">
        <v>-1.13283615497011</v>
      </c>
      <c r="G158" s="59">
        <v>65096749</v>
      </c>
      <c r="H158" s="59">
        <v>147827383</v>
      </c>
      <c r="I158" s="217">
        <v>5.9639947425789197</v>
      </c>
    </row>
    <row r="159" spans="1:9" x14ac:dyDescent="0.2">
      <c r="A159" s="56">
        <v>734</v>
      </c>
      <c r="B159" s="57"/>
      <c r="C159" s="58" t="s">
        <v>291</v>
      </c>
      <c r="D159" s="59">
        <v>8340355</v>
      </c>
      <c r="E159" s="59">
        <v>22395188</v>
      </c>
      <c r="F159" s="217">
        <v>-5.7804621157125702</v>
      </c>
      <c r="G159" s="59">
        <v>26678478</v>
      </c>
      <c r="H159" s="59">
        <v>70401451</v>
      </c>
      <c r="I159" s="217">
        <v>15.042137399640501</v>
      </c>
    </row>
    <row r="160" spans="1:9" x14ac:dyDescent="0.2">
      <c r="A160" s="56">
        <v>736</v>
      </c>
      <c r="B160" s="57"/>
      <c r="C160" s="58" t="s">
        <v>292</v>
      </c>
      <c r="D160" s="59">
        <v>12550203</v>
      </c>
      <c r="E160" s="59">
        <v>37032303</v>
      </c>
      <c r="F160" s="217">
        <v>30.3101533623101</v>
      </c>
      <c r="G160" s="59">
        <v>33328162</v>
      </c>
      <c r="H160" s="59">
        <v>95203187</v>
      </c>
      <c r="I160" s="217">
        <v>29.347330329224398</v>
      </c>
    </row>
    <row r="161" spans="1:9" x14ac:dyDescent="0.2">
      <c r="A161" s="56">
        <v>738</v>
      </c>
      <c r="B161" s="57"/>
      <c r="C161" s="58" t="s">
        <v>495</v>
      </c>
      <c r="D161" s="59">
        <v>1620509</v>
      </c>
      <c r="E161" s="59">
        <v>3414841</v>
      </c>
      <c r="F161" s="217">
        <v>10.292710781929401</v>
      </c>
      <c r="G161" s="59">
        <v>9581406</v>
      </c>
      <c r="H161" s="59">
        <v>15317753</v>
      </c>
      <c r="I161" s="217">
        <v>24.6725786307364</v>
      </c>
    </row>
    <row r="162" spans="1:9" x14ac:dyDescent="0.2">
      <c r="A162" s="56">
        <v>740</v>
      </c>
      <c r="B162" s="57"/>
      <c r="C162" s="58" t="s">
        <v>293</v>
      </c>
      <c r="D162" s="59">
        <v>73030</v>
      </c>
      <c r="E162" s="59">
        <v>6956247</v>
      </c>
      <c r="F162" s="217">
        <v>25.421737252953999</v>
      </c>
      <c r="G162" s="59">
        <v>170640</v>
      </c>
      <c r="H162" s="59">
        <v>21974983</v>
      </c>
      <c r="I162" s="217">
        <v>23.582083592729401</v>
      </c>
    </row>
    <row r="163" spans="1:9" x14ac:dyDescent="0.2">
      <c r="A163" s="56">
        <v>749</v>
      </c>
      <c r="B163" s="57"/>
      <c r="C163" s="58" t="s">
        <v>294</v>
      </c>
      <c r="D163" s="59">
        <v>12914759</v>
      </c>
      <c r="E163" s="59">
        <v>34045919</v>
      </c>
      <c r="F163" s="217">
        <v>41.3020253518334</v>
      </c>
      <c r="G163" s="59">
        <v>42481876</v>
      </c>
      <c r="H163" s="59">
        <v>98854407</v>
      </c>
      <c r="I163" s="217">
        <v>31.692806312404301</v>
      </c>
    </row>
    <row r="164" spans="1:9" x14ac:dyDescent="0.2">
      <c r="A164" s="56">
        <v>751</v>
      </c>
      <c r="B164" s="57"/>
      <c r="C164" s="58" t="s">
        <v>295</v>
      </c>
      <c r="D164" s="59">
        <v>6784047</v>
      </c>
      <c r="E164" s="59">
        <v>26654454</v>
      </c>
      <c r="F164" s="217">
        <v>21.513278179018599</v>
      </c>
      <c r="G164" s="59">
        <v>20528966</v>
      </c>
      <c r="H164" s="59">
        <v>77497790</v>
      </c>
      <c r="I164" s="217">
        <v>25.501786645801602</v>
      </c>
    </row>
    <row r="165" spans="1:9" x14ac:dyDescent="0.2">
      <c r="A165" s="56">
        <v>753</v>
      </c>
      <c r="B165" s="57"/>
      <c r="C165" s="58" t="s">
        <v>494</v>
      </c>
      <c r="D165" s="59">
        <v>106495281</v>
      </c>
      <c r="E165" s="59">
        <v>122609044</v>
      </c>
      <c r="F165" s="217">
        <v>22.0865331718697</v>
      </c>
      <c r="G165" s="59">
        <v>397275904</v>
      </c>
      <c r="H165" s="59">
        <v>440786243</v>
      </c>
      <c r="I165" s="217">
        <v>54.874417013401398</v>
      </c>
    </row>
    <row r="166" spans="1:9" x14ac:dyDescent="0.2">
      <c r="A166" s="56">
        <v>755</v>
      </c>
      <c r="B166" s="57"/>
      <c r="C166" s="58" t="s">
        <v>296</v>
      </c>
      <c r="D166" s="71">
        <v>31507637</v>
      </c>
      <c r="E166" s="71">
        <v>66543870</v>
      </c>
      <c r="F166" s="217">
        <v>70.617726140528205</v>
      </c>
      <c r="G166" s="59">
        <v>91486198</v>
      </c>
      <c r="H166" s="59">
        <v>192400996</v>
      </c>
      <c r="I166" s="217">
        <v>35.155633962588901</v>
      </c>
    </row>
    <row r="167" spans="1:9" x14ac:dyDescent="0.2">
      <c r="A167" s="56">
        <v>757</v>
      </c>
      <c r="B167" s="57"/>
      <c r="C167" s="58" t="s">
        <v>297</v>
      </c>
      <c r="D167" s="59">
        <v>1413895</v>
      </c>
      <c r="E167" s="59">
        <v>4718222</v>
      </c>
      <c r="F167" s="217">
        <v>1.11473861205442</v>
      </c>
      <c r="G167" s="59">
        <v>4482705</v>
      </c>
      <c r="H167" s="59">
        <v>15637140</v>
      </c>
      <c r="I167" s="217">
        <v>20.752223166211198</v>
      </c>
    </row>
    <row r="168" spans="1:9" x14ac:dyDescent="0.2">
      <c r="A168" s="56">
        <v>759</v>
      </c>
      <c r="B168" s="57"/>
      <c r="C168" s="58" t="s">
        <v>298</v>
      </c>
      <c r="D168" s="71">
        <v>650115</v>
      </c>
      <c r="E168" s="71">
        <v>1424402</v>
      </c>
      <c r="F168" s="217">
        <v>-27.488100510596301</v>
      </c>
      <c r="G168" s="59">
        <v>4050331</v>
      </c>
      <c r="H168" s="59">
        <v>9461016</v>
      </c>
      <c r="I168" s="217">
        <v>11.361830111641799</v>
      </c>
    </row>
    <row r="169" spans="1:9" x14ac:dyDescent="0.2">
      <c r="A169" s="56">
        <v>771</v>
      </c>
      <c r="B169" s="57"/>
      <c r="C169" s="58" t="s">
        <v>299</v>
      </c>
      <c r="D169" s="59">
        <v>106143</v>
      </c>
      <c r="E169" s="59">
        <v>2659814</v>
      </c>
      <c r="F169" s="217">
        <v>-13.017540945114201</v>
      </c>
      <c r="G169" s="59">
        <v>409762</v>
      </c>
      <c r="H169" s="59">
        <v>9987155</v>
      </c>
      <c r="I169" s="217">
        <v>-4.1449123688671499</v>
      </c>
    </row>
    <row r="170" spans="1:9" x14ac:dyDescent="0.2">
      <c r="A170" s="56">
        <v>772</v>
      </c>
      <c r="B170" s="57"/>
      <c r="C170" s="58" t="s">
        <v>300</v>
      </c>
      <c r="D170" s="59">
        <v>2633862</v>
      </c>
      <c r="E170" s="59">
        <v>17078681</v>
      </c>
      <c r="F170" s="217">
        <v>56.372273128013902</v>
      </c>
      <c r="G170" s="59">
        <v>7433159</v>
      </c>
      <c r="H170" s="59">
        <v>47006036</v>
      </c>
      <c r="I170" s="217">
        <v>26.131948578797601</v>
      </c>
    </row>
    <row r="171" spans="1:9" x14ac:dyDescent="0.2">
      <c r="A171" s="56">
        <v>779</v>
      </c>
      <c r="B171" s="57"/>
      <c r="C171" s="58" t="s">
        <v>301</v>
      </c>
      <c r="D171" s="59">
        <v>62088</v>
      </c>
      <c r="E171" s="59">
        <v>2968427</v>
      </c>
      <c r="F171" s="217">
        <v>103.434937940024</v>
      </c>
      <c r="G171" s="59">
        <v>135121</v>
      </c>
      <c r="H171" s="59">
        <v>7833137</v>
      </c>
      <c r="I171" s="217">
        <v>36.158330265348503</v>
      </c>
    </row>
    <row r="172" spans="1:9" x14ac:dyDescent="0.2">
      <c r="A172" s="56">
        <v>781</v>
      </c>
      <c r="B172" s="57"/>
      <c r="C172" s="58" t="s">
        <v>302</v>
      </c>
      <c r="D172" s="59">
        <v>30947</v>
      </c>
      <c r="E172" s="59">
        <v>4841296</v>
      </c>
      <c r="F172" s="217">
        <v>-11.375984488359</v>
      </c>
      <c r="G172" s="59">
        <v>83916</v>
      </c>
      <c r="H172" s="59">
        <v>13945097</v>
      </c>
      <c r="I172" s="217">
        <v>5.0130841853428496</v>
      </c>
    </row>
    <row r="173" spans="1:9" x14ac:dyDescent="0.2">
      <c r="A173" s="56">
        <v>790</v>
      </c>
      <c r="B173" s="57"/>
      <c r="C173" s="58" t="s">
        <v>303</v>
      </c>
      <c r="D173" s="59">
        <v>69</v>
      </c>
      <c r="E173" s="59">
        <v>112655</v>
      </c>
      <c r="F173" s="217">
        <v>-33.699202542447701</v>
      </c>
      <c r="G173" s="59">
        <v>162</v>
      </c>
      <c r="H173" s="59">
        <v>237343</v>
      </c>
      <c r="I173" s="217">
        <v>-52.075542560838699</v>
      </c>
    </row>
    <row r="174" spans="1:9" s="53" customFormat="1" ht="24" customHeight="1" x14ac:dyDescent="0.2">
      <c r="A174" s="54">
        <v>8</v>
      </c>
      <c r="B174" s="55" t="s">
        <v>304</v>
      </c>
      <c r="C174" s="52"/>
      <c r="D174" s="216">
        <v>327744738</v>
      </c>
      <c r="E174" s="216">
        <v>3128142101</v>
      </c>
      <c r="F174" s="295">
        <v>2.19158553630729</v>
      </c>
      <c r="G174" s="216">
        <v>1069207545</v>
      </c>
      <c r="H174" s="216">
        <v>9810602720</v>
      </c>
      <c r="I174" s="295">
        <v>0.62448838059186995</v>
      </c>
    </row>
    <row r="175" spans="1:9" ht="24" customHeight="1" x14ac:dyDescent="0.2">
      <c r="A175" s="56">
        <v>801</v>
      </c>
      <c r="B175" s="57"/>
      <c r="C175" s="58" t="s">
        <v>879</v>
      </c>
      <c r="D175" s="59">
        <v>4212</v>
      </c>
      <c r="E175" s="59">
        <v>112013</v>
      </c>
      <c r="F175" s="217">
        <v>-42.507314068675299</v>
      </c>
      <c r="G175" s="59">
        <v>9544</v>
      </c>
      <c r="H175" s="59">
        <v>293468</v>
      </c>
      <c r="I175" s="217">
        <v>-75.485109443564099</v>
      </c>
    </row>
    <row r="176" spans="1:9" x14ac:dyDescent="0.2">
      <c r="A176" s="56">
        <v>802</v>
      </c>
      <c r="B176" s="57"/>
      <c r="C176" s="58" t="s">
        <v>847</v>
      </c>
      <c r="D176" s="59">
        <v>265</v>
      </c>
      <c r="E176" s="59">
        <v>35188</v>
      </c>
      <c r="F176" s="217">
        <v>-52.268688704711003</v>
      </c>
      <c r="G176" s="59">
        <v>583</v>
      </c>
      <c r="H176" s="59">
        <v>92816</v>
      </c>
      <c r="I176" s="217">
        <v>-7.4006824031765603</v>
      </c>
    </row>
    <row r="177" spans="1:9" x14ac:dyDescent="0.2">
      <c r="A177" s="56">
        <v>803</v>
      </c>
      <c r="B177" s="57"/>
      <c r="C177" s="58" t="s">
        <v>848</v>
      </c>
      <c r="D177" s="59">
        <v>46339</v>
      </c>
      <c r="E177" s="59">
        <v>3433206</v>
      </c>
      <c r="F177" s="217">
        <v>4.0929764651200298</v>
      </c>
      <c r="G177" s="59">
        <v>165338</v>
      </c>
      <c r="H177" s="59">
        <v>10951934</v>
      </c>
      <c r="I177" s="217">
        <v>16.526522605026098</v>
      </c>
    </row>
    <row r="178" spans="1:9" x14ac:dyDescent="0.2">
      <c r="A178" s="56">
        <v>804</v>
      </c>
      <c r="B178" s="57"/>
      <c r="C178" s="58" t="s">
        <v>849</v>
      </c>
      <c r="D178" s="59">
        <v>6367</v>
      </c>
      <c r="E178" s="59">
        <v>467128</v>
      </c>
      <c r="F178" s="217">
        <v>-22.248354263933599</v>
      </c>
      <c r="G178" s="59">
        <v>21361</v>
      </c>
      <c r="H178" s="59">
        <v>1663139</v>
      </c>
      <c r="I178" s="217">
        <v>-0.54311003150898796</v>
      </c>
    </row>
    <row r="179" spans="1:9" x14ac:dyDescent="0.2">
      <c r="A179" s="56">
        <v>805</v>
      </c>
      <c r="B179" s="57"/>
      <c r="C179" s="58" t="s">
        <v>850</v>
      </c>
      <c r="D179" s="59">
        <v>49</v>
      </c>
      <c r="E179" s="59">
        <v>2949</v>
      </c>
      <c r="F179" s="296">
        <v>125.803981623277</v>
      </c>
      <c r="G179" s="59">
        <v>78</v>
      </c>
      <c r="H179" s="59">
        <v>14881</v>
      </c>
      <c r="I179" s="217">
        <v>-48.299343362401402</v>
      </c>
    </row>
    <row r="180" spans="1:9" x14ac:dyDescent="0.2">
      <c r="A180" s="56">
        <v>806</v>
      </c>
      <c r="B180" s="57"/>
      <c r="C180" s="58" t="s">
        <v>851</v>
      </c>
      <c r="D180" s="59">
        <v>16243</v>
      </c>
      <c r="E180" s="59">
        <v>664717</v>
      </c>
      <c r="F180" s="217" t="s">
        <v>708</v>
      </c>
      <c r="G180" s="59">
        <v>48870</v>
      </c>
      <c r="H180" s="59">
        <v>1866098</v>
      </c>
      <c r="I180" s="217">
        <v>490.10410078676398</v>
      </c>
    </row>
    <row r="181" spans="1:9" x14ac:dyDescent="0.2">
      <c r="A181" s="56">
        <v>807</v>
      </c>
      <c r="B181" s="57"/>
      <c r="C181" s="58" t="s">
        <v>305</v>
      </c>
      <c r="D181" s="59">
        <v>168</v>
      </c>
      <c r="E181" s="59">
        <v>6137</v>
      </c>
      <c r="F181" s="217">
        <v>-37.095120951209502</v>
      </c>
      <c r="G181" s="59">
        <v>386</v>
      </c>
      <c r="H181" s="59">
        <v>22660</v>
      </c>
      <c r="I181" s="217">
        <v>-42.661943319838102</v>
      </c>
    </row>
    <row r="182" spans="1:9" x14ac:dyDescent="0.2">
      <c r="A182" s="56">
        <v>808</v>
      </c>
      <c r="B182" s="57"/>
      <c r="C182" s="58" t="s">
        <v>306</v>
      </c>
      <c r="D182" s="59">
        <v>4027</v>
      </c>
      <c r="E182" s="59">
        <v>83659</v>
      </c>
      <c r="F182" s="217" t="s">
        <v>708</v>
      </c>
      <c r="G182" s="59">
        <v>4425</v>
      </c>
      <c r="H182" s="59">
        <v>101149</v>
      </c>
      <c r="I182" s="217">
        <v>4.4960071076582997</v>
      </c>
    </row>
    <row r="183" spans="1:9" x14ac:dyDescent="0.2">
      <c r="A183" s="56">
        <v>809</v>
      </c>
      <c r="B183" s="57"/>
      <c r="C183" s="58" t="s">
        <v>307</v>
      </c>
      <c r="D183" s="59">
        <v>1418155</v>
      </c>
      <c r="E183" s="59">
        <v>20479519</v>
      </c>
      <c r="F183" s="217">
        <v>-6.7759074153768903</v>
      </c>
      <c r="G183" s="59">
        <v>5681839</v>
      </c>
      <c r="H183" s="59">
        <v>63172276</v>
      </c>
      <c r="I183" s="217">
        <v>-1.00729169343673</v>
      </c>
    </row>
    <row r="184" spans="1:9" x14ac:dyDescent="0.2">
      <c r="A184" s="56">
        <v>810</v>
      </c>
      <c r="B184" s="57"/>
      <c r="C184" s="58" t="s">
        <v>308</v>
      </c>
      <c r="D184" s="59">
        <v>5886</v>
      </c>
      <c r="E184" s="59">
        <v>642305</v>
      </c>
      <c r="F184" s="296">
        <v>7.0836723261800199</v>
      </c>
      <c r="G184" s="59">
        <v>20484</v>
      </c>
      <c r="H184" s="59">
        <v>2252416</v>
      </c>
      <c r="I184" s="217">
        <v>19.940594576086699</v>
      </c>
    </row>
    <row r="185" spans="1:9" x14ac:dyDescent="0.2">
      <c r="A185" s="56">
        <v>811</v>
      </c>
      <c r="B185" s="57"/>
      <c r="C185" s="58" t="s">
        <v>309</v>
      </c>
      <c r="D185" s="59">
        <v>14798</v>
      </c>
      <c r="E185" s="59">
        <v>1095459</v>
      </c>
      <c r="F185" s="217">
        <v>-11.846417917534099</v>
      </c>
      <c r="G185" s="59">
        <v>48610</v>
      </c>
      <c r="H185" s="59">
        <v>3517653</v>
      </c>
      <c r="I185" s="217">
        <v>-0.92926699577091698</v>
      </c>
    </row>
    <row r="186" spans="1:9" x14ac:dyDescent="0.2">
      <c r="A186" s="56">
        <v>812</v>
      </c>
      <c r="B186" s="57"/>
      <c r="C186" s="58" t="s">
        <v>880</v>
      </c>
      <c r="D186" s="59">
        <v>200510</v>
      </c>
      <c r="E186" s="59">
        <v>2452914</v>
      </c>
      <c r="F186" s="217">
        <v>21.662544974064598</v>
      </c>
      <c r="G186" s="59">
        <v>674789</v>
      </c>
      <c r="H186" s="59">
        <v>7496464</v>
      </c>
      <c r="I186" s="217">
        <v>33.037602092408498</v>
      </c>
    </row>
    <row r="187" spans="1:9" x14ac:dyDescent="0.2">
      <c r="A187" s="56">
        <v>813</v>
      </c>
      <c r="B187" s="57"/>
      <c r="C187" s="58" t="s">
        <v>310</v>
      </c>
      <c r="D187" s="59">
        <v>22499486</v>
      </c>
      <c r="E187" s="59">
        <v>53146593</v>
      </c>
      <c r="F187" s="217">
        <v>1.2485402558473599</v>
      </c>
      <c r="G187" s="59">
        <v>82490276</v>
      </c>
      <c r="H187" s="59">
        <v>168308017</v>
      </c>
      <c r="I187" s="217">
        <v>13.105044017539599</v>
      </c>
    </row>
    <row r="188" spans="1:9" x14ac:dyDescent="0.2">
      <c r="A188" s="56">
        <v>814</v>
      </c>
      <c r="B188" s="57"/>
      <c r="C188" s="58" t="s">
        <v>311</v>
      </c>
      <c r="D188" s="59">
        <v>3568414</v>
      </c>
      <c r="E188" s="59">
        <v>28826306</v>
      </c>
      <c r="F188" s="217">
        <v>-36.099949028579204</v>
      </c>
      <c r="G188" s="59">
        <v>11527480</v>
      </c>
      <c r="H188" s="59">
        <v>91127693</v>
      </c>
      <c r="I188" s="217">
        <v>-27.754992545368001</v>
      </c>
    </row>
    <row r="189" spans="1:9" x14ac:dyDescent="0.2">
      <c r="A189" s="56">
        <v>815</v>
      </c>
      <c r="B189" s="57"/>
      <c r="C189" s="58" t="s">
        <v>493</v>
      </c>
      <c r="D189" s="59">
        <v>8568151</v>
      </c>
      <c r="E189" s="59">
        <v>23881615</v>
      </c>
      <c r="F189" s="217">
        <v>-6.1846604929505604</v>
      </c>
      <c r="G189" s="59">
        <v>33770663</v>
      </c>
      <c r="H189" s="59">
        <v>71277330</v>
      </c>
      <c r="I189" s="217">
        <v>1.57057532709287</v>
      </c>
    </row>
    <row r="190" spans="1:9" x14ac:dyDescent="0.2">
      <c r="A190" s="56">
        <v>816</v>
      </c>
      <c r="B190" s="57"/>
      <c r="C190" s="58" t="s">
        <v>312</v>
      </c>
      <c r="D190" s="59">
        <v>2682103</v>
      </c>
      <c r="E190" s="59">
        <v>26282272</v>
      </c>
      <c r="F190" s="217">
        <v>-8.1814568847892897</v>
      </c>
      <c r="G190" s="59">
        <v>9731011</v>
      </c>
      <c r="H190" s="59">
        <v>82888695</v>
      </c>
      <c r="I190" s="217">
        <v>-19.062059110624599</v>
      </c>
    </row>
    <row r="191" spans="1:9" x14ac:dyDescent="0.2">
      <c r="A191" s="56">
        <v>817</v>
      </c>
      <c r="B191" s="57"/>
      <c r="C191" s="58" t="s">
        <v>313</v>
      </c>
      <c r="D191" s="59">
        <v>54873</v>
      </c>
      <c r="E191" s="59">
        <v>606171</v>
      </c>
      <c r="F191" s="217">
        <v>-0.83951820946404598</v>
      </c>
      <c r="G191" s="59">
        <v>116767</v>
      </c>
      <c r="H191" s="59">
        <v>1390593</v>
      </c>
      <c r="I191" s="217">
        <v>-3.0426737096927101</v>
      </c>
    </row>
    <row r="192" spans="1:9" x14ac:dyDescent="0.2">
      <c r="A192" s="56">
        <v>818</v>
      </c>
      <c r="B192" s="57"/>
      <c r="C192" s="58" t="s">
        <v>314</v>
      </c>
      <c r="D192" s="59">
        <v>2427615</v>
      </c>
      <c r="E192" s="59">
        <v>15411157</v>
      </c>
      <c r="F192" s="217">
        <v>6.8678187322239799</v>
      </c>
      <c r="G192" s="59">
        <v>6678813</v>
      </c>
      <c r="H192" s="59">
        <v>45549973</v>
      </c>
      <c r="I192" s="217">
        <v>16.133917197054402</v>
      </c>
    </row>
    <row r="193" spans="1:9" x14ac:dyDescent="0.2">
      <c r="A193" s="56">
        <v>819</v>
      </c>
      <c r="B193" s="57"/>
      <c r="C193" s="58" t="s">
        <v>315</v>
      </c>
      <c r="D193" s="59">
        <v>84980050</v>
      </c>
      <c r="E193" s="59">
        <v>103145137</v>
      </c>
      <c r="F193" s="217">
        <v>33.254092395108799</v>
      </c>
      <c r="G193" s="59">
        <v>252622187</v>
      </c>
      <c r="H193" s="59">
        <v>296501222</v>
      </c>
      <c r="I193" s="217">
        <v>21.902583545015698</v>
      </c>
    </row>
    <row r="194" spans="1:9" x14ac:dyDescent="0.2">
      <c r="A194" s="56">
        <v>820</v>
      </c>
      <c r="B194" s="57"/>
      <c r="C194" s="58" t="s">
        <v>852</v>
      </c>
      <c r="D194" s="59">
        <v>1222478</v>
      </c>
      <c r="E194" s="59">
        <v>57084158</v>
      </c>
      <c r="F194" s="217">
        <v>3.1058780681901799</v>
      </c>
      <c r="G194" s="59">
        <v>4138968</v>
      </c>
      <c r="H194" s="59">
        <v>174036202</v>
      </c>
      <c r="I194" s="217">
        <v>1.6720925876050401</v>
      </c>
    </row>
    <row r="195" spans="1:9" x14ac:dyDescent="0.2">
      <c r="A195" s="56">
        <v>823</v>
      </c>
      <c r="B195" s="57"/>
      <c r="C195" s="58" t="s">
        <v>316</v>
      </c>
      <c r="D195" s="59">
        <v>109358</v>
      </c>
      <c r="E195" s="59">
        <v>2590572</v>
      </c>
      <c r="F195" s="217">
        <v>-22.286072899367401</v>
      </c>
      <c r="G195" s="59">
        <v>369727</v>
      </c>
      <c r="H195" s="59">
        <v>9248029</v>
      </c>
      <c r="I195" s="217">
        <v>10.6270541392607</v>
      </c>
    </row>
    <row r="196" spans="1:9" x14ac:dyDescent="0.2">
      <c r="A196" s="56">
        <v>829</v>
      </c>
      <c r="B196" s="57"/>
      <c r="C196" s="58" t="s">
        <v>317</v>
      </c>
      <c r="D196" s="59">
        <v>27163728</v>
      </c>
      <c r="E196" s="59">
        <v>160001679</v>
      </c>
      <c r="F196" s="217">
        <v>4.5854403782930699</v>
      </c>
      <c r="G196" s="59">
        <v>85611182</v>
      </c>
      <c r="H196" s="59">
        <v>480272413</v>
      </c>
      <c r="I196" s="217">
        <v>4.2476045788994004</v>
      </c>
    </row>
    <row r="197" spans="1:9" x14ac:dyDescent="0.2">
      <c r="A197" s="56">
        <v>831</v>
      </c>
      <c r="B197" s="57"/>
      <c r="C197" s="58" t="s">
        <v>318</v>
      </c>
      <c r="D197" s="71">
        <v>360119</v>
      </c>
      <c r="E197" s="71">
        <v>444516</v>
      </c>
      <c r="F197" s="217">
        <v>24.319622775541902</v>
      </c>
      <c r="G197" s="59">
        <v>1192876</v>
      </c>
      <c r="H197" s="59">
        <v>1406069</v>
      </c>
      <c r="I197" s="217">
        <v>14.1444497752536</v>
      </c>
    </row>
    <row r="198" spans="1:9" x14ac:dyDescent="0.2">
      <c r="A198" s="56">
        <v>832</v>
      </c>
      <c r="B198" s="57"/>
      <c r="C198" s="58" t="s">
        <v>319</v>
      </c>
      <c r="D198" s="59">
        <v>52045810</v>
      </c>
      <c r="E198" s="59">
        <v>238174927</v>
      </c>
      <c r="F198" s="217">
        <v>-1.38261798289288</v>
      </c>
      <c r="G198" s="59">
        <v>173172954</v>
      </c>
      <c r="H198" s="59">
        <v>768256029</v>
      </c>
      <c r="I198" s="217">
        <v>9.9168591396036696</v>
      </c>
    </row>
    <row r="199" spans="1:9" x14ac:dyDescent="0.2">
      <c r="A199" s="56">
        <v>833</v>
      </c>
      <c r="B199" s="57"/>
      <c r="C199" s="58" t="s">
        <v>320</v>
      </c>
      <c r="D199" s="71">
        <v>278</v>
      </c>
      <c r="E199" s="71">
        <v>27263</v>
      </c>
      <c r="F199" s="217">
        <v>-25.699724743139001</v>
      </c>
      <c r="G199" s="59">
        <v>18303</v>
      </c>
      <c r="H199" s="59">
        <v>115719</v>
      </c>
      <c r="I199" s="217">
        <v>-80.053331770497607</v>
      </c>
    </row>
    <row r="200" spans="1:9" x14ac:dyDescent="0.2">
      <c r="A200" s="56">
        <v>834</v>
      </c>
      <c r="B200" s="57"/>
      <c r="C200" s="58" t="s">
        <v>321</v>
      </c>
      <c r="D200" s="59">
        <v>1071916</v>
      </c>
      <c r="E200" s="59">
        <v>236288184</v>
      </c>
      <c r="F200" s="217">
        <v>8.1359859305072497</v>
      </c>
      <c r="G200" s="59">
        <v>3111672</v>
      </c>
      <c r="H200" s="59">
        <v>655762894</v>
      </c>
      <c r="I200" s="217">
        <v>3.6163234548318299</v>
      </c>
    </row>
    <row r="201" spans="1:9" x14ac:dyDescent="0.2">
      <c r="A201" s="56">
        <v>835</v>
      </c>
      <c r="B201" s="57"/>
      <c r="C201" s="58" t="s">
        <v>492</v>
      </c>
      <c r="D201" s="59">
        <v>705809</v>
      </c>
      <c r="E201" s="59">
        <v>5951815</v>
      </c>
      <c r="F201" s="217">
        <v>21.087645807626998</v>
      </c>
      <c r="G201" s="59">
        <v>1449691</v>
      </c>
      <c r="H201" s="59">
        <v>14354601</v>
      </c>
      <c r="I201" s="217">
        <v>-10.2522647318547</v>
      </c>
    </row>
    <row r="202" spans="1:9" x14ac:dyDescent="0.2">
      <c r="A202" s="56">
        <v>839</v>
      </c>
      <c r="B202" s="57"/>
      <c r="C202" s="58" t="s">
        <v>322</v>
      </c>
      <c r="D202" s="59">
        <v>7161511</v>
      </c>
      <c r="E202" s="59">
        <v>24785454</v>
      </c>
      <c r="F202" s="217">
        <v>-16.582235703892501</v>
      </c>
      <c r="G202" s="59">
        <v>27024337</v>
      </c>
      <c r="H202" s="59">
        <v>76621873</v>
      </c>
      <c r="I202" s="217">
        <v>-10.2726130557347</v>
      </c>
    </row>
    <row r="203" spans="1:9" x14ac:dyDescent="0.2">
      <c r="A203" s="56">
        <v>841</v>
      </c>
      <c r="B203" s="57"/>
      <c r="C203" s="58" t="s">
        <v>853</v>
      </c>
      <c r="D203" s="59">
        <v>243432</v>
      </c>
      <c r="E203" s="59">
        <v>8209781</v>
      </c>
      <c r="F203" s="217">
        <v>180.36724649480399</v>
      </c>
      <c r="G203" s="59">
        <v>645036</v>
      </c>
      <c r="H203" s="59">
        <v>19649895</v>
      </c>
      <c r="I203" s="217">
        <v>231.82682026136999</v>
      </c>
    </row>
    <row r="204" spans="1:9" x14ac:dyDescent="0.2">
      <c r="A204" s="56">
        <v>842</v>
      </c>
      <c r="B204" s="57"/>
      <c r="C204" s="58" t="s">
        <v>323</v>
      </c>
      <c r="D204" s="59">
        <v>1859621</v>
      </c>
      <c r="E204" s="59">
        <v>48548426</v>
      </c>
      <c r="F204" s="217">
        <v>6.1308407684533002</v>
      </c>
      <c r="G204" s="59">
        <v>5488375</v>
      </c>
      <c r="H204" s="59">
        <v>142508892</v>
      </c>
      <c r="I204" s="217">
        <v>-8.0689469293083302</v>
      </c>
    </row>
    <row r="205" spans="1:9" x14ac:dyDescent="0.2">
      <c r="A205" s="56">
        <v>843</v>
      </c>
      <c r="B205" s="57"/>
      <c r="C205" s="58" t="s">
        <v>324</v>
      </c>
      <c r="D205" s="59">
        <v>644247</v>
      </c>
      <c r="E205" s="59">
        <v>18880611</v>
      </c>
      <c r="F205" s="217">
        <v>-20.732209995076101</v>
      </c>
      <c r="G205" s="59">
        <v>2206460</v>
      </c>
      <c r="H205" s="59">
        <v>64068267</v>
      </c>
      <c r="I205" s="217">
        <v>-3.54142621630371</v>
      </c>
    </row>
    <row r="207" spans="1:9" ht="16.5" x14ac:dyDescent="0.2">
      <c r="A207" s="554" t="s">
        <v>63</v>
      </c>
      <c r="B207" s="554"/>
      <c r="C207" s="554"/>
      <c r="D207" s="554"/>
      <c r="E207" s="554"/>
      <c r="F207" s="554"/>
      <c r="G207" s="554"/>
      <c r="H207" s="554"/>
      <c r="I207" s="554"/>
    </row>
    <row r="208" spans="1:9" x14ac:dyDescent="0.2">
      <c r="C208" s="64"/>
      <c r="D208" s="43"/>
      <c r="E208" s="43"/>
      <c r="F208" s="44"/>
      <c r="G208" s="305"/>
      <c r="H208" s="305"/>
      <c r="I208" s="74"/>
    </row>
    <row r="209" spans="1:9" ht="18" customHeight="1" x14ac:dyDescent="0.2">
      <c r="A209" s="541" t="s">
        <v>993</v>
      </c>
      <c r="B209" s="533" t="s">
        <v>711</v>
      </c>
      <c r="C209" s="446"/>
      <c r="D209" s="553" t="s">
        <v>1120</v>
      </c>
      <c r="E209" s="547"/>
      <c r="F209" s="547"/>
      <c r="G209" s="454" t="s">
        <v>1132</v>
      </c>
      <c r="H209" s="547"/>
      <c r="I209" s="547"/>
    </row>
    <row r="210" spans="1:9" ht="16.5" customHeight="1" x14ac:dyDescent="0.2">
      <c r="A210" s="542"/>
      <c r="B210" s="534"/>
      <c r="C210" s="535"/>
      <c r="D210" s="45" t="s">
        <v>467</v>
      </c>
      <c r="E210" s="548" t="s">
        <v>468</v>
      </c>
      <c r="F210" s="549"/>
      <c r="G210" s="46" t="s">
        <v>467</v>
      </c>
      <c r="H210" s="548" t="s">
        <v>468</v>
      </c>
      <c r="I210" s="549"/>
    </row>
    <row r="211" spans="1:9" ht="15" customHeight="1" x14ac:dyDescent="0.2">
      <c r="A211" s="542"/>
      <c r="B211" s="534"/>
      <c r="C211" s="535"/>
      <c r="D211" s="550" t="s">
        <v>109</v>
      </c>
      <c r="E211" s="538" t="s">
        <v>105</v>
      </c>
      <c r="F211" s="544" t="s">
        <v>1139</v>
      </c>
      <c r="G211" s="538" t="s">
        <v>109</v>
      </c>
      <c r="H211" s="538" t="s">
        <v>105</v>
      </c>
      <c r="I211" s="544" t="s">
        <v>1140</v>
      </c>
    </row>
    <row r="212" spans="1:9" x14ac:dyDescent="0.2">
      <c r="A212" s="542"/>
      <c r="B212" s="534"/>
      <c r="C212" s="535"/>
      <c r="D212" s="551"/>
      <c r="E212" s="539"/>
      <c r="F212" s="545"/>
      <c r="G212" s="539"/>
      <c r="H212" s="539"/>
      <c r="I212" s="545"/>
    </row>
    <row r="213" spans="1:9" ht="18.75" customHeight="1" x14ac:dyDescent="0.2">
      <c r="A213" s="542"/>
      <c r="B213" s="534"/>
      <c r="C213" s="535"/>
      <c r="D213" s="551"/>
      <c r="E213" s="539"/>
      <c r="F213" s="545"/>
      <c r="G213" s="539"/>
      <c r="H213" s="539"/>
      <c r="I213" s="545"/>
    </row>
    <row r="214" spans="1:9" ht="27.75" customHeight="1" x14ac:dyDescent="0.2">
      <c r="A214" s="543"/>
      <c r="B214" s="536"/>
      <c r="C214" s="537"/>
      <c r="D214" s="552"/>
      <c r="E214" s="540"/>
      <c r="F214" s="546"/>
      <c r="G214" s="540"/>
      <c r="H214" s="540"/>
      <c r="I214" s="546"/>
    </row>
    <row r="215" spans="1:9" x14ac:dyDescent="0.2">
      <c r="A215" s="75"/>
      <c r="B215" s="76"/>
      <c r="C215" s="49"/>
      <c r="D215" s="67"/>
      <c r="E215" s="67"/>
      <c r="G215" s="67"/>
      <c r="H215" s="67"/>
      <c r="I215" s="69"/>
    </row>
    <row r="216" spans="1:9" x14ac:dyDescent="0.2">
      <c r="A216" s="56"/>
      <c r="B216" s="77" t="s">
        <v>290</v>
      </c>
      <c r="C216" s="78"/>
      <c r="D216" s="67"/>
      <c r="E216" s="67"/>
      <c r="G216" s="67"/>
      <c r="H216" s="67"/>
      <c r="I216" s="69"/>
    </row>
    <row r="217" spans="1:9" x14ac:dyDescent="0.2">
      <c r="A217" s="56"/>
      <c r="B217" s="60"/>
      <c r="C217" s="58"/>
      <c r="D217" s="67"/>
      <c r="E217" s="67"/>
      <c r="G217" s="67"/>
      <c r="H217" s="67"/>
      <c r="I217" s="69"/>
    </row>
    <row r="218" spans="1:9" x14ac:dyDescent="0.2">
      <c r="A218" s="56">
        <v>844</v>
      </c>
      <c r="B218" s="57"/>
      <c r="C218" s="58" t="s">
        <v>854</v>
      </c>
      <c r="D218" s="59">
        <v>6097381</v>
      </c>
      <c r="E218" s="59">
        <v>63373747</v>
      </c>
      <c r="F218" s="217">
        <v>31.123879352307402</v>
      </c>
      <c r="G218" s="59">
        <v>19015183</v>
      </c>
      <c r="H218" s="59">
        <v>192574410</v>
      </c>
      <c r="I218" s="217">
        <v>23.608180143875401</v>
      </c>
    </row>
    <row r="219" spans="1:9" x14ac:dyDescent="0.2">
      <c r="A219" s="56">
        <v>845</v>
      </c>
      <c r="B219" s="60"/>
      <c r="C219" s="58" t="s">
        <v>824</v>
      </c>
      <c r="D219" s="59">
        <v>1236268</v>
      </c>
      <c r="E219" s="59">
        <v>20240118</v>
      </c>
      <c r="F219" s="217">
        <v>64.728524254261899</v>
      </c>
      <c r="G219" s="59">
        <v>3229603</v>
      </c>
      <c r="H219" s="59">
        <v>49656950</v>
      </c>
      <c r="I219" s="217">
        <v>35.275892050290601</v>
      </c>
    </row>
    <row r="220" spans="1:9" x14ac:dyDescent="0.2">
      <c r="A220" s="56">
        <v>846</v>
      </c>
      <c r="B220" s="60"/>
      <c r="C220" s="58" t="s">
        <v>325</v>
      </c>
      <c r="D220" s="71">
        <v>5544975</v>
      </c>
      <c r="E220" s="71">
        <v>51263053</v>
      </c>
      <c r="F220" s="217">
        <v>17.127180295656501</v>
      </c>
      <c r="G220" s="59">
        <v>14666123</v>
      </c>
      <c r="H220" s="59">
        <v>131828796</v>
      </c>
      <c r="I220" s="217">
        <v>7.5488486347204402</v>
      </c>
    </row>
    <row r="221" spans="1:9" x14ac:dyDescent="0.2">
      <c r="A221" s="56">
        <v>847</v>
      </c>
      <c r="B221" s="60"/>
      <c r="C221" s="58" t="s">
        <v>855</v>
      </c>
      <c r="D221" s="59">
        <v>81196</v>
      </c>
      <c r="E221" s="59">
        <v>782772</v>
      </c>
      <c r="F221" s="217">
        <v>-26.412667852428999</v>
      </c>
      <c r="G221" s="59">
        <v>396936</v>
      </c>
      <c r="H221" s="59">
        <v>2683508</v>
      </c>
      <c r="I221" s="217">
        <v>-34.471293457355998</v>
      </c>
    </row>
    <row r="222" spans="1:9" x14ac:dyDescent="0.2">
      <c r="A222" s="56">
        <v>848</v>
      </c>
      <c r="B222" s="60"/>
      <c r="C222" s="58" t="s">
        <v>856</v>
      </c>
      <c r="D222" s="71">
        <v>283668</v>
      </c>
      <c r="E222" s="71">
        <v>7328117</v>
      </c>
      <c r="F222" s="217">
        <v>-27.624872508527499</v>
      </c>
      <c r="G222" s="59">
        <v>929378</v>
      </c>
      <c r="H222" s="59">
        <v>23949338</v>
      </c>
      <c r="I222" s="217">
        <v>-27.321598193374399</v>
      </c>
    </row>
    <row r="223" spans="1:9" x14ac:dyDescent="0.2">
      <c r="A223" s="56">
        <v>849</v>
      </c>
      <c r="B223" s="60"/>
      <c r="C223" s="58" t="s">
        <v>326</v>
      </c>
      <c r="D223" s="59">
        <v>5434218</v>
      </c>
      <c r="E223" s="59">
        <v>22359442</v>
      </c>
      <c r="F223" s="217">
        <v>8.4789264238360005</v>
      </c>
      <c r="G223" s="59">
        <v>13034519</v>
      </c>
      <c r="H223" s="59">
        <v>61072085</v>
      </c>
      <c r="I223" s="217">
        <v>-11.849224798352401</v>
      </c>
    </row>
    <row r="224" spans="1:9" x14ac:dyDescent="0.2">
      <c r="A224" s="56">
        <v>850</v>
      </c>
      <c r="B224" s="60"/>
      <c r="C224" s="58" t="s">
        <v>327</v>
      </c>
      <c r="D224" s="59" t="s">
        <v>104</v>
      </c>
      <c r="E224" s="59" t="s">
        <v>104</v>
      </c>
      <c r="F224" s="217">
        <v>-100</v>
      </c>
      <c r="G224" s="59">
        <v>484</v>
      </c>
      <c r="H224" s="59">
        <v>63684</v>
      </c>
      <c r="I224" s="217">
        <v>903.52978254018296</v>
      </c>
    </row>
    <row r="225" spans="1:9" x14ac:dyDescent="0.2">
      <c r="A225" s="56">
        <v>851</v>
      </c>
      <c r="B225" s="60"/>
      <c r="C225" s="58" t="s">
        <v>869</v>
      </c>
      <c r="D225" s="59">
        <v>889724</v>
      </c>
      <c r="E225" s="59">
        <v>19817169</v>
      </c>
      <c r="F225" s="217">
        <v>2.7439402486115698</v>
      </c>
      <c r="G225" s="59">
        <v>2958741</v>
      </c>
      <c r="H225" s="59">
        <v>59015606</v>
      </c>
      <c r="I225" s="217">
        <v>-3.0628060824323202</v>
      </c>
    </row>
    <row r="226" spans="1:9" x14ac:dyDescent="0.2">
      <c r="A226" s="56">
        <v>852</v>
      </c>
      <c r="B226" s="60"/>
      <c r="C226" s="58" t="s">
        <v>328</v>
      </c>
      <c r="D226" s="59">
        <v>2409748</v>
      </c>
      <c r="E226" s="59">
        <v>52108916</v>
      </c>
      <c r="F226" s="217">
        <v>-9.5248729476034395</v>
      </c>
      <c r="G226" s="59">
        <v>7741283</v>
      </c>
      <c r="H226" s="59">
        <v>150849224</v>
      </c>
      <c r="I226" s="217">
        <v>2.9073800436234101</v>
      </c>
    </row>
    <row r="227" spans="1:9" x14ac:dyDescent="0.2">
      <c r="A227" s="56">
        <v>853</v>
      </c>
      <c r="B227" s="60"/>
      <c r="C227" s="58" t="s">
        <v>709</v>
      </c>
      <c r="D227" s="59">
        <v>140217</v>
      </c>
      <c r="E227" s="59">
        <v>20829195</v>
      </c>
      <c r="F227" s="217">
        <v>11.330963668464401</v>
      </c>
      <c r="G227" s="59">
        <v>428083</v>
      </c>
      <c r="H227" s="59">
        <v>58929598</v>
      </c>
      <c r="I227" s="217">
        <v>8.7197445996562202</v>
      </c>
    </row>
    <row r="228" spans="1:9" x14ac:dyDescent="0.2">
      <c r="A228" s="56">
        <v>854</v>
      </c>
      <c r="B228" s="60"/>
      <c r="C228" s="58" t="s">
        <v>528</v>
      </c>
      <c r="D228" s="59">
        <v>115628</v>
      </c>
      <c r="E228" s="59">
        <v>2219233</v>
      </c>
      <c r="F228" s="217">
        <v>17.442478278862499</v>
      </c>
      <c r="G228" s="59">
        <v>368266</v>
      </c>
      <c r="H228" s="59">
        <v>6966623</v>
      </c>
      <c r="I228" s="217">
        <v>4.7401110933703299</v>
      </c>
    </row>
    <row r="229" spans="1:9" x14ac:dyDescent="0.2">
      <c r="A229" s="56">
        <v>859</v>
      </c>
      <c r="B229" s="60"/>
      <c r="C229" s="58" t="s">
        <v>329</v>
      </c>
      <c r="D229" s="71">
        <v>5912657</v>
      </c>
      <c r="E229" s="71">
        <v>162652362</v>
      </c>
      <c r="F229" s="217">
        <v>-0.99647713877509203</v>
      </c>
      <c r="G229" s="59">
        <v>19862728</v>
      </c>
      <c r="H229" s="59">
        <v>505728038</v>
      </c>
      <c r="I229" s="217">
        <v>10.7095537522975</v>
      </c>
    </row>
    <row r="230" spans="1:9" x14ac:dyDescent="0.2">
      <c r="A230" s="56">
        <v>860</v>
      </c>
      <c r="B230" s="60"/>
      <c r="C230" s="58" t="s">
        <v>837</v>
      </c>
      <c r="D230" s="59">
        <v>1288852</v>
      </c>
      <c r="E230" s="59">
        <v>4843879</v>
      </c>
      <c r="F230" s="217">
        <v>-11.821044677300501</v>
      </c>
      <c r="G230" s="59">
        <v>4198343</v>
      </c>
      <c r="H230" s="59">
        <v>16251394</v>
      </c>
      <c r="I230" s="217">
        <v>-3.4157865925153699</v>
      </c>
    </row>
    <row r="231" spans="1:9" x14ac:dyDescent="0.2">
      <c r="A231" s="56">
        <v>861</v>
      </c>
      <c r="B231" s="60"/>
      <c r="C231" s="58" t="s">
        <v>862</v>
      </c>
      <c r="D231" s="71">
        <v>6644297</v>
      </c>
      <c r="E231" s="71">
        <v>186800784</v>
      </c>
      <c r="F231" s="217">
        <v>-6.7499368929851302</v>
      </c>
      <c r="G231" s="59">
        <v>22339817</v>
      </c>
      <c r="H231" s="59">
        <v>607486074</v>
      </c>
      <c r="I231" s="217">
        <v>0.99737501721837396</v>
      </c>
    </row>
    <row r="232" spans="1:9" x14ac:dyDescent="0.2">
      <c r="A232" s="56">
        <v>862</v>
      </c>
      <c r="B232" s="60"/>
      <c r="C232" s="58" t="s">
        <v>330</v>
      </c>
      <c r="D232" s="59">
        <v>238374</v>
      </c>
      <c r="E232" s="59">
        <v>13331019</v>
      </c>
      <c r="F232" s="217">
        <v>1.87943639376503</v>
      </c>
      <c r="G232" s="59">
        <v>701460</v>
      </c>
      <c r="H232" s="59">
        <v>38683944</v>
      </c>
      <c r="I232" s="217">
        <v>5.8548829904250299</v>
      </c>
    </row>
    <row r="233" spans="1:9" x14ac:dyDescent="0.2">
      <c r="A233" s="56">
        <v>863</v>
      </c>
      <c r="B233" s="60"/>
      <c r="C233" s="58" t="s">
        <v>491</v>
      </c>
      <c r="D233" s="59">
        <v>30861</v>
      </c>
      <c r="E233" s="59">
        <v>23413031</v>
      </c>
      <c r="F233" s="217">
        <v>27.784825985438101</v>
      </c>
      <c r="G233" s="59">
        <v>99408</v>
      </c>
      <c r="H233" s="59">
        <v>61879308</v>
      </c>
      <c r="I233" s="217">
        <v>19.977187017307202</v>
      </c>
    </row>
    <row r="234" spans="1:9" x14ac:dyDescent="0.2">
      <c r="A234" s="56">
        <v>864</v>
      </c>
      <c r="B234" s="60"/>
      <c r="C234" s="58" t="s">
        <v>863</v>
      </c>
      <c r="D234" s="59">
        <v>52917</v>
      </c>
      <c r="E234" s="59">
        <v>8792709</v>
      </c>
      <c r="F234" s="217">
        <v>-10.995024140349299</v>
      </c>
      <c r="G234" s="59">
        <v>170742</v>
      </c>
      <c r="H234" s="59">
        <v>27677083</v>
      </c>
      <c r="I234" s="217">
        <v>1.5685443414706799</v>
      </c>
    </row>
    <row r="235" spans="1:9" x14ac:dyDescent="0.2">
      <c r="A235" s="56">
        <v>865</v>
      </c>
      <c r="B235" s="60"/>
      <c r="C235" s="58" t="s">
        <v>331</v>
      </c>
      <c r="D235" s="59">
        <v>1604371</v>
      </c>
      <c r="E235" s="59">
        <v>139534833</v>
      </c>
      <c r="F235" s="217">
        <v>4.7967143714158498</v>
      </c>
      <c r="G235" s="59">
        <v>5107192</v>
      </c>
      <c r="H235" s="59">
        <v>429096071</v>
      </c>
      <c r="I235" s="217">
        <v>7.6606402977376202</v>
      </c>
    </row>
    <row r="236" spans="1:9" x14ac:dyDescent="0.2">
      <c r="A236" s="56">
        <v>869</v>
      </c>
      <c r="B236" s="60"/>
      <c r="C236" s="58" t="s">
        <v>332</v>
      </c>
      <c r="D236" s="59">
        <v>1349757</v>
      </c>
      <c r="E236" s="59">
        <v>88816856</v>
      </c>
      <c r="F236" s="217">
        <v>24.340820874743301</v>
      </c>
      <c r="G236" s="59">
        <v>3926879</v>
      </c>
      <c r="H236" s="59">
        <v>232553264</v>
      </c>
      <c r="I236" s="217">
        <v>11.102870732236401</v>
      </c>
    </row>
    <row r="237" spans="1:9" x14ac:dyDescent="0.2">
      <c r="A237" s="56">
        <v>871</v>
      </c>
      <c r="B237" s="60"/>
      <c r="C237" s="58" t="s">
        <v>490</v>
      </c>
      <c r="D237" s="59">
        <v>642644</v>
      </c>
      <c r="E237" s="59">
        <v>154846230</v>
      </c>
      <c r="F237" s="217">
        <v>68.345081355543002</v>
      </c>
      <c r="G237" s="59">
        <v>1739694</v>
      </c>
      <c r="H237" s="59">
        <v>383835944</v>
      </c>
      <c r="I237" s="217">
        <v>23.450118903043801</v>
      </c>
    </row>
    <row r="238" spans="1:9" x14ac:dyDescent="0.2">
      <c r="A238" s="56">
        <v>872</v>
      </c>
      <c r="B238" s="60"/>
      <c r="C238" s="58" t="s">
        <v>826</v>
      </c>
      <c r="D238" s="59">
        <v>916314</v>
      </c>
      <c r="E238" s="59">
        <v>177445949</v>
      </c>
      <c r="F238" s="217">
        <v>10.1070693920273</v>
      </c>
      <c r="G238" s="59">
        <v>2816874</v>
      </c>
      <c r="H238" s="59">
        <v>476950952</v>
      </c>
      <c r="I238" s="217">
        <v>-2.9832332803520498</v>
      </c>
    </row>
    <row r="239" spans="1:9" x14ac:dyDescent="0.2">
      <c r="A239" s="56">
        <v>873</v>
      </c>
      <c r="B239" s="60"/>
      <c r="C239" s="58" t="s">
        <v>489</v>
      </c>
      <c r="D239" s="59">
        <v>145782</v>
      </c>
      <c r="E239" s="59">
        <v>119474747</v>
      </c>
      <c r="F239" s="217">
        <v>11.007299980008</v>
      </c>
      <c r="G239" s="59">
        <v>638211</v>
      </c>
      <c r="H239" s="59">
        <v>369313605</v>
      </c>
      <c r="I239" s="217">
        <v>8.9692305686361795</v>
      </c>
    </row>
    <row r="240" spans="1:9" x14ac:dyDescent="0.2">
      <c r="A240" s="56">
        <v>874</v>
      </c>
      <c r="B240" s="60"/>
      <c r="C240" s="58" t="s">
        <v>333</v>
      </c>
      <c r="D240" s="59">
        <v>423</v>
      </c>
      <c r="E240" s="59">
        <v>690167</v>
      </c>
      <c r="F240" s="217">
        <v>2.9509952504833001</v>
      </c>
      <c r="G240" s="59">
        <v>1326</v>
      </c>
      <c r="H240" s="59">
        <v>1961738</v>
      </c>
      <c r="I240" s="217">
        <v>-15.1129144693827</v>
      </c>
    </row>
    <row r="241" spans="1:9" x14ac:dyDescent="0.2">
      <c r="A241" s="56">
        <v>875</v>
      </c>
      <c r="B241" s="60"/>
      <c r="C241" s="58" t="s">
        <v>828</v>
      </c>
      <c r="D241" s="71">
        <v>4177950</v>
      </c>
      <c r="E241" s="71">
        <v>17321882</v>
      </c>
      <c r="F241" s="217">
        <v>10.712947149898801</v>
      </c>
      <c r="G241" s="59">
        <v>14298174</v>
      </c>
      <c r="H241" s="59">
        <v>57565467</v>
      </c>
      <c r="I241" s="217">
        <v>5.5360036918693396</v>
      </c>
    </row>
    <row r="242" spans="1:9" x14ac:dyDescent="0.2">
      <c r="A242" s="56">
        <v>876</v>
      </c>
      <c r="B242" s="60"/>
      <c r="C242" s="58" t="s">
        <v>334</v>
      </c>
      <c r="D242" s="59">
        <v>14192</v>
      </c>
      <c r="E242" s="59">
        <v>2677443</v>
      </c>
      <c r="F242" s="217">
        <v>-22.631408762501</v>
      </c>
      <c r="G242" s="59">
        <v>44131</v>
      </c>
      <c r="H242" s="59">
        <v>8142031</v>
      </c>
      <c r="I242" s="217">
        <v>-8.9498328013520307</v>
      </c>
    </row>
    <row r="243" spans="1:9" x14ac:dyDescent="0.2">
      <c r="A243" s="56">
        <v>877</v>
      </c>
      <c r="B243" s="60"/>
      <c r="C243" s="58" t="s">
        <v>335</v>
      </c>
      <c r="D243" s="71">
        <v>819217</v>
      </c>
      <c r="E243" s="71">
        <v>11736689</v>
      </c>
      <c r="F243" s="217">
        <v>2.2966944226908201</v>
      </c>
      <c r="G243" s="59">
        <v>2357383</v>
      </c>
      <c r="H243" s="59">
        <v>31114243</v>
      </c>
      <c r="I243" s="217">
        <v>-6.12558792109989</v>
      </c>
    </row>
    <row r="244" spans="1:9" x14ac:dyDescent="0.2">
      <c r="A244" s="56">
        <v>878</v>
      </c>
      <c r="B244" s="60"/>
      <c r="C244" s="58" t="s">
        <v>336</v>
      </c>
      <c r="D244" s="59">
        <v>177</v>
      </c>
      <c r="E244" s="59">
        <v>33911</v>
      </c>
      <c r="F244" s="217">
        <v>744.18720438137905</v>
      </c>
      <c r="G244" s="59">
        <v>406</v>
      </c>
      <c r="H244" s="59">
        <v>104525</v>
      </c>
      <c r="I244" s="217" t="s">
        <v>708</v>
      </c>
    </row>
    <row r="245" spans="1:9" x14ac:dyDescent="0.2">
      <c r="A245" s="56">
        <v>881</v>
      </c>
      <c r="B245" s="60"/>
      <c r="C245" s="58" t="s">
        <v>337</v>
      </c>
      <c r="D245" s="59">
        <v>2703864</v>
      </c>
      <c r="E245" s="59">
        <v>9065502</v>
      </c>
      <c r="F245" s="217">
        <v>17.529976911467699</v>
      </c>
      <c r="G245" s="59">
        <v>7975520</v>
      </c>
      <c r="H245" s="59">
        <v>28002365</v>
      </c>
      <c r="I245" s="217">
        <v>-3.0000183938000302</v>
      </c>
    </row>
    <row r="246" spans="1:9" x14ac:dyDescent="0.2">
      <c r="A246" s="56">
        <v>882</v>
      </c>
      <c r="B246" s="60"/>
      <c r="C246" s="58" t="s">
        <v>338</v>
      </c>
      <c r="D246" s="59" t="s">
        <v>104</v>
      </c>
      <c r="E246" s="59" t="s">
        <v>104</v>
      </c>
      <c r="F246" s="217" t="s">
        <v>104</v>
      </c>
      <c r="G246" s="59" t="s">
        <v>104</v>
      </c>
      <c r="H246" s="59" t="s">
        <v>104</v>
      </c>
      <c r="I246" s="217" t="s">
        <v>104</v>
      </c>
    </row>
    <row r="247" spans="1:9" x14ac:dyDescent="0.2">
      <c r="A247" s="56">
        <v>883</v>
      </c>
      <c r="B247" s="60"/>
      <c r="C247" s="58" t="s">
        <v>339</v>
      </c>
      <c r="D247" s="59">
        <v>9150</v>
      </c>
      <c r="E247" s="59">
        <v>2731643</v>
      </c>
      <c r="F247" s="217">
        <v>11.4598745055668</v>
      </c>
      <c r="G247" s="59">
        <v>23179</v>
      </c>
      <c r="H247" s="59">
        <v>8418216</v>
      </c>
      <c r="I247" s="217">
        <v>-5.9521762664374203</v>
      </c>
    </row>
    <row r="248" spans="1:9" x14ac:dyDescent="0.2">
      <c r="A248" s="56">
        <v>884</v>
      </c>
      <c r="B248" s="60"/>
      <c r="C248" s="58" t="s">
        <v>340</v>
      </c>
      <c r="D248" s="59">
        <v>43922124</v>
      </c>
      <c r="E248" s="59">
        <v>459231830</v>
      </c>
      <c r="F248" s="217">
        <v>-22.301223361965501</v>
      </c>
      <c r="G248" s="59">
        <v>161969262</v>
      </c>
      <c r="H248" s="59">
        <v>1964500474</v>
      </c>
      <c r="I248" s="217">
        <v>-13.080027208489</v>
      </c>
    </row>
    <row r="249" spans="1:9" x14ac:dyDescent="0.2">
      <c r="A249" s="56">
        <v>885</v>
      </c>
      <c r="B249" s="60"/>
      <c r="C249" s="58" t="s">
        <v>341</v>
      </c>
      <c r="D249" s="59">
        <v>5924256</v>
      </c>
      <c r="E249" s="59">
        <v>88480472</v>
      </c>
      <c r="F249" s="217">
        <v>26.089873555104401</v>
      </c>
      <c r="G249" s="59">
        <v>17200100</v>
      </c>
      <c r="H249" s="59">
        <v>247194925</v>
      </c>
      <c r="I249" s="217">
        <v>-17.978716168014401</v>
      </c>
    </row>
    <row r="250" spans="1:9" x14ac:dyDescent="0.2">
      <c r="A250" s="56">
        <v>886</v>
      </c>
      <c r="B250" s="60"/>
      <c r="C250" s="58" t="s">
        <v>342</v>
      </c>
      <c r="D250" s="59">
        <v>42800</v>
      </c>
      <c r="E250" s="59">
        <v>14000</v>
      </c>
      <c r="F250" s="217">
        <v>35.109052306504502</v>
      </c>
      <c r="G250" s="59">
        <v>56500</v>
      </c>
      <c r="H250" s="59">
        <v>69200</v>
      </c>
      <c r="I250" s="217">
        <v>-69.826195397186694</v>
      </c>
    </row>
    <row r="251" spans="1:9" x14ac:dyDescent="0.2">
      <c r="A251" s="56">
        <v>887</v>
      </c>
      <c r="B251" s="60"/>
      <c r="C251" s="58" t="s">
        <v>343</v>
      </c>
      <c r="D251" s="59">
        <v>2248693</v>
      </c>
      <c r="E251" s="59">
        <v>40856599</v>
      </c>
      <c r="F251" s="217">
        <v>14.039013911936101</v>
      </c>
      <c r="G251" s="59">
        <v>7222659</v>
      </c>
      <c r="H251" s="59">
        <v>118656919</v>
      </c>
      <c r="I251" s="217">
        <v>7.19219494085233</v>
      </c>
    </row>
    <row r="252" spans="1:9" x14ac:dyDescent="0.2">
      <c r="A252" s="56">
        <v>888</v>
      </c>
      <c r="B252" s="60"/>
      <c r="C252" s="58" t="s">
        <v>488</v>
      </c>
      <c r="D252" s="59">
        <v>5762</v>
      </c>
      <c r="E252" s="59">
        <v>179876</v>
      </c>
      <c r="F252" s="217">
        <v>40.308892355694198</v>
      </c>
      <c r="G252" s="59">
        <v>14875</v>
      </c>
      <c r="H252" s="59">
        <v>532243</v>
      </c>
      <c r="I252" s="217">
        <v>-45.050051827593798</v>
      </c>
    </row>
    <row r="253" spans="1:9" x14ac:dyDescent="0.2">
      <c r="A253" s="56">
        <v>889</v>
      </c>
      <c r="B253" s="60"/>
      <c r="C253" s="58" t="s">
        <v>344</v>
      </c>
      <c r="D253" s="59">
        <v>6102964</v>
      </c>
      <c r="E253" s="59">
        <v>37160887</v>
      </c>
      <c r="F253" s="217">
        <v>-17.055205541044302</v>
      </c>
      <c r="G253" s="59">
        <v>23348200</v>
      </c>
      <c r="H253" s="59">
        <v>129190355</v>
      </c>
      <c r="I253" s="217">
        <v>3.8657706111906101</v>
      </c>
    </row>
    <row r="254" spans="1:9" x14ac:dyDescent="0.2">
      <c r="A254" s="56">
        <v>891</v>
      </c>
      <c r="B254" s="60"/>
      <c r="C254" s="58" t="s">
        <v>474</v>
      </c>
      <c r="D254" s="59">
        <v>136938</v>
      </c>
      <c r="E254" s="59">
        <v>292086</v>
      </c>
      <c r="F254" s="217">
        <v>-46.078554444624999</v>
      </c>
      <c r="G254" s="59">
        <v>373823</v>
      </c>
      <c r="H254" s="59">
        <v>2033990</v>
      </c>
      <c r="I254" s="217">
        <v>14.521885667858999</v>
      </c>
    </row>
    <row r="255" spans="1:9" x14ac:dyDescent="0.2">
      <c r="A255" s="56">
        <v>896</v>
      </c>
      <c r="B255" s="60"/>
      <c r="C255" s="58" t="s">
        <v>345</v>
      </c>
      <c r="D255" s="59">
        <v>1490361</v>
      </c>
      <c r="E255" s="59">
        <v>35633122</v>
      </c>
      <c r="F255" s="217">
        <v>167.76047343538599</v>
      </c>
      <c r="G255" s="59">
        <v>1908975</v>
      </c>
      <c r="H255" s="59">
        <v>71281170</v>
      </c>
      <c r="I255" s="217">
        <v>14.829729380025</v>
      </c>
    </row>
    <row r="256" spans="1:9" s="53" customFormat="1" ht="24" customHeight="1" x14ac:dyDescent="0.2">
      <c r="A256" s="79"/>
      <c r="B256" s="55" t="s">
        <v>199</v>
      </c>
      <c r="C256" s="52"/>
      <c r="D256" s="216">
        <v>1229371136</v>
      </c>
      <c r="E256" s="216">
        <v>4395744074</v>
      </c>
      <c r="F256" s="295">
        <v>8.6749563984893392</v>
      </c>
      <c r="G256" s="216">
        <v>3860230994</v>
      </c>
      <c r="H256" s="216">
        <v>13452685716</v>
      </c>
      <c r="I256" s="295">
        <v>6.6817882174981804</v>
      </c>
    </row>
    <row r="257" spans="1:9" x14ac:dyDescent="0.2">
      <c r="A257" s="38"/>
      <c r="D257" s="59"/>
      <c r="E257" s="59"/>
      <c r="G257" s="67"/>
      <c r="H257" s="67"/>
      <c r="I257" s="69"/>
    </row>
    <row r="258" spans="1:9" x14ac:dyDescent="0.2">
      <c r="A258" s="57"/>
      <c r="D258" s="59"/>
      <c r="E258" s="59"/>
      <c r="F258" s="59"/>
      <c r="G258" s="59"/>
      <c r="H258" s="59"/>
      <c r="I258" s="59"/>
    </row>
    <row r="259" spans="1:9" x14ac:dyDescent="0.2">
      <c r="A259" s="15"/>
      <c r="D259" s="59"/>
      <c r="E259" s="59"/>
      <c r="F259" s="80"/>
      <c r="G259" s="81"/>
      <c r="H259" s="67"/>
      <c r="I259" s="80"/>
    </row>
    <row r="260" spans="1:9" x14ac:dyDescent="0.2">
      <c r="D260" s="59"/>
      <c r="E260" s="246"/>
      <c r="G260" s="67"/>
      <c r="H260" s="59"/>
      <c r="I260" s="69"/>
    </row>
    <row r="261" spans="1:9" x14ac:dyDescent="0.2">
      <c r="D261" s="59"/>
      <c r="E261" s="59"/>
      <c r="G261" s="67"/>
      <c r="H261" s="67"/>
      <c r="I261" s="69"/>
    </row>
    <row r="262" spans="1:9" x14ac:dyDescent="0.2">
      <c r="D262" s="59"/>
      <c r="E262" s="59"/>
      <c r="G262" s="67"/>
      <c r="H262" s="59"/>
      <c r="I262" s="69"/>
    </row>
    <row r="263" spans="1:9" x14ac:dyDescent="0.2">
      <c r="D263" s="59"/>
      <c r="E263" s="59"/>
      <c r="G263" s="67"/>
      <c r="H263" s="67"/>
      <c r="I263" s="69"/>
    </row>
    <row r="264" spans="1:9" x14ac:dyDescent="0.2">
      <c r="D264" s="59"/>
      <c r="E264" s="59"/>
      <c r="G264" s="67"/>
      <c r="H264" s="67"/>
      <c r="I264" s="69"/>
    </row>
    <row r="265" spans="1:9" x14ac:dyDescent="0.2">
      <c r="D265" s="59"/>
      <c r="E265" s="59"/>
      <c r="G265" s="67"/>
      <c r="H265" s="67"/>
      <c r="I265" s="69"/>
    </row>
    <row r="266" spans="1:9" x14ac:dyDescent="0.2">
      <c r="D266" s="59"/>
      <c r="E266" s="59"/>
      <c r="G266" s="67"/>
      <c r="H266" s="67"/>
      <c r="I266" s="69"/>
    </row>
    <row r="267" spans="1:9" x14ac:dyDescent="0.2">
      <c r="D267" s="59"/>
      <c r="E267" s="59"/>
      <c r="G267" s="67"/>
      <c r="H267" s="67"/>
      <c r="I267" s="69"/>
    </row>
    <row r="268" spans="1:9" x14ac:dyDescent="0.2">
      <c r="D268" s="59"/>
      <c r="E268" s="59"/>
      <c r="G268" s="67"/>
      <c r="H268" s="67"/>
      <c r="I268" s="69"/>
    </row>
    <row r="269" spans="1:9" x14ac:dyDescent="0.2">
      <c r="D269" s="59"/>
      <c r="E269" s="59"/>
      <c r="G269" s="67"/>
      <c r="H269" s="67"/>
      <c r="I269" s="69"/>
    </row>
    <row r="270" spans="1:9" x14ac:dyDescent="0.2">
      <c r="D270" s="59"/>
      <c r="E270" s="59"/>
      <c r="G270" s="67"/>
      <c r="H270" s="67"/>
      <c r="I270" s="69"/>
    </row>
    <row r="271" spans="1:9" x14ac:dyDescent="0.2">
      <c r="D271" s="59"/>
      <c r="E271" s="59"/>
      <c r="G271" s="67"/>
      <c r="H271" s="82"/>
      <c r="I271" s="69"/>
    </row>
    <row r="272" spans="1:9" x14ac:dyDescent="0.2">
      <c r="D272" s="59"/>
      <c r="E272" s="59"/>
      <c r="G272" s="83"/>
      <c r="H272" s="83"/>
      <c r="I272" s="311"/>
    </row>
    <row r="273" spans="4:5" x14ac:dyDescent="0.2">
      <c r="D273" s="71"/>
      <c r="E273" s="71"/>
    </row>
    <row r="274" spans="4:5" x14ac:dyDescent="0.2">
      <c r="D274" s="59"/>
      <c r="E274" s="59"/>
    </row>
    <row r="275" spans="4:5" x14ac:dyDescent="0.2">
      <c r="D275" s="71"/>
      <c r="E275" s="71"/>
    </row>
    <row r="276" spans="4:5" x14ac:dyDescent="0.2">
      <c r="D276" s="59"/>
      <c r="E276" s="59"/>
    </row>
    <row r="277" spans="4:5" x14ac:dyDescent="0.2">
      <c r="D277" s="59"/>
      <c r="E277" s="59"/>
    </row>
    <row r="278" spans="4:5" x14ac:dyDescent="0.2">
      <c r="D278" s="59"/>
      <c r="E278" s="59"/>
    </row>
    <row r="279" spans="4:5" x14ac:dyDescent="0.2">
      <c r="D279" s="59"/>
      <c r="E279" s="59"/>
    </row>
    <row r="280" spans="4:5" x14ac:dyDescent="0.2">
      <c r="D280" s="59"/>
      <c r="E280" s="59"/>
    </row>
    <row r="281" spans="4:5" x14ac:dyDescent="0.2">
      <c r="D281" s="59"/>
      <c r="E281" s="59"/>
    </row>
    <row r="282" spans="4:5" x14ac:dyDescent="0.2">
      <c r="D282" s="59"/>
      <c r="E282" s="59"/>
    </row>
  </sheetData>
  <mergeCells count="52">
    <mergeCell ref="E70:F70"/>
    <mergeCell ref="H140:I140"/>
    <mergeCell ref="G141:G144"/>
    <mergeCell ref="G71:G74"/>
    <mergeCell ref="H71:H74"/>
    <mergeCell ref="I71:I74"/>
    <mergeCell ref="F71:F74"/>
    <mergeCell ref="A67:I67"/>
    <mergeCell ref="D69:F69"/>
    <mergeCell ref="D71:D74"/>
    <mergeCell ref="E71:E74"/>
    <mergeCell ref="H211:H214"/>
    <mergeCell ref="H210:I210"/>
    <mergeCell ref="H141:H144"/>
    <mergeCell ref="A137:I137"/>
    <mergeCell ref="A69:A74"/>
    <mergeCell ref="E140:F140"/>
    <mergeCell ref="E211:E214"/>
    <mergeCell ref="A207:I207"/>
    <mergeCell ref="G139:I139"/>
    <mergeCell ref="D139:F139"/>
    <mergeCell ref="E141:E144"/>
    <mergeCell ref="B139:C144"/>
    <mergeCell ref="A1:I1"/>
    <mergeCell ref="D3:F3"/>
    <mergeCell ref="G3:I3"/>
    <mergeCell ref="E4:F4"/>
    <mergeCell ref="H4:I4"/>
    <mergeCell ref="A3:A8"/>
    <mergeCell ref="B3:C8"/>
    <mergeCell ref="F5:F8"/>
    <mergeCell ref="I5:I8"/>
    <mergeCell ref="E5:E8"/>
    <mergeCell ref="D5:D8"/>
    <mergeCell ref="H5:H8"/>
    <mergeCell ref="G5:G8"/>
    <mergeCell ref="B69:C74"/>
    <mergeCell ref="G211:G214"/>
    <mergeCell ref="A209:A214"/>
    <mergeCell ref="F141:F144"/>
    <mergeCell ref="G209:I209"/>
    <mergeCell ref="E210:F210"/>
    <mergeCell ref="I211:I214"/>
    <mergeCell ref="F211:F214"/>
    <mergeCell ref="D211:D214"/>
    <mergeCell ref="A139:A144"/>
    <mergeCell ref="D209:F209"/>
    <mergeCell ref="I141:I144"/>
    <mergeCell ref="D141:D144"/>
    <mergeCell ref="B209:C214"/>
    <mergeCell ref="G69:I69"/>
    <mergeCell ref="H70:I70"/>
  </mergeCells>
  <phoneticPr fontId="2" type="noConversion"/>
  <conditionalFormatting sqref="F87">
    <cfRule type="expression" dxfId="0" priority="1">
      <formula>H173=0</formula>
    </cfRule>
  </conditionalFormatting>
  <pageMargins left="0.59055118110236227" right="0.59055118110236227" top="0.98425196850393704" bottom="0" header="0.51181102362204722" footer="0.19685039370078741"/>
  <pageSetup paperSize="9" scale="75" firstPageNumber="22" fitToHeight="4" orientation="portrait" useFirstPageNumber="1" r:id="rId1"/>
  <headerFooter>
    <oddHeader>&amp;C&amp;12 - &amp;P -</oddHeader>
    <oddFooter xml:space="preserve">&amp;L&amp;X________________
&amp;X*) Im Insgesamt sind Zuschätzungen für Antwortausfälle und Befreiungen (EGW-Position 904), Rückwaren (EGW-Position 901)
und Ersatzlieferungen (EGW-Position 903) enthalten.&amp;X
</oddFooter>
  </headerFooter>
  <rowBreaks count="3" manualBreakCount="3">
    <brk id="66" max="16383" man="1"/>
    <brk id="136" max="16383" man="1"/>
    <brk id="206"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L282"/>
  <sheetViews>
    <sheetView zoomScaleNormal="100" workbookViewId="0">
      <selection sqref="A1:I1"/>
    </sheetView>
  </sheetViews>
  <sheetFormatPr baseColWidth="10" defaultColWidth="11.42578125" defaultRowHeight="12.75" x14ac:dyDescent="0.2"/>
  <cols>
    <col min="1" max="1" width="5.5703125" style="39" customWidth="1"/>
    <col min="2" max="2" width="1.85546875" style="39" customWidth="1"/>
    <col min="3" max="3" width="39.42578125" style="39" customWidth="1"/>
    <col min="4" max="4" width="12.7109375" style="39" customWidth="1"/>
    <col min="5" max="5" width="13.28515625" style="39" customWidth="1"/>
    <col min="6" max="6" width="11.7109375" style="68" customWidth="1"/>
    <col min="7" max="7" width="12.7109375" style="39" customWidth="1"/>
    <col min="8" max="8" width="13.85546875" style="39" customWidth="1"/>
    <col min="9" max="9" width="11.7109375" style="84" customWidth="1"/>
    <col min="10" max="10" width="10.42578125" style="39" customWidth="1"/>
    <col min="11" max="12" width="12.7109375" style="39" bestFit="1" customWidth="1"/>
    <col min="13" max="16384" width="11.42578125" style="39"/>
  </cols>
  <sheetData>
    <row r="1" spans="1:9" ht="17.25" x14ac:dyDescent="0.25">
      <c r="A1" s="445" t="s">
        <v>64</v>
      </c>
      <c r="B1" s="445"/>
      <c r="C1" s="445"/>
      <c r="D1" s="445"/>
      <c r="E1" s="445"/>
      <c r="F1" s="445"/>
      <c r="G1" s="445"/>
      <c r="H1" s="562"/>
      <c r="I1" s="562"/>
    </row>
    <row r="2" spans="1:9" x14ac:dyDescent="0.2">
      <c r="B2" s="41"/>
      <c r="C2" s="42"/>
      <c r="D2" s="43"/>
      <c r="E2" s="43"/>
      <c r="F2" s="44"/>
      <c r="G2" s="304"/>
      <c r="H2" s="304"/>
      <c r="I2" s="304"/>
    </row>
    <row r="3" spans="1:9" ht="18" customHeight="1" x14ac:dyDescent="0.2">
      <c r="A3" s="541" t="s">
        <v>993</v>
      </c>
      <c r="B3" s="533" t="s">
        <v>711</v>
      </c>
      <c r="C3" s="446"/>
      <c r="D3" s="555" t="s">
        <v>1120</v>
      </c>
      <c r="E3" s="547"/>
      <c r="F3" s="556"/>
      <c r="G3" s="557" t="s">
        <v>1132</v>
      </c>
      <c r="H3" s="547"/>
      <c r="I3" s="547"/>
    </row>
    <row r="4" spans="1:9" ht="16.5" customHeight="1" x14ac:dyDescent="0.2">
      <c r="A4" s="542"/>
      <c r="B4" s="534"/>
      <c r="C4" s="535"/>
      <c r="D4" s="45" t="s">
        <v>467</v>
      </c>
      <c r="E4" s="548" t="s">
        <v>468</v>
      </c>
      <c r="F4" s="558"/>
      <c r="G4" s="46" t="s">
        <v>467</v>
      </c>
      <c r="H4" s="548" t="s">
        <v>468</v>
      </c>
      <c r="I4" s="549"/>
    </row>
    <row r="5" spans="1:9" ht="15" customHeight="1" x14ac:dyDescent="0.2">
      <c r="A5" s="542"/>
      <c r="B5" s="534"/>
      <c r="C5" s="535"/>
      <c r="D5" s="550" t="s">
        <v>109</v>
      </c>
      <c r="E5" s="538" t="s">
        <v>105</v>
      </c>
      <c r="F5" s="559" t="s">
        <v>1139</v>
      </c>
      <c r="G5" s="538" t="s">
        <v>109</v>
      </c>
      <c r="H5" s="538" t="s">
        <v>105</v>
      </c>
      <c r="I5" s="544" t="s">
        <v>1140</v>
      </c>
    </row>
    <row r="6" spans="1:9" x14ac:dyDescent="0.2">
      <c r="A6" s="542"/>
      <c r="B6" s="534"/>
      <c r="C6" s="535"/>
      <c r="D6" s="551"/>
      <c r="E6" s="539"/>
      <c r="F6" s="560"/>
      <c r="G6" s="539"/>
      <c r="H6" s="539"/>
      <c r="I6" s="545"/>
    </row>
    <row r="7" spans="1:9" ht="18.75" customHeight="1" x14ac:dyDescent="0.2">
      <c r="A7" s="542"/>
      <c r="B7" s="534"/>
      <c r="C7" s="535"/>
      <c r="D7" s="551"/>
      <c r="E7" s="539"/>
      <c r="F7" s="560"/>
      <c r="G7" s="539"/>
      <c r="H7" s="539"/>
      <c r="I7" s="545"/>
    </row>
    <row r="8" spans="1:9" ht="27.75" customHeight="1" x14ac:dyDescent="0.2">
      <c r="A8" s="543"/>
      <c r="B8" s="536"/>
      <c r="C8" s="537"/>
      <c r="D8" s="552"/>
      <c r="E8" s="540"/>
      <c r="F8" s="561"/>
      <c r="G8" s="540"/>
      <c r="H8" s="540"/>
      <c r="I8" s="546"/>
    </row>
    <row r="9" spans="1:9" x14ac:dyDescent="0.2">
      <c r="A9" s="47"/>
      <c r="B9" s="48"/>
      <c r="C9" s="49"/>
      <c r="D9" s="43"/>
      <c r="E9" s="43"/>
      <c r="F9" s="44"/>
      <c r="G9" s="43"/>
      <c r="H9" s="43"/>
      <c r="I9" s="43"/>
    </row>
    <row r="10" spans="1:9" s="53" customFormat="1" x14ac:dyDescent="0.2">
      <c r="A10" s="50" t="s">
        <v>206</v>
      </c>
      <c r="B10" s="55" t="s">
        <v>476</v>
      </c>
      <c r="C10" s="52"/>
      <c r="D10" s="216">
        <v>179343696</v>
      </c>
      <c r="E10" s="216">
        <v>380662006</v>
      </c>
      <c r="F10" s="295">
        <v>12.5315873357005</v>
      </c>
      <c r="G10" s="216">
        <v>563553306</v>
      </c>
      <c r="H10" s="216">
        <v>1168392582</v>
      </c>
      <c r="I10" s="295">
        <v>10.596440079989</v>
      </c>
    </row>
    <row r="11" spans="1:9" s="53" customFormat="1" ht="24" customHeight="1" x14ac:dyDescent="0.2">
      <c r="A11" s="54">
        <v>1</v>
      </c>
      <c r="B11" s="55" t="s">
        <v>207</v>
      </c>
      <c r="C11" s="52"/>
      <c r="D11" s="216">
        <v>295872</v>
      </c>
      <c r="E11" s="216">
        <v>617598</v>
      </c>
      <c r="F11" s="295">
        <v>-72.111629704823002</v>
      </c>
      <c r="G11" s="216">
        <v>431103</v>
      </c>
      <c r="H11" s="216">
        <v>955909</v>
      </c>
      <c r="I11" s="295">
        <v>-64.795935090193197</v>
      </c>
    </row>
    <row r="12" spans="1:9" ht="24" customHeight="1" x14ac:dyDescent="0.2">
      <c r="A12" s="56">
        <v>101</v>
      </c>
      <c r="B12" s="57"/>
      <c r="C12" s="58" t="s">
        <v>208</v>
      </c>
      <c r="D12" s="59">
        <v>800</v>
      </c>
      <c r="E12" s="59">
        <v>4420</v>
      </c>
      <c r="F12" s="217">
        <v>-48</v>
      </c>
      <c r="G12" s="59">
        <v>1700</v>
      </c>
      <c r="H12" s="59">
        <v>19107</v>
      </c>
      <c r="I12" s="217">
        <v>124.788235294118</v>
      </c>
    </row>
    <row r="13" spans="1:9" x14ac:dyDescent="0.2">
      <c r="A13" s="56">
        <v>102</v>
      </c>
      <c r="B13" s="57"/>
      <c r="C13" s="58" t="s">
        <v>209</v>
      </c>
      <c r="D13" s="59" t="s">
        <v>104</v>
      </c>
      <c r="E13" s="59" t="s">
        <v>104</v>
      </c>
      <c r="F13" s="217">
        <v>-100</v>
      </c>
      <c r="G13" s="59">
        <v>5966</v>
      </c>
      <c r="H13" s="59">
        <v>67031</v>
      </c>
      <c r="I13" s="217">
        <v>-52.238072165536103</v>
      </c>
    </row>
    <row r="14" spans="1:9" x14ac:dyDescent="0.2">
      <c r="A14" s="56">
        <v>103</v>
      </c>
      <c r="B14" s="57"/>
      <c r="C14" s="58" t="s">
        <v>210</v>
      </c>
      <c r="D14" s="59">
        <v>292260</v>
      </c>
      <c r="E14" s="59">
        <v>440711</v>
      </c>
      <c r="F14" s="217">
        <v>-40.7185958984265</v>
      </c>
      <c r="G14" s="59">
        <v>419577</v>
      </c>
      <c r="H14" s="59">
        <v>670141</v>
      </c>
      <c r="I14" s="217">
        <v>-36.235225384839403</v>
      </c>
    </row>
    <row r="15" spans="1:9" x14ac:dyDescent="0.2">
      <c r="A15" s="56">
        <v>105</v>
      </c>
      <c r="B15" s="57"/>
      <c r="C15" s="58" t="s">
        <v>211</v>
      </c>
      <c r="D15" s="59">
        <v>210</v>
      </c>
      <c r="E15" s="59">
        <v>939</v>
      </c>
      <c r="F15" s="218" t="s">
        <v>708</v>
      </c>
      <c r="G15" s="59">
        <v>210</v>
      </c>
      <c r="H15" s="59">
        <v>939</v>
      </c>
      <c r="I15" s="218" t="s">
        <v>708</v>
      </c>
    </row>
    <row r="16" spans="1:9" x14ac:dyDescent="0.2">
      <c r="A16" s="56">
        <v>107</v>
      </c>
      <c r="B16" s="57"/>
      <c r="C16" s="58" t="s">
        <v>524</v>
      </c>
      <c r="D16" s="59">
        <v>2465</v>
      </c>
      <c r="E16" s="59">
        <v>165637</v>
      </c>
      <c r="F16" s="296">
        <v>-87.371002949919998</v>
      </c>
      <c r="G16" s="59">
        <v>2465</v>
      </c>
      <c r="H16" s="59">
        <v>165637</v>
      </c>
      <c r="I16" s="217">
        <v>-88.857338521317004</v>
      </c>
    </row>
    <row r="17" spans="1:9" x14ac:dyDescent="0.2">
      <c r="A17" s="56">
        <v>109</v>
      </c>
      <c r="B17" s="57"/>
      <c r="C17" s="58" t="s">
        <v>212</v>
      </c>
      <c r="D17" s="59">
        <v>137</v>
      </c>
      <c r="E17" s="59">
        <v>5891</v>
      </c>
      <c r="F17" s="296">
        <v>-44.990195162947103</v>
      </c>
      <c r="G17" s="59">
        <v>1185</v>
      </c>
      <c r="H17" s="59">
        <v>33054</v>
      </c>
      <c r="I17" s="296">
        <v>13.888984598421899</v>
      </c>
    </row>
    <row r="18" spans="1:9" s="53" customFormat="1" ht="24" customHeight="1" x14ac:dyDescent="0.2">
      <c r="A18" s="54">
        <v>2</v>
      </c>
      <c r="B18" s="55" t="s">
        <v>213</v>
      </c>
      <c r="C18" s="52"/>
      <c r="D18" s="216">
        <v>34444437</v>
      </c>
      <c r="E18" s="216">
        <v>116017974</v>
      </c>
      <c r="F18" s="295">
        <v>33.864339357218398</v>
      </c>
      <c r="G18" s="216">
        <v>97653028</v>
      </c>
      <c r="H18" s="216">
        <v>342844937</v>
      </c>
      <c r="I18" s="295">
        <v>29.740297714729302</v>
      </c>
    </row>
    <row r="19" spans="1:9" ht="24" customHeight="1" x14ac:dyDescent="0.2">
      <c r="A19" s="56">
        <v>201</v>
      </c>
      <c r="B19" s="57"/>
      <c r="C19" s="58" t="s">
        <v>523</v>
      </c>
      <c r="D19" s="59">
        <v>15534426</v>
      </c>
      <c r="E19" s="59">
        <v>25514531</v>
      </c>
      <c r="F19" s="217">
        <v>107.332438546519</v>
      </c>
      <c r="G19" s="59">
        <v>32853243</v>
      </c>
      <c r="H19" s="59">
        <v>63779580</v>
      </c>
      <c r="I19" s="217">
        <v>82.648621772764002</v>
      </c>
    </row>
    <row r="20" spans="1:9" x14ac:dyDescent="0.2">
      <c r="A20" s="56">
        <v>202</v>
      </c>
      <c r="B20" s="57"/>
      <c r="C20" s="58" t="s">
        <v>214</v>
      </c>
      <c r="D20" s="59">
        <v>1046644</v>
      </c>
      <c r="E20" s="59">
        <v>7377363</v>
      </c>
      <c r="F20" s="217">
        <v>240.97534393970099</v>
      </c>
      <c r="G20" s="59">
        <v>4114254</v>
      </c>
      <c r="H20" s="59">
        <v>26730873</v>
      </c>
      <c r="I20" s="217">
        <v>165.897161737484</v>
      </c>
    </row>
    <row r="21" spans="1:9" x14ac:dyDescent="0.2">
      <c r="A21" s="56">
        <v>203</v>
      </c>
      <c r="B21" s="57"/>
      <c r="C21" s="58" t="s">
        <v>522</v>
      </c>
      <c r="D21" s="59">
        <v>4634907</v>
      </c>
      <c r="E21" s="59">
        <v>28688554</v>
      </c>
      <c r="F21" s="217">
        <v>38.887025564827603</v>
      </c>
      <c r="G21" s="59">
        <v>14139934</v>
      </c>
      <c r="H21" s="59">
        <v>80276088</v>
      </c>
      <c r="I21" s="217">
        <v>42.3885816246137</v>
      </c>
    </row>
    <row r="22" spans="1:9" x14ac:dyDescent="0.2">
      <c r="A22" s="56">
        <v>204</v>
      </c>
      <c r="B22" s="57"/>
      <c r="C22" s="58" t="s">
        <v>216</v>
      </c>
      <c r="D22" s="59">
        <v>9490254</v>
      </c>
      <c r="E22" s="59">
        <v>48697558</v>
      </c>
      <c r="F22" s="217">
        <v>3.3495661127326199</v>
      </c>
      <c r="G22" s="59">
        <v>35425538</v>
      </c>
      <c r="H22" s="59">
        <v>155849257</v>
      </c>
      <c r="I22" s="217">
        <v>5.4527505686356097</v>
      </c>
    </row>
    <row r="23" spans="1:9" x14ac:dyDescent="0.2">
      <c r="A23" s="56">
        <v>206</v>
      </c>
      <c r="B23" s="57"/>
      <c r="C23" s="58" t="s">
        <v>838</v>
      </c>
      <c r="D23" s="59">
        <v>114743</v>
      </c>
      <c r="E23" s="59">
        <v>990227</v>
      </c>
      <c r="F23" s="217">
        <v>-25.386226139426501</v>
      </c>
      <c r="G23" s="59">
        <v>334078</v>
      </c>
      <c r="H23" s="59">
        <v>2845621</v>
      </c>
      <c r="I23" s="217">
        <v>-37.037431209874299</v>
      </c>
    </row>
    <row r="24" spans="1:9" x14ac:dyDescent="0.2">
      <c r="A24" s="56">
        <v>208</v>
      </c>
      <c r="B24" s="57"/>
      <c r="C24" s="58" t="s">
        <v>531</v>
      </c>
      <c r="D24" s="59">
        <v>29912</v>
      </c>
      <c r="E24" s="59">
        <v>54999</v>
      </c>
      <c r="F24" s="217">
        <v>31.127959373435399</v>
      </c>
      <c r="G24" s="59">
        <v>112195</v>
      </c>
      <c r="H24" s="59">
        <v>204694</v>
      </c>
      <c r="I24" s="217">
        <v>84.130325273460002</v>
      </c>
    </row>
    <row r="25" spans="1:9" x14ac:dyDescent="0.2">
      <c r="A25" s="60">
        <v>209</v>
      </c>
      <c r="B25" s="61"/>
      <c r="C25" s="58" t="s">
        <v>532</v>
      </c>
      <c r="D25" s="59">
        <v>1723193</v>
      </c>
      <c r="E25" s="59">
        <v>2902817</v>
      </c>
      <c r="F25" s="217">
        <v>113.86670026272699</v>
      </c>
      <c r="G25" s="59">
        <v>5426919</v>
      </c>
      <c r="H25" s="59">
        <v>8273604</v>
      </c>
      <c r="I25" s="217">
        <v>59.251463050891303</v>
      </c>
    </row>
    <row r="26" spans="1:9" x14ac:dyDescent="0.2">
      <c r="A26" s="60">
        <v>211</v>
      </c>
      <c r="B26" s="61"/>
      <c r="C26" s="58" t="s">
        <v>521</v>
      </c>
      <c r="D26" s="59">
        <v>1580219</v>
      </c>
      <c r="E26" s="59">
        <v>846677</v>
      </c>
      <c r="F26" s="217">
        <v>21.173700857269601</v>
      </c>
      <c r="G26" s="59">
        <v>4354327</v>
      </c>
      <c r="H26" s="59">
        <v>2188035</v>
      </c>
      <c r="I26" s="217">
        <v>-6.5590803647383202</v>
      </c>
    </row>
    <row r="27" spans="1:9" x14ac:dyDescent="0.2">
      <c r="A27" s="60">
        <v>219</v>
      </c>
      <c r="B27" s="61"/>
      <c r="C27" s="58" t="s">
        <v>217</v>
      </c>
      <c r="D27" s="59">
        <v>290139</v>
      </c>
      <c r="E27" s="59">
        <v>945248</v>
      </c>
      <c r="F27" s="217">
        <v>-5.3049382790256896</v>
      </c>
      <c r="G27" s="59">
        <v>892540</v>
      </c>
      <c r="H27" s="59">
        <v>2697185</v>
      </c>
      <c r="I27" s="217">
        <v>-8.4454858607706509</v>
      </c>
    </row>
    <row r="28" spans="1:9" s="53" customFormat="1" ht="24" customHeight="1" x14ac:dyDescent="0.2">
      <c r="A28" s="62">
        <v>3</v>
      </c>
      <c r="B28" s="63" t="s">
        <v>218</v>
      </c>
      <c r="C28" s="52"/>
      <c r="D28" s="216">
        <v>113279777</v>
      </c>
      <c r="E28" s="216">
        <v>212465547</v>
      </c>
      <c r="F28" s="295">
        <v>9.86426538037583</v>
      </c>
      <c r="G28" s="216">
        <v>382884173</v>
      </c>
      <c r="H28" s="216">
        <v>674196860</v>
      </c>
      <c r="I28" s="295">
        <v>7.6784975897752199</v>
      </c>
    </row>
    <row r="29" spans="1:9" ht="24" customHeight="1" x14ac:dyDescent="0.2">
      <c r="A29" s="60">
        <v>301</v>
      </c>
      <c r="B29" s="61"/>
      <c r="C29" s="58" t="s">
        <v>219</v>
      </c>
      <c r="D29" s="59">
        <v>6694331</v>
      </c>
      <c r="E29" s="59">
        <v>3064614</v>
      </c>
      <c r="F29" s="217">
        <v>-31.4043247354481</v>
      </c>
      <c r="G29" s="59">
        <v>39980726</v>
      </c>
      <c r="H29" s="59">
        <v>18034283</v>
      </c>
      <c r="I29" s="217">
        <v>17.114806361298001</v>
      </c>
    </row>
    <row r="30" spans="1:9" x14ac:dyDescent="0.2">
      <c r="A30" s="60">
        <v>302</v>
      </c>
      <c r="B30" s="61"/>
      <c r="C30" s="58" t="s">
        <v>220</v>
      </c>
      <c r="D30" s="59">
        <v>135960</v>
      </c>
      <c r="E30" s="59">
        <v>44773</v>
      </c>
      <c r="F30" s="217">
        <v>-29.2394980560736</v>
      </c>
      <c r="G30" s="59">
        <v>1263103</v>
      </c>
      <c r="H30" s="59">
        <v>467869</v>
      </c>
      <c r="I30" s="217">
        <v>39.894152999745799</v>
      </c>
    </row>
    <row r="31" spans="1:9" x14ac:dyDescent="0.2">
      <c r="A31" s="60">
        <v>303</v>
      </c>
      <c r="B31" s="61"/>
      <c r="C31" s="58" t="s">
        <v>221</v>
      </c>
      <c r="D31" s="59">
        <v>25856</v>
      </c>
      <c r="E31" s="59">
        <v>11558</v>
      </c>
      <c r="F31" s="217">
        <v>42.832427088482497</v>
      </c>
      <c r="G31" s="59">
        <v>1355146</v>
      </c>
      <c r="H31" s="59">
        <v>481878</v>
      </c>
      <c r="I31" s="217">
        <v>214.06821307297699</v>
      </c>
    </row>
    <row r="32" spans="1:9" x14ac:dyDescent="0.2">
      <c r="A32" s="60">
        <v>304</v>
      </c>
      <c r="B32" s="61"/>
      <c r="C32" s="58" t="s">
        <v>222</v>
      </c>
      <c r="D32" s="59">
        <v>5000</v>
      </c>
      <c r="E32" s="59">
        <v>3498</v>
      </c>
      <c r="F32" s="217" t="s">
        <v>708</v>
      </c>
      <c r="G32" s="59">
        <v>85779</v>
      </c>
      <c r="H32" s="59">
        <v>25695</v>
      </c>
      <c r="I32" s="217">
        <v>-64.598173075598297</v>
      </c>
    </row>
    <row r="33" spans="1:9" x14ac:dyDescent="0.2">
      <c r="A33" s="60">
        <v>305</v>
      </c>
      <c r="B33" s="61"/>
      <c r="C33" s="58" t="s">
        <v>223</v>
      </c>
      <c r="D33" s="59">
        <v>2976392</v>
      </c>
      <c r="E33" s="59">
        <v>1019450</v>
      </c>
      <c r="F33" s="217" t="s">
        <v>708</v>
      </c>
      <c r="G33" s="59">
        <v>7406189</v>
      </c>
      <c r="H33" s="59">
        <v>2802587</v>
      </c>
      <c r="I33" s="217">
        <v>19.8787177289238</v>
      </c>
    </row>
    <row r="34" spans="1:9" x14ac:dyDescent="0.2">
      <c r="A34" s="60">
        <v>308</v>
      </c>
      <c r="B34" s="61"/>
      <c r="C34" s="58" t="s">
        <v>839</v>
      </c>
      <c r="D34" s="59">
        <v>173238</v>
      </c>
      <c r="E34" s="59">
        <v>91945</v>
      </c>
      <c r="F34" s="217">
        <v>180.84242035492801</v>
      </c>
      <c r="G34" s="59">
        <v>1158107</v>
      </c>
      <c r="H34" s="59">
        <v>422312</v>
      </c>
      <c r="I34" s="217">
        <v>577.37910016841795</v>
      </c>
    </row>
    <row r="35" spans="1:9" x14ac:dyDescent="0.2">
      <c r="A35" s="60">
        <v>309</v>
      </c>
      <c r="B35" s="61"/>
      <c r="C35" s="58" t="s">
        <v>224</v>
      </c>
      <c r="D35" s="59">
        <v>906451</v>
      </c>
      <c r="E35" s="59">
        <v>908682</v>
      </c>
      <c r="F35" s="217">
        <v>-6.58301086853717</v>
      </c>
      <c r="G35" s="59">
        <v>3168701</v>
      </c>
      <c r="H35" s="59">
        <v>3269969</v>
      </c>
      <c r="I35" s="217">
        <v>7.9084083226881496</v>
      </c>
    </row>
    <row r="36" spans="1:9" x14ac:dyDescent="0.2">
      <c r="A36" s="60">
        <v>310</v>
      </c>
      <c r="B36" s="61"/>
      <c r="C36" s="58" t="s">
        <v>225</v>
      </c>
      <c r="D36" s="59">
        <v>3934439</v>
      </c>
      <c r="E36" s="59">
        <v>3068383</v>
      </c>
      <c r="F36" s="217">
        <v>109.876005302333</v>
      </c>
      <c r="G36" s="59">
        <v>13107381</v>
      </c>
      <c r="H36" s="59">
        <v>9421234</v>
      </c>
      <c r="I36" s="217">
        <v>95.383295132814197</v>
      </c>
    </row>
    <row r="37" spans="1:9" x14ac:dyDescent="0.2">
      <c r="A37" s="60">
        <v>315</v>
      </c>
      <c r="B37" s="61"/>
      <c r="C37" s="58" t="s">
        <v>829</v>
      </c>
      <c r="D37" s="59">
        <v>8948818</v>
      </c>
      <c r="E37" s="59">
        <v>26210998</v>
      </c>
      <c r="F37" s="217">
        <v>37.988657880021101</v>
      </c>
      <c r="G37" s="59">
        <v>27918975</v>
      </c>
      <c r="H37" s="59">
        <v>75223126</v>
      </c>
      <c r="I37" s="217">
        <v>39.681045033733703</v>
      </c>
    </row>
    <row r="38" spans="1:9" x14ac:dyDescent="0.2">
      <c r="A38" s="60">
        <v>316</v>
      </c>
      <c r="B38" s="61"/>
      <c r="C38" s="58" t="s">
        <v>226</v>
      </c>
      <c r="D38" s="59">
        <v>345198</v>
      </c>
      <c r="E38" s="59">
        <v>176743</v>
      </c>
      <c r="F38" s="217">
        <v>1.7606586636727399</v>
      </c>
      <c r="G38" s="59">
        <v>970071</v>
      </c>
      <c r="H38" s="59">
        <v>459545</v>
      </c>
      <c r="I38" s="217">
        <v>-13.750518478479201</v>
      </c>
    </row>
    <row r="39" spans="1:9" x14ac:dyDescent="0.2">
      <c r="A39" s="60">
        <v>320</v>
      </c>
      <c r="B39" s="61"/>
      <c r="C39" s="58" t="s">
        <v>876</v>
      </c>
      <c r="D39" s="59">
        <v>83888</v>
      </c>
      <c r="E39" s="59">
        <v>511135</v>
      </c>
      <c r="F39" s="217">
        <v>-30.336409442852101</v>
      </c>
      <c r="G39" s="59">
        <v>667475</v>
      </c>
      <c r="H39" s="59">
        <v>2449413</v>
      </c>
      <c r="I39" s="217">
        <v>6.8357693364563099</v>
      </c>
    </row>
    <row r="40" spans="1:9" x14ac:dyDescent="0.2">
      <c r="A40" s="60">
        <v>325</v>
      </c>
      <c r="B40" s="61"/>
      <c r="C40" s="58" t="s">
        <v>868</v>
      </c>
      <c r="D40" s="59">
        <v>296896</v>
      </c>
      <c r="E40" s="59">
        <v>523072</v>
      </c>
      <c r="F40" s="217">
        <v>-50.202352448364699</v>
      </c>
      <c r="G40" s="59">
        <v>1653027</v>
      </c>
      <c r="H40" s="59">
        <v>2201102</v>
      </c>
      <c r="I40" s="217">
        <v>-23.434018209406101</v>
      </c>
    </row>
    <row r="41" spans="1:9" x14ac:dyDescent="0.2">
      <c r="A41" s="60">
        <v>335</v>
      </c>
      <c r="B41" s="61"/>
      <c r="C41" s="58" t="s">
        <v>520</v>
      </c>
      <c r="D41" s="59">
        <v>1221463</v>
      </c>
      <c r="E41" s="59">
        <v>313396</v>
      </c>
      <c r="F41" s="217">
        <v>82.021780165529293</v>
      </c>
      <c r="G41" s="59">
        <v>2904328</v>
      </c>
      <c r="H41" s="59">
        <v>730610</v>
      </c>
      <c r="I41" s="217">
        <v>38.120930724964303</v>
      </c>
    </row>
    <row r="42" spans="1:9" x14ac:dyDescent="0.2">
      <c r="A42" s="60">
        <v>340</v>
      </c>
      <c r="B42" s="61"/>
      <c r="C42" s="58" t="s">
        <v>227</v>
      </c>
      <c r="D42" s="59">
        <v>5128292</v>
      </c>
      <c r="E42" s="59">
        <v>6907533</v>
      </c>
      <c r="F42" s="217">
        <v>121.203295344938</v>
      </c>
      <c r="G42" s="59">
        <v>14862549</v>
      </c>
      <c r="H42" s="59">
        <v>18020361</v>
      </c>
      <c r="I42" s="217">
        <v>90.7207735530409</v>
      </c>
    </row>
    <row r="43" spans="1:9" x14ac:dyDescent="0.2">
      <c r="A43" s="60">
        <v>345</v>
      </c>
      <c r="B43" s="61"/>
      <c r="C43" s="58" t="s">
        <v>840</v>
      </c>
      <c r="D43" s="59">
        <v>4895994</v>
      </c>
      <c r="E43" s="59">
        <v>12972932</v>
      </c>
      <c r="F43" s="217">
        <v>26.076027557081201</v>
      </c>
      <c r="G43" s="59">
        <v>20179630</v>
      </c>
      <c r="H43" s="59">
        <v>44790507</v>
      </c>
      <c r="I43" s="217">
        <v>-9.8003825918762999</v>
      </c>
    </row>
    <row r="44" spans="1:9" x14ac:dyDescent="0.2">
      <c r="A44" s="60">
        <v>350</v>
      </c>
      <c r="B44" s="61"/>
      <c r="C44" s="58" t="s">
        <v>519</v>
      </c>
      <c r="D44" s="59">
        <v>10153851</v>
      </c>
      <c r="E44" s="59">
        <v>10350945</v>
      </c>
      <c r="F44" s="296">
        <v>26.899845196323099</v>
      </c>
      <c r="G44" s="59">
        <v>22341318</v>
      </c>
      <c r="H44" s="59">
        <v>42002593</v>
      </c>
      <c r="I44" s="296">
        <v>9.1810897029742904</v>
      </c>
    </row>
    <row r="45" spans="1:9" x14ac:dyDescent="0.2">
      <c r="A45" s="60">
        <v>355</v>
      </c>
      <c r="B45" s="61"/>
      <c r="C45" s="58" t="s">
        <v>518</v>
      </c>
      <c r="D45" s="59">
        <v>1044361</v>
      </c>
      <c r="E45" s="59">
        <v>1780333</v>
      </c>
      <c r="F45" s="217">
        <v>38.889296290633098</v>
      </c>
      <c r="G45" s="59">
        <v>6688613</v>
      </c>
      <c r="H45" s="59">
        <v>10016987</v>
      </c>
      <c r="I45" s="217">
        <v>24.043245417347201</v>
      </c>
    </row>
    <row r="46" spans="1:9" x14ac:dyDescent="0.2">
      <c r="A46" s="60">
        <v>360</v>
      </c>
      <c r="B46" s="61"/>
      <c r="C46" s="58" t="s">
        <v>517</v>
      </c>
      <c r="D46" s="59">
        <v>1277024</v>
      </c>
      <c r="E46" s="59">
        <v>6134098</v>
      </c>
      <c r="F46" s="217">
        <v>-22.000374860158601</v>
      </c>
      <c r="G46" s="59">
        <v>3952780</v>
      </c>
      <c r="H46" s="59">
        <v>18610452</v>
      </c>
      <c r="I46" s="217">
        <v>-7.51773593809276</v>
      </c>
    </row>
    <row r="47" spans="1:9" x14ac:dyDescent="0.2">
      <c r="A47" s="60">
        <v>370</v>
      </c>
      <c r="B47" s="61"/>
      <c r="C47" s="58" t="s">
        <v>827</v>
      </c>
      <c r="D47" s="59">
        <v>13995249</v>
      </c>
      <c r="E47" s="59">
        <v>22149618</v>
      </c>
      <c r="F47" s="217">
        <v>-4.2458428145273501</v>
      </c>
      <c r="G47" s="59">
        <v>48921308</v>
      </c>
      <c r="H47" s="59">
        <v>72994638</v>
      </c>
      <c r="I47" s="217">
        <v>-5.6182094828937004</v>
      </c>
    </row>
    <row r="48" spans="1:9" x14ac:dyDescent="0.2">
      <c r="A48" s="60">
        <v>372</v>
      </c>
      <c r="B48" s="61"/>
      <c r="C48" s="58" t="s">
        <v>228</v>
      </c>
      <c r="D48" s="59">
        <v>2654222</v>
      </c>
      <c r="E48" s="59">
        <v>4729004</v>
      </c>
      <c r="F48" s="217">
        <v>37.981940691449701</v>
      </c>
      <c r="G48" s="59">
        <v>12150152</v>
      </c>
      <c r="H48" s="59">
        <v>16666383</v>
      </c>
      <c r="I48" s="217">
        <v>104.045944909596</v>
      </c>
    </row>
    <row r="49" spans="1:9" x14ac:dyDescent="0.2">
      <c r="A49" s="60">
        <v>375</v>
      </c>
      <c r="B49" s="61"/>
      <c r="C49" s="58" t="s">
        <v>516</v>
      </c>
      <c r="D49" s="59">
        <v>3979133</v>
      </c>
      <c r="E49" s="59">
        <v>4151577</v>
      </c>
      <c r="F49" s="217">
        <v>-3.51768708890036</v>
      </c>
      <c r="G49" s="59">
        <v>10360565</v>
      </c>
      <c r="H49" s="59">
        <v>11276752</v>
      </c>
      <c r="I49" s="217">
        <v>-21.944950079524201</v>
      </c>
    </row>
    <row r="50" spans="1:9" x14ac:dyDescent="0.2">
      <c r="A50" s="60">
        <v>377</v>
      </c>
      <c r="B50" s="61"/>
      <c r="C50" s="58" t="s">
        <v>230</v>
      </c>
      <c r="D50" s="59">
        <v>4784898</v>
      </c>
      <c r="E50" s="59">
        <v>22187844</v>
      </c>
      <c r="F50" s="217">
        <v>16.7919876806431</v>
      </c>
      <c r="G50" s="59">
        <v>9937426</v>
      </c>
      <c r="H50" s="59">
        <v>42625187</v>
      </c>
      <c r="I50" s="217">
        <v>1.97197748191108</v>
      </c>
    </row>
    <row r="51" spans="1:9" x14ac:dyDescent="0.2">
      <c r="A51" s="60">
        <v>379</v>
      </c>
      <c r="B51" s="61"/>
      <c r="C51" s="58" t="s">
        <v>515</v>
      </c>
      <c r="D51" s="59">
        <v>508679</v>
      </c>
      <c r="E51" s="59">
        <v>2555117</v>
      </c>
      <c r="F51" s="217">
        <v>-38.003092181662304</v>
      </c>
      <c r="G51" s="59">
        <v>2107959</v>
      </c>
      <c r="H51" s="59">
        <v>11279291</v>
      </c>
      <c r="I51" s="217">
        <v>-8.6284100230565706</v>
      </c>
    </row>
    <row r="52" spans="1:9" x14ac:dyDescent="0.2">
      <c r="A52" s="60">
        <v>381</v>
      </c>
      <c r="B52" s="61"/>
      <c r="C52" s="58" t="s">
        <v>514</v>
      </c>
      <c r="D52" s="59">
        <v>2674431</v>
      </c>
      <c r="E52" s="59">
        <v>3267635</v>
      </c>
      <c r="F52" s="217">
        <v>-7.9111158457073998</v>
      </c>
      <c r="G52" s="59">
        <v>7192095</v>
      </c>
      <c r="H52" s="59">
        <v>7862217</v>
      </c>
      <c r="I52" s="217">
        <v>-12.8137128201557</v>
      </c>
    </row>
    <row r="53" spans="1:9" x14ac:dyDescent="0.2">
      <c r="A53" s="60">
        <v>383</v>
      </c>
      <c r="B53" s="61"/>
      <c r="C53" s="58" t="s">
        <v>504</v>
      </c>
      <c r="D53" s="59">
        <v>838683</v>
      </c>
      <c r="E53" s="59">
        <v>1228439</v>
      </c>
      <c r="F53" s="217">
        <v>53.584440004700902</v>
      </c>
      <c r="G53" s="59">
        <v>2662500</v>
      </c>
      <c r="H53" s="59">
        <v>3480358</v>
      </c>
      <c r="I53" s="217">
        <v>37.448383172993402</v>
      </c>
    </row>
    <row r="54" spans="1:9" x14ac:dyDescent="0.2">
      <c r="A54" s="60">
        <v>385</v>
      </c>
      <c r="B54" s="61"/>
      <c r="C54" s="58" t="s">
        <v>513</v>
      </c>
      <c r="D54" s="59">
        <v>4514544</v>
      </c>
      <c r="E54" s="59">
        <v>12440777</v>
      </c>
      <c r="F54" s="217">
        <v>89.8070085369677</v>
      </c>
      <c r="G54" s="59">
        <v>13513418</v>
      </c>
      <c r="H54" s="59">
        <v>28633263</v>
      </c>
      <c r="I54" s="217">
        <v>62.076272337712403</v>
      </c>
    </row>
    <row r="55" spans="1:9" x14ac:dyDescent="0.2">
      <c r="A55" s="60">
        <v>389</v>
      </c>
      <c r="B55" s="61"/>
      <c r="C55" s="58" t="s">
        <v>503</v>
      </c>
      <c r="D55" s="59">
        <v>351939</v>
      </c>
      <c r="E55" s="59">
        <v>163975</v>
      </c>
      <c r="F55" s="217">
        <v>-69.152002227414499</v>
      </c>
      <c r="G55" s="59">
        <v>1771712</v>
      </c>
      <c r="H55" s="59">
        <v>776009</v>
      </c>
      <c r="I55" s="217">
        <v>-56.218211320282101</v>
      </c>
    </row>
    <row r="56" spans="1:9" x14ac:dyDescent="0.2">
      <c r="A56" s="60">
        <v>393</v>
      </c>
      <c r="B56" s="61"/>
      <c r="C56" s="58" t="s">
        <v>525</v>
      </c>
      <c r="D56" s="59">
        <v>4631255</v>
      </c>
      <c r="E56" s="59">
        <v>13744864</v>
      </c>
      <c r="F56" s="217">
        <v>-48.271692928999798</v>
      </c>
      <c r="G56" s="59">
        <v>24215363</v>
      </c>
      <c r="H56" s="59">
        <v>56037776</v>
      </c>
      <c r="I56" s="217">
        <v>-22.292566757445901</v>
      </c>
    </row>
    <row r="57" spans="1:9" x14ac:dyDescent="0.2">
      <c r="A57" s="60">
        <v>395</v>
      </c>
      <c r="B57" s="61"/>
      <c r="C57" s="58" t="s">
        <v>830</v>
      </c>
      <c r="D57" s="59">
        <v>21384894</v>
      </c>
      <c r="E57" s="59">
        <v>34067880</v>
      </c>
      <c r="F57" s="217">
        <v>41.3189524988193</v>
      </c>
      <c r="G57" s="59">
        <v>61886297</v>
      </c>
      <c r="H57" s="59">
        <v>94862384</v>
      </c>
      <c r="I57" s="217">
        <v>28.810315635594701</v>
      </c>
    </row>
    <row r="58" spans="1:9" x14ac:dyDescent="0.2">
      <c r="A58" s="60">
        <v>396</v>
      </c>
      <c r="B58" s="61"/>
      <c r="C58" s="58" t="s">
        <v>831</v>
      </c>
      <c r="D58" s="59">
        <v>4714398</v>
      </c>
      <c r="E58" s="59">
        <v>17684729</v>
      </c>
      <c r="F58" s="217">
        <v>-3.7070180827215502</v>
      </c>
      <c r="G58" s="59">
        <v>18501480</v>
      </c>
      <c r="H58" s="59">
        <v>78272079</v>
      </c>
      <c r="I58" s="217">
        <v>-5.9264690236722499</v>
      </c>
    </row>
    <row r="59" spans="1:9" s="53" customFormat="1" ht="24" customHeight="1" x14ac:dyDescent="0.2">
      <c r="A59" s="62">
        <v>4</v>
      </c>
      <c r="B59" s="63" t="s">
        <v>231</v>
      </c>
      <c r="C59" s="52"/>
      <c r="D59" s="216">
        <v>31323610</v>
      </c>
      <c r="E59" s="216">
        <v>51560887</v>
      </c>
      <c r="F59" s="295">
        <v>-7.9257757374414002</v>
      </c>
      <c r="G59" s="216">
        <v>82585002</v>
      </c>
      <c r="H59" s="216">
        <v>150394876</v>
      </c>
      <c r="I59" s="295">
        <v>-7.9345503518997296</v>
      </c>
    </row>
    <row r="60" spans="1:9" ht="24" customHeight="1" x14ac:dyDescent="0.2">
      <c r="A60" s="60">
        <v>401</v>
      </c>
      <c r="B60" s="61"/>
      <c r="C60" s="58" t="s">
        <v>232</v>
      </c>
      <c r="D60" s="59" t="s">
        <v>104</v>
      </c>
      <c r="E60" s="59" t="s">
        <v>104</v>
      </c>
      <c r="F60" s="218" t="s">
        <v>104</v>
      </c>
      <c r="G60" s="59" t="s">
        <v>104</v>
      </c>
      <c r="H60" s="59" t="s">
        <v>104</v>
      </c>
      <c r="I60" s="218" t="s">
        <v>104</v>
      </c>
    </row>
    <row r="61" spans="1:9" x14ac:dyDescent="0.2">
      <c r="A61" s="60">
        <v>402</v>
      </c>
      <c r="B61" s="61"/>
      <c r="C61" s="58" t="s">
        <v>233</v>
      </c>
      <c r="D61" s="59">
        <v>19532</v>
      </c>
      <c r="E61" s="59">
        <v>220102</v>
      </c>
      <c r="F61" s="217">
        <v>12.631385031061599</v>
      </c>
      <c r="G61" s="59">
        <v>60136</v>
      </c>
      <c r="H61" s="59">
        <v>597418</v>
      </c>
      <c r="I61" s="217">
        <v>-30.054722861605299</v>
      </c>
    </row>
    <row r="62" spans="1:9" x14ac:dyDescent="0.2">
      <c r="A62" s="60">
        <v>403</v>
      </c>
      <c r="B62" s="61"/>
      <c r="C62" s="58" t="s">
        <v>234</v>
      </c>
      <c r="D62" s="59">
        <v>19128</v>
      </c>
      <c r="E62" s="59">
        <v>188701</v>
      </c>
      <c r="F62" s="296">
        <v>161.39493004571301</v>
      </c>
      <c r="G62" s="59">
        <v>64764</v>
      </c>
      <c r="H62" s="59">
        <v>696794</v>
      </c>
      <c r="I62" s="296">
        <v>325.96006895624203</v>
      </c>
    </row>
    <row r="63" spans="1:9" x14ac:dyDescent="0.2">
      <c r="A63" s="60">
        <v>411</v>
      </c>
      <c r="B63" s="61"/>
      <c r="C63" s="58" t="s">
        <v>235</v>
      </c>
      <c r="D63" s="59">
        <v>1162683</v>
      </c>
      <c r="E63" s="59">
        <v>17885075</v>
      </c>
      <c r="F63" s="217">
        <v>32.567980367716899</v>
      </c>
      <c r="G63" s="59">
        <v>3987548</v>
      </c>
      <c r="H63" s="59">
        <v>52605384</v>
      </c>
      <c r="I63" s="217">
        <v>30.160274735764599</v>
      </c>
    </row>
    <row r="64" spans="1:9" x14ac:dyDescent="0.2">
      <c r="A64" s="60">
        <v>421</v>
      </c>
      <c r="B64" s="61"/>
      <c r="C64" s="58" t="s">
        <v>236</v>
      </c>
      <c r="D64" s="59">
        <v>16536414</v>
      </c>
      <c r="E64" s="59">
        <v>9378352</v>
      </c>
      <c r="F64" s="217">
        <v>15.7646587144507</v>
      </c>
      <c r="G64" s="59">
        <v>46464858</v>
      </c>
      <c r="H64" s="59">
        <v>26425592</v>
      </c>
      <c r="I64" s="217">
        <v>6.0942036002728202</v>
      </c>
    </row>
    <row r="65" spans="1:9" x14ac:dyDescent="0.2">
      <c r="A65" s="60">
        <v>423</v>
      </c>
      <c r="B65" s="61"/>
      <c r="C65" s="58" t="s">
        <v>237</v>
      </c>
      <c r="D65" s="59">
        <v>1820337</v>
      </c>
      <c r="E65" s="59">
        <v>7568250</v>
      </c>
      <c r="F65" s="217">
        <v>-11.1410089717847</v>
      </c>
      <c r="G65" s="59">
        <v>5280480</v>
      </c>
      <c r="H65" s="59">
        <v>21646447</v>
      </c>
      <c r="I65" s="217">
        <v>-11.2333539833384</v>
      </c>
    </row>
    <row r="66" spans="1:9" x14ac:dyDescent="0.2">
      <c r="A66" s="60">
        <v>425</v>
      </c>
      <c r="B66" s="61"/>
      <c r="C66" s="58" t="s">
        <v>238</v>
      </c>
      <c r="D66" s="59">
        <v>11765516</v>
      </c>
      <c r="E66" s="59">
        <v>16320407</v>
      </c>
      <c r="F66" s="217">
        <v>-36.303246591733</v>
      </c>
      <c r="G66" s="59">
        <v>26727216</v>
      </c>
      <c r="H66" s="59">
        <v>48423241</v>
      </c>
      <c r="I66" s="217">
        <v>-33.328379879983999</v>
      </c>
    </row>
    <row r="67" spans="1:9" ht="16.5" x14ac:dyDescent="0.2">
      <c r="A67" s="554" t="s">
        <v>65</v>
      </c>
      <c r="B67" s="554"/>
      <c r="C67" s="554"/>
      <c r="D67" s="554"/>
      <c r="E67" s="554"/>
      <c r="F67" s="554"/>
      <c r="G67" s="554"/>
      <c r="H67" s="554"/>
      <c r="I67" s="554"/>
    </row>
    <row r="68" spans="1:9" x14ac:dyDescent="0.2">
      <c r="C68" s="64"/>
      <c r="D68" s="43"/>
      <c r="E68" s="43"/>
      <c r="F68" s="44"/>
      <c r="G68" s="305"/>
      <c r="H68" s="305"/>
      <c r="I68" s="305"/>
    </row>
    <row r="69" spans="1:9" ht="18" customHeight="1" x14ac:dyDescent="0.2">
      <c r="A69" s="541" t="s">
        <v>993</v>
      </c>
      <c r="B69" s="533" t="s">
        <v>711</v>
      </c>
      <c r="C69" s="446"/>
      <c r="D69" s="555" t="s">
        <v>1120</v>
      </c>
      <c r="E69" s="547"/>
      <c r="F69" s="556"/>
      <c r="G69" s="557" t="s">
        <v>1132</v>
      </c>
      <c r="H69" s="547"/>
      <c r="I69" s="547"/>
    </row>
    <row r="70" spans="1:9" ht="16.5" customHeight="1" x14ac:dyDescent="0.2">
      <c r="A70" s="542"/>
      <c r="B70" s="534"/>
      <c r="C70" s="535"/>
      <c r="D70" s="45" t="s">
        <v>467</v>
      </c>
      <c r="E70" s="548" t="s">
        <v>468</v>
      </c>
      <c r="F70" s="558"/>
      <c r="G70" s="46" t="s">
        <v>467</v>
      </c>
      <c r="H70" s="548" t="s">
        <v>468</v>
      </c>
      <c r="I70" s="549"/>
    </row>
    <row r="71" spans="1:9" ht="15" customHeight="1" x14ac:dyDescent="0.2">
      <c r="A71" s="542"/>
      <c r="B71" s="534"/>
      <c r="C71" s="535"/>
      <c r="D71" s="550" t="s">
        <v>109</v>
      </c>
      <c r="E71" s="538" t="s">
        <v>105</v>
      </c>
      <c r="F71" s="559" t="s">
        <v>1139</v>
      </c>
      <c r="G71" s="538" t="s">
        <v>109</v>
      </c>
      <c r="H71" s="538" t="s">
        <v>105</v>
      </c>
      <c r="I71" s="544" t="s">
        <v>1140</v>
      </c>
    </row>
    <row r="72" spans="1:9" x14ac:dyDescent="0.2">
      <c r="A72" s="542"/>
      <c r="B72" s="534"/>
      <c r="C72" s="535"/>
      <c r="D72" s="551"/>
      <c r="E72" s="539"/>
      <c r="F72" s="560"/>
      <c r="G72" s="539"/>
      <c r="H72" s="539"/>
      <c r="I72" s="545"/>
    </row>
    <row r="73" spans="1:9" ht="18.75" customHeight="1" x14ac:dyDescent="0.2">
      <c r="A73" s="542"/>
      <c r="B73" s="534"/>
      <c r="C73" s="535"/>
      <c r="D73" s="551"/>
      <c r="E73" s="539"/>
      <c r="F73" s="560"/>
      <c r="G73" s="539"/>
      <c r="H73" s="539"/>
      <c r="I73" s="545"/>
    </row>
    <row r="74" spans="1:9" ht="27.75" customHeight="1" x14ac:dyDescent="0.2">
      <c r="A74" s="543"/>
      <c r="B74" s="536"/>
      <c r="C74" s="537"/>
      <c r="D74" s="552"/>
      <c r="E74" s="540"/>
      <c r="F74" s="561"/>
      <c r="G74" s="540"/>
      <c r="H74" s="540"/>
      <c r="I74" s="546"/>
    </row>
    <row r="75" spans="1:9" x14ac:dyDescent="0.2">
      <c r="A75" s="65"/>
      <c r="B75" s="66"/>
      <c r="C75" s="49"/>
      <c r="D75" s="67"/>
      <c r="E75" s="67"/>
      <c r="G75" s="67"/>
      <c r="H75" s="67"/>
      <c r="I75" s="69"/>
    </row>
    <row r="76" spans="1:9" s="53" customFormat="1" x14ac:dyDescent="0.2">
      <c r="A76" s="50" t="s">
        <v>239</v>
      </c>
      <c r="B76" s="55" t="s">
        <v>195</v>
      </c>
      <c r="C76" s="52"/>
      <c r="D76" s="216">
        <v>796289193</v>
      </c>
      <c r="E76" s="216">
        <v>4082057115</v>
      </c>
      <c r="F76" s="295">
        <v>45.800456451195302</v>
      </c>
      <c r="G76" s="216">
        <v>2554654616</v>
      </c>
      <c r="H76" s="216">
        <v>11140867152</v>
      </c>
      <c r="I76" s="295">
        <v>33.715177592930303</v>
      </c>
    </row>
    <row r="77" spans="1:9" s="53" customFormat="1" ht="24" customHeight="1" x14ac:dyDescent="0.2">
      <c r="A77" s="54">
        <v>5</v>
      </c>
      <c r="B77" s="55" t="s">
        <v>196</v>
      </c>
      <c r="C77" s="52"/>
      <c r="D77" s="216">
        <v>38365761</v>
      </c>
      <c r="E77" s="216">
        <v>23908347</v>
      </c>
      <c r="F77" s="295">
        <v>12.4260539507441</v>
      </c>
      <c r="G77" s="216">
        <v>115599607</v>
      </c>
      <c r="H77" s="216">
        <v>70193700</v>
      </c>
      <c r="I77" s="295">
        <v>17.880628434032801</v>
      </c>
    </row>
    <row r="78" spans="1:9" ht="24" customHeight="1" x14ac:dyDescent="0.2">
      <c r="A78" s="56">
        <v>502</v>
      </c>
      <c r="B78" s="57"/>
      <c r="C78" s="58" t="s">
        <v>841</v>
      </c>
      <c r="D78" s="59">
        <v>648670</v>
      </c>
      <c r="E78" s="59">
        <v>1881509</v>
      </c>
      <c r="F78" s="217">
        <v>-8.3087516843282607</v>
      </c>
      <c r="G78" s="59">
        <v>2075140</v>
      </c>
      <c r="H78" s="59">
        <v>6043849</v>
      </c>
      <c r="I78" s="217">
        <v>-18.3000000540715</v>
      </c>
    </row>
    <row r="79" spans="1:9" x14ac:dyDescent="0.2">
      <c r="A79" s="56">
        <v>503</v>
      </c>
      <c r="B79" s="57"/>
      <c r="C79" s="58" t="s">
        <v>240</v>
      </c>
      <c r="D79" s="59" t="s">
        <v>104</v>
      </c>
      <c r="E79" s="59" t="s">
        <v>104</v>
      </c>
      <c r="F79" s="217" t="s">
        <v>104</v>
      </c>
      <c r="G79" s="59">
        <v>1</v>
      </c>
      <c r="H79" s="59">
        <v>85</v>
      </c>
      <c r="I79" s="217">
        <v>-48.170731707317103</v>
      </c>
    </row>
    <row r="80" spans="1:9" x14ac:dyDescent="0.2">
      <c r="A80" s="56">
        <v>504</v>
      </c>
      <c r="B80" s="57"/>
      <c r="C80" s="70" t="s">
        <v>842</v>
      </c>
      <c r="D80" s="59">
        <v>3760</v>
      </c>
      <c r="E80" s="59">
        <v>5957</v>
      </c>
      <c r="F80" s="217">
        <v>24.963289280469901</v>
      </c>
      <c r="G80" s="59">
        <v>3772</v>
      </c>
      <c r="H80" s="59">
        <v>5981</v>
      </c>
      <c r="I80" s="217">
        <v>8.8245997088791892</v>
      </c>
    </row>
    <row r="81" spans="1:9" x14ac:dyDescent="0.2">
      <c r="A81" s="56">
        <v>505</v>
      </c>
      <c r="B81" s="57"/>
      <c r="C81" s="58" t="s">
        <v>241</v>
      </c>
      <c r="D81" s="59">
        <v>275760</v>
      </c>
      <c r="E81" s="59">
        <v>258423</v>
      </c>
      <c r="F81" s="296">
        <v>68.342778972053907</v>
      </c>
      <c r="G81" s="59">
        <v>867046</v>
      </c>
      <c r="H81" s="59">
        <v>681181</v>
      </c>
      <c r="I81" s="296">
        <v>53.390124390880999</v>
      </c>
    </row>
    <row r="82" spans="1:9" x14ac:dyDescent="0.2">
      <c r="A82" s="56">
        <v>506</v>
      </c>
      <c r="B82" s="57"/>
      <c r="C82" s="58" t="s">
        <v>825</v>
      </c>
      <c r="D82" s="59">
        <v>785161</v>
      </c>
      <c r="E82" s="59">
        <v>530492</v>
      </c>
      <c r="F82" s="217">
        <v>44.892100871550703</v>
      </c>
      <c r="G82" s="59">
        <v>2087032</v>
      </c>
      <c r="H82" s="59">
        <v>1387351</v>
      </c>
      <c r="I82" s="217">
        <v>9.2151253412601193</v>
      </c>
    </row>
    <row r="83" spans="1:9" x14ac:dyDescent="0.2">
      <c r="A83" s="56">
        <v>507</v>
      </c>
      <c r="B83" s="57"/>
      <c r="C83" s="58" t="s">
        <v>242</v>
      </c>
      <c r="D83" s="59" t="s">
        <v>104</v>
      </c>
      <c r="E83" s="59">
        <v>20</v>
      </c>
      <c r="F83" s="217">
        <v>-95.444191343963595</v>
      </c>
      <c r="G83" s="59" t="s">
        <v>104</v>
      </c>
      <c r="H83" s="59">
        <v>267</v>
      </c>
      <c r="I83" s="217">
        <v>-39.179954441913402</v>
      </c>
    </row>
    <row r="84" spans="1:9" x14ac:dyDescent="0.2">
      <c r="A84" s="56">
        <v>508</v>
      </c>
      <c r="B84" s="57"/>
      <c r="C84" s="58" t="s">
        <v>502</v>
      </c>
      <c r="D84" s="59">
        <v>42</v>
      </c>
      <c r="E84" s="59">
        <v>788</v>
      </c>
      <c r="F84" s="217" t="s">
        <v>708</v>
      </c>
      <c r="G84" s="59">
        <v>1806</v>
      </c>
      <c r="H84" s="59">
        <v>4845</v>
      </c>
      <c r="I84" s="217">
        <v>-72.577541317636403</v>
      </c>
    </row>
    <row r="85" spans="1:9" x14ac:dyDescent="0.2">
      <c r="A85" s="56">
        <v>511</v>
      </c>
      <c r="B85" s="57"/>
      <c r="C85" s="58" t="s">
        <v>243</v>
      </c>
      <c r="D85" s="59">
        <v>718416</v>
      </c>
      <c r="E85" s="59">
        <v>225859</v>
      </c>
      <c r="F85" s="217">
        <v>299.92740150509098</v>
      </c>
      <c r="G85" s="59">
        <v>1658072</v>
      </c>
      <c r="H85" s="59">
        <v>479425</v>
      </c>
      <c r="I85" s="217">
        <v>79.477244565237697</v>
      </c>
    </row>
    <row r="86" spans="1:9" x14ac:dyDescent="0.2">
      <c r="A86" s="56">
        <v>513</v>
      </c>
      <c r="B86" s="57"/>
      <c r="C86" s="58" t="s">
        <v>244</v>
      </c>
      <c r="D86" s="71">
        <v>4463587</v>
      </c>
      <c r="E86" s="71">
        <v>11179793</v>
      </c>
      <c r="F86" s="217">
        <v>34.914814439821001</v>
      </c>
      <c r="G86" s="59">
        <v>12622741</v>
      </c>
      <c r="H86" s="59">
        <v>30143925</v>
      </c>
      <c r="I86" s="217">
        <v>57.517513834026801</v>
      </c>
    </row>
    <row r="87" spans="1:9" x14ac:dyDescent="0.2">
      <c r="A87" s="56">
        <v>516</v>
      </c>
      <c r="B87" s="57"/>
      <c r="C87" s="58" t="s">
        <v>245</v>
      </c>
      <c r="D87" s="59" t="s">
        <v>104</v>
      </c>
      <c r="E87" s="59" t="s">
        <v>104</v>
      </c>
      <c r="F87" s="218" t="s">
        <v>104</v>
      </c>
      <c r="G87" s="59" t="s">
        <v>104</v>
      </c>
      <c r="H87" s="59" t="s">
        <v>104</v>
      </c>
      <c r="I87" s="217" t="s">
        <v>104</v>
      </c>
    </row>
    <row r="88" spans="1:9" x14ac:dyDescent="0.2">
      <c r="A88" s="56">
        <v>517</v>
      </c>
      <c r="B88" s="57"/>
      <c r="C88" s="58" t="s">
        <v>246</v>
      </c>
      <c r="D88" s="59">
        <v>1607860</v>
      </c>
      <c r="E88" s="59">
        <v>158274</v>
      </c>
      <c r="F88" s="217">
        <v>-43.6291951149149</v>
      </c>
      <c r="G88" s="59">
        <v>3535723</v>
      </c>
      <c r="H88" s="59">
        <v>348811</v>
      </c>
      <c r="I88" s="217">
        <v>-37.612278260496304</v>
      </c>
    </row>
    <row r="89" spans="1:9" x14ac:dyDescent="0.2">
      <c r="A89" s="56">
        <v>518</v>
      </c>
      <c r="B89" s="57"/>
      <c r="C89" s="58" t="s">
        <v>477</v>
      </c>
      <c r="D89" s="59" t="s">
        <v>104</v>
      </c>
      <c r="E89" s="59" t="s">
        <v>104</v>
      </c>
      <c r="F89" s="218" t="s">
        <v>104</v>
      </c>
      <c r="G89" s="59" t="s">
        <v>104</v>
      </c>
      <c r="H89" s="59" t="s">
        <v>104</v>
      </c>
      <c r="I89" s="218" t="s">
        <v>104</v>
      </c>
    </row>
    <row r="90" spans="1:9" x14ac:dyDescent="0.2">
      <c r="A90" s="56">
        <v>519</v>
      </c>
      <c r="B90" s="57"/>
      <c r="C90" s="58" t="s">
        <v>247</v>
      </c>
      <c r="D90" s="59">
        <v>1283157</v>
      </c>
      <c r="E90" s="59">
        <v>136141</v>
      </c>
      <c r="F90" s="217" t="s">
        <v>708</v>
      </c>
      <c r="G90" s="59">
        <v>1283157</v>
      </c>
      <c r="H90" s="59">
        <v>136141</v>
      </c>
      <c r="I90" s="217" t="s">
        <v>708</v>
      </c>
    </row>
    <row r="91" spans="1:9" x14ac:dyDescent="0.2">
      <c r="A91" s="56">
        <v>520</v>
      </c>
      <c r="B91" s="57"/>
      <c r="C91" s="58" t="s">
        <v>501</v>
      </c>
      <c r="D91" s="59">
        <v>513410</v>
      </c>
      <c r="E91" s="59">
        <v>15065</v>
      </c>
      <c r="F91" s="217">
        <v>-38.585405625764402</v>
      </c>
      <c r="G91" s="59">
        <v>1609430</v>
      </c>
      <c r="H91" s="59">
        <v>46436</v>
      </c>
      <c r="I91" s="217">
        <v>13.816515110664501</v>
      </c>
    </row>
    <row r="92" spans="1:9" x14ac:dyDescent="0.2">
      <c r="A92" s="56">
        <v>522</v>
      </c>
      <c r="B92" s="57"/>
      <c r="C92" s="58" t="s">
        <v>248</v>
      </c>
      <c r="D92" s="59" t="s">
        <v>104</v>
      </c>
      <c r="E92" s="59" t="s">
        <v>104</v>
      </c>
      <c r="F92" s="217" t="s">
        <v>104</v>
      </c>
      <c r="G92" s="59" t="s">
        <v>104</v>
      </c>
      <c r="H92" s="59" t="s">
        <v>104</v>
      </c>
      <c r="I92" s="217" t="s">
        <v>104</v>
      </c>
    </row>
    <row r="93" spans="1:9" x14ac:dyDescent="0.2">
      <c r="A93" s="56">
        <v>523</v>
      </c>
      <c r="B93" s="57"/>
      <c r="C93" s="58" t="s">
        <v>249</v>
      </c>
      <c r="D93" s="59" t="s">
        <v>104</v>
      </c>
      <c r="E93" s="59" t="s">
        <v>104</v>
      </c>
      <c r="F93" s="218" t="s">
        <v>104</v>
      </c>
      <c r="G93" s="59" t="s">
        <v>104</v>
      </c>
      <c r="H93" s="59" t="s">
        <v>104</v>
      </c>
      <c r="I93" s="218" t="s">
        <v>104</v>
      </c>
    </row>
    <row r="94" spans="1:9" x14ac:dyDescent="0.2">
      <c r="A94" s="56">
        <v>524</v>
      </c>
      <c r="B94" s="57"/>
      <c r="C94" s="58" t="s">
        <v>250</v>
      </c>
      <c r="D94" s="59" t="s">
        <v>104</v>
      </c>
      <c r="E94" s="59" t="s">
        <v>104</v>
      </c>
      <c r="F94" s="217" t="s">
        <v>104</v>
      </c>
      <c r="G94" s="59" t="s">
        <v>104</v>
      </c>
      <c r="H94" s="59" t="s">
        <v>104</v>
      </c>
      <c r="I94" s="218" t="s">
        <v>104</v>
      </c>
    </row>
    <row r="95" spans="1:9" x14ac:dyDescent="0.2">
      <c r="A95" s="56">
        <v>526</v>
      </c>
      <c r="B95" s="57"/>
      <c r="C95" s="58" t="s">
        <v>251</v>
      </c>
      <c r="D95" s="59" t="s">
        <v>104</v>
      </c>
      <c r="E95" s="59" t="s">
        <v>104</v>
      </c>
      <c r="F95" s="217" t="s">
        <v>104</v>
      </c>
      <c r="G95" s="59" t="s">
        <v>104</v>
      </c>
      <c r="H95" s="59" t="s">
        <v>104</v>
      </c>
      <c r="I95" s="217" t="s">
        <v>104</v>
      </c>
    </row>
    <row r="96" spans="1:9" x14ac:dyDescent="0.2">
      <c r="A96" s="56">
        <v>528</v>
      </c>
      <c r="B96" s="57"/>
      <c r="C96" s="58" t="s">
        <v>867</v>
      </c>
      <c r="D96" s="71">
        <v>357302</v>
      </c>
      <c r="E96" s="71">
        <v>117828</v>
      </c>
      <c r="F96" s="217">
        <v>-59.687153590343598</v>
      </c>
      <c r="G96" s="59">
        <v>1912365</v>
      </c>
      <c r="H96" s="59">
        <v>616397</v>
      </c>
      <c r="I96" s="217">
        <v>-24.273506163557201</v>
      </c>
    </row>
    <row r="97" spans="1:9" x14ac:dyDescent="0.2">
      <c r="A97" s="56">
        <v>529</v>
      </c>
      <c r="B97" s="57"/>
      <c r="C97" s="58" t="s">
        <v>253</v>
      </c>
      <c r="D97" s="59" t="s">
        <v>104</v>
      </c>
      <c r="E97" s="59" t="s">
        <v>104</v>
      </c>
      <c r="F97" s="217">
        <v>-100</v>
      </c>
      <c r="G97" s="59" t="s">
        <v>104</v>
      </c>
      <c r="H97" s="59" t="s">
        <v>104</v>
      </c>
      <c r="I97" s="217">
        <v>-100</v>
      </c>
    </row>
    <row r="98" spans="1:9" x14ac:dyDescent="0.2">
      <c r="A98" s="56">
        <v>530</v>
      </c>
      <c r="B98" s="57"/>
      <c r="C98" s="58" t="s">
        <v>254</v>
      </c>
      <c r="D98" s="71">
        <v>189764</v>
      </c>
      <c r="E98" s="71">
        <v>65052</v>
      </c>
      <c r="F98" s="217">
        <v>-21.777713646693801</v>
      </c>
      <c r="G98" s="59">
        <v>613591</v>
      </c>
      <c r="H98" s="59">
        <v>178378</v>
      </c>
      <c r="I98" s="217">
        <v>-81.340335057612606</v>
      </c>
    </row>
    <row r="99" spans="1:9" x14ac:dyDescent="0.2">
      <c r="A99" s="56">
        <v>532</v>
      </c>
      <c r="B99" s="57"/>
      <c r="C99" s="58" t="s">
        <v>255</v>
      </c>
      <c r="D99" s="59">
        <v>12151101</v>
      </c>
      <c r="E99" s="59">
        <v>4240299</v>
      </c>
      <c r="F99" s="217">
        <v>-3.1852987196473599</v>
      </c>
      <c r="G99" s="59">
        <v>38649935</v>
      </c>
      <c r="H99" s="59">
        <v>12445172</v>
      </c>
      <c r="I99" s="217">
        <v>5.4603111599702698</v>
      </c>
    </row>
    <row r="100" spans="1:9" x14ac:dyDescent="0.2">
      <c r="A100" s="56">
        <v>534</v>
      </c>
      <c r="B100" s="57"/>
      <c r="C100" s="58" t="s">
        <v>526</v>
      </c>
      <c r="D100" s="59">
        <v>970438</v>
      </c>
      <c r="E100" s="59">
        <v>1518349</v>
      </c>
      <c r="F100" s="217">
        <v>-5.0182976034831199</v>
      </c>
      <c r="G100" s="59">
        <v>3121609</v>
      </c>
      <c r="H100" s="59">
        <v>4548138</v>
      </c>
      <c r="I100" s="217">
        <v>-5.7497146466467504</v>
      </c>
    </row>
    <row r="101" spans="1:9" x14ac:dyDescent="0.2">
      <c r="A101" s="56">
        <v>537</v>
      </c>
      <c r="B101" s="57"/>
      <c r="C101" s="58" t="s">
        <v>256</v>
      </c>
      <c r="D101" s="59">
        <v>18683</v>
      </c>
      <c r="E101" s="59">
        <v>276043</v>
      </c>
      <c r="F101" s="296">
        <v>-55.736448403312799</v>
      </c>
      <c r="G101" s="59">
        <v>124346</v>
      </c>
      <c r="H101" s="59">
        <v>2039531</v>
      </c>
      <c r="I101" s="296">
        <v>10.518526947795101</v>
      </c>
    </row>
    <row r="102" spans="1:9" x14ac:dyDescent="0.2">
      <c r="A102" s="56">
        <v>590</v>
      </c>
      <c r="B102" s="57"/>
      <c r="C102" s="58" t="s">
        <v>500</v>
      </c>
      <c r="D102" s="59">
        <v>14378650</v>
      </c>
      <c r="E102" s="59">
        <v>3298455</v>
      </c>
      <c r="F102" s="217">
        <v>9.2447815322961304</v>
      </c>
      <c r="G102" s="59">
        <v>45433841</v>
      </c>
      <c r="H102" s="59">
        <v>11087787</v>
      </c>
      <c r="I102" s="217">
        <v>9.5613912785362398</v>
      </c>
    </row>
    <row r="103" spans="1:9" s="53" customFormat="1" ht="24" customHeight="1" x14ac:dyDescent="0.2">
      <c r="A103" s="54">
        <v>6</v>
      </c>
      <c r="B103" s="55" t="s">
        <v>197</v>
      </c>
      <c r="C103" s="52"/>
      <c r="D103" s="216">
        <v>130558930</v>
      </c>
      <c r="E103" s="216">
        <v>164800617</v>
      </c>
      <c r="F103" s="295">
        <v>-8.3970983766263899E-2</v>
      </c>
      <c r="G103" s="216">
        <v>479702558</v>
      </c>
      <c r="H103" s="216">
        <v>535191176</v>
      </c>
      <c r="I103" s="295">
        <v>12.934274129330401</v>
      </c>
    </row>
    <row r="104" spans="1:9" ht="24" customHeight="1" x14ac:dyDescent="0.2">
      <c r="A104" s="56">
        <v>602</v>
      </c>
      <c r="B104" s="57"/>
      <c r="C104" s="58" t="s">
        <v>499</v>
      </c>
      <c r="D104" s="59">
        <v>564219</v>
      </c>
      <c r="E104" s="59">
        <v>2994002</v>
      </c>
      <c r="F104" s="217">
        <v>-22.028456729598599</v>
      </c>
      <c r="G104" s="59">
        <v>1707812</v>
      </c>
      <c r="H104" s="59">
        <v>10772090</v>
      </c>
      <c r="I104" s="217">
        <v>2.2367179744163499</v>
      </c>
    </row>
    <row r="105" spans="1:9" x14ac:dyDescent="0.2">
      <c r="A105" s="56">
        <v>603</v>
      </c>
      <c r="B105" s="57"/>
      <c r="C105" s="58" t="s">
        <v>257</v>
      </c>
      <c r="D105" s="59">
        <v>3873</v>
      </c>
      <c r="E105" s="59">
        <v>45641</v>
      </c>
      <c r="F105" s="217">
        <v>-26.405662963381001</v>
      </c>
      <c r="G105" s="59">
        <v>48355</v>
      </c>
      <c r="H105" s="59">
        <v>456780</v>
      </c>
      <c r="I105" s="217">
        <v>491.91395620059598</v>
      </c>
    </row>
    <row r="106" spans="1:9" x14ac:dyDescent="0.2">
      <c r="A106" s="56">
        <v>604</v>
      </c>
      <c r="B106" s="57"/>
      <c r="C106" s="58" t="s">
        <v>877</v>
      </c>
      <c r="D106" s="59">
        <v>611</v>
      </c>
      <c r="E106" s="59">
        <v>27933</v>
      </c>
      <c r="F106" s="217">
        <v>13.2357710394033</v>
      </c>
      <c r="G106" s="59">
        <v>1415</v>
      </c>
      <c r="H106" s="59">
        <v>58437</v>
      </c>
      <c r="I106" s="217">
        <v>47.512305944717902</v>
      </c>
    </row>
    <row r="107" spans="1:9" x14ac:dyDescent="0.2">
      <c r="A107" s="56">
        <v>605</v>
      </c>
      <c r="B107" s="57"/>
      <c r="C107" s="58" t="s">
        <v>258</v>
      </c>
      <c r="D107" s="59">
        <v>674753</v>
      </c>
      <c r="E107" s="59">
        <v>7690076</v>
      </c>
      <c r="F107" s="217">
        <v>58.854490724559398</v>
      </c>
      <c r="G107" s="59">
        <v>2590805</v>
      </c>
      <c r="H107" s="59">
        <v>25189875</v>
      </c>
      <c r="I107" s="217">
        <v>71.121241665695194</v>
      </c>
    </row>
    <row r="108" spans="1:9" x14ac:dyDescent="0.2">
      <c r="A108" s="56">
        <v>606</v>
      </c>
      <c r="B108" s="57"/>
      <c r="C108" s="58" t="s">
        <v>259</v>
      </c>
      <c r="D108" s="59">
        <v>519</v>
      </c>
      <c r="E108" s="59">
        <v>418</v>
      </c>
      <c r="F108" s="217">
        <v>273.21428571428601</v>
      </c>
      <c r="G108" s="59">
        <v>546</v>
      </c>
      <c r="H108" s="59">
        <v>868</v>
      </c>
      <c r="I108" s="217">
        <v>22.425952045134</v>
      </c>
    </row>
    <row r="109" spans="1:9" x14ac:dyDescent="0.2">
      <c r="A109" s="56">
        <v>607</v>
      </c>
      <c r="B109" s="57"/>
      <c r="C109" s="58" t="s">
        <v>260</v>
      </c>
      <c r="D109" s="59">
        <v>9520163</v>
      </c>
      <c r="E109" s="59">
        <v>6637051</v>
      </c>
      <c r="F109" s="217">
        <v>-45.7290336972112</v>
      </c>
      <c r="G109" s="59">
        <v>46932642</v>
      </c>
      <c r="H109" s="59">
        <v>28420069</v>
      </c>
      <c r="I109" s="217">
        <v>-6.9223501099767804</v>
      </c>
    </row>
    <row r="110" spans="1:9" x14ac:dyDescent="0.2">
      <c r="A110" s="56">
        <v>608</v>
      </c>
      <c r="B110" s="57"/>
      <c r="C110" s="58" t="s">
        <v>262</v>
      </c>
      <c r="D110" s="59">
        <v>6454351</v>
      </c>
      <c r="E110" s="59">
        <v>5573225</v>
      </c>
      <c r="F110" s="217">
        <v>5.8955383543741497</v>
      </c>
      <c r="G110" s="59">
        <v>22765672</v>
      </c>
      <c r="H110" s="59">
        <v>16807197</v>
      </c>
      <c r="I110" s="217">
        <v>16.6242696930473</v>
      </c>
    </row>
    <row r="111" spans="1:9" x14ac:dyDescent="0.2">
      <c r="A111" s="56">
        <v>609</v>
      </c>
      <c r="B111" s="57"/>
      <c r="C111" s="58" t="s">
        <v>263</v>
      </c>
      <c r="D111" s="59">
        <v>732654</v>
      </c>
      <c r="E111" s="59">
        <v>3323279</v>
      </c>
      <c r="F111" s="217">
        <v>0.39881235427080203</v>
      </c>
      <c r="G111" s="59">
        <v>2594777</v>
      </c>
      <c r="H111" s="59">
        <v>11310041</v>
      </c>
      <c r="I111" s="217">
        <v>13.611559768554701</v>
      </c>
    </row>
    <row r="112" spans="1:9" x14ac:dyDescent="0.2">
      <c r="A112" s="56">
        <v>611</v>
      </c>
      <c r="B112" s="57"/>
      <c r="C112" s="58" t="s">
        <v>264</v>
      </c>
      <c r="D112" s="59">
        <v>394407</v>
      </c>
      <c r="E112" s="59">
        <v>33537</v>
      </c>
      <c r="F112" s="217">
        <v>63.276533592989303</v>
      </c>
      <c r="G112" s="59">
        <v>756821</v>
      </c>
      <c r="H112" s="59">
        <v>92753</v>
      </c>
      <c r="I112" s="217">
        <v>-9.2880195599021995</v>
      </c>
    </row>
    <row r="113" spans="1:9" x14ac:dyDescent="0.2">
      <c r="A113" s="56">
        <v>612</v>
      </c>
      <c r="B113" s="57"/>
      <c r="C113" s="58" t="s">
        <v>265</v>
      </c>
      <c r="D113" s="59">
        <v>9856155</v>
      </c>
      <c r="E113" s="59">
        <v>10036193</v>
      </c>
      <c r="F113" s="217">
        <v>12.316757156614299</v>
      </c>
      <c r="G113" s="59">
        <v>31557736</v>
      </c>
      <c r="H113" s="59">
        <v>23801517</v>
      </c>
      <c r="I113" s="217">
        <v>-2.2031555572326101E-2</v>
      </c>
    </row>
    <row r="114" spans="1:9" x14ac:dyDescent="0.2">
      <c r="A114" s="56">
        <v>641</v>
      </c>
      <c r="B114" s="57"/>
      <c r="C114" s="58" t="s">
        <v>266</v>
      </c>
      <c r="D114" s="59">
        <v>300008</v>
      </c>
      <c r="E114" s="59">
        <v>130676</v>
      </c>
      <c r="F114" s="217" t="s">
        <v>708</v>
      </c>
      <c r="G114" s="59">
        <v>328128</v>
      </c>
      <c r="H114" s="59">
        <v>147127</v>
      </c>
      <c r="I114" s="217" t="s">
        <v>708</v>
      </c>
    </row>
    <row r="115" spans="1:9" x14ac:dyDescent="0.2">
      <c r="A115" s="56">
        <v>642</v>
      </c>
      <c r="B115" s="57"/>
      <c r="C115" s="58" t="s">
        <v>475</v>
      </c>
      <c r="D115" s="59">
        <v>34299762</v>
      </c>
      <c r="E115" s="59">
        <v>11638736</v>
      </c>
      <c r="F115" s="217">
        <v>-44.714505624888702</v>
      </c>
      <c r="G115" s="59">
        <v>140372131</v>
      </c>
      <c r="H115" s="59">
        <v>58742379</v>
      </c>
      <c r="I115" s="217">
        <v>4.5980967549834899</v>
      </c>
    </row>
    <row r="116" spans="1:9" x14ac:dyDescent="0.2">
      <c r="A116" s="56">
        <v>643</v>
      </c>
      <c r="B116" s="57"/>
      <c r="C116" s="58" t="s">
        <v>267</v>
      </c>
      <c r="D116" s="59">
        <v>3252422</v>
      </c>
      <c r="E116" s="59">
        <v>7873532</v>
      </c>
      <c r="F116" s="217">
        <v>66.615604011116503</v>
      </c>
      <c r="G116" s="59">
        <v>9252973</v>
      </c>
      <c r="H116" s="59">
        <v>21933476</v>
      </c>
      <c r="I116" s="217">
        <v>57.683890811757202</v>
      </c>
    </row>
    <row r="117" spans="1:9" x14ac:dyDescent="0.2">
      <c r="A117" s="56">
        <v>644</v>
      </c>
      <c r="B117" s="57"/>
      <c r="C117" s="58" t="s">
        <v>268</v>
      </c>
      <c r="D117" s="59">
        <v>253120</v>
      </c>
      <c r="E117" s="59">
        <v>905508</v>
      </c>
      <c r="F117" s="217">
        <v>68.714261492684201</v>
      </c>
      <c r="G117" s="59">
        <v>920069</v>
      </c>
      <c r="H117" s="59">
        <v>3100489</v>
      </c>
      <c r="I117" s="217">
        <v>140.764376219648</v>
      </c>
    </row>
    <row r="118" spans="1:9" x14ac:dyDescent="0.2">
      <c r="A118" s="56">
        <v>645</v>
      </c>
      <c r="B118" s="57"/>
      <c r="C118" s="58" t="s">
        <v>269</v>
      </c>
      <c r="D118" s="59">
        <v>14193846</v>
      </c>
      <c r="E118" s="59">
        <v>46595008</v>
      </c>
      <c r="F118" s="217">
        <v>46.270276535062301</v>
      </c>
      <c r="G118" s="59">
        <v>39851517</v>
      </c>
      <c r="H118" s="59">
        <v>120987848</v>
      </c>
      <c r="I118" s="217">
        <v>17.241699025718599</v>
      </c>
    </row>
    <row r="119" spans="1:9" x14ac:dyDescent="0.2">
      <c r="A119" s="56">
        <v>646</v>
      </c>
      <c r="B119" s="57"/>
      <c r="C119" s="58" t="s">
        <v>270</v>
      </c>
      <c r="D119" s="59">
        <v>1195305</v>
      </c>
      <c r="E119" s="59">
        <v>8721669</v>
      </c>
      <c r="F119" s="217">
        <v>0.59780803336624899</v>
      </c>
      <c r="G119" s="59">
        <v>3544541</v>
      </c>
      <c r="H119" s="59">
        <v>28053476</v>
      </c>
      <c r="I119" s="217">
        <v>-6.5729803572799304</v>
      </c>
    </row>
    <row r="120" spans="1:9" x14ac:dyDescent="0.2">
      <c r="A120" s="56">
        <v>647</v>
      </c>
      <c r="B120" s="57"/>
      <c r="C120" s="58" t="s">
        <v>271</v>
      </c>
      <c r="D120" s="59">
        <v>750</v>
      </c>
      <c r="E120" s="59">
        <v>20838</v>
      </c>
      <c r="F120" s="217">
        <v>140.45695822755599</v>
      </c>
      <c r="G120" s="59">
        <v>23950</v>
      </c>
      <c r="H120" s="59">
        <v>690700</v>
      </c>
      <c r="I120" s="217" t="s">
        <v>708</v>
      </c>
    </row>
    <row r="121" spans="1:9" x14ac:dyDescent="0.2">
      <c r="A121" s="56">
        <v>648</v>
      </c>
      <c r="B121" s="57"/>
      <c r="C121" s="58" t="s">
        <v>272</v>
      </c>
      <c r="D121" s="59">
        <v>1239078</v>
      </c>
      <c r="E121" s="59">
        <v>2718934</v>
      </c>
      <c r="F121" s="296">
        <v>-60.330257528388103</v>
      </c>
      <c r="G121" s="59">
        <v>8579985</v>
      </c>
      <c r="H121" s="59">
        <v>19280958</v>
      </c>
      <c r="I121" s="217">
        <v>7.2507112237855198</v>
      </c>
    </row>
    <row r="122" spans="1:9" x14ac:dyDescent="0.2">
      <c r="A122" s="56">
        <v>649</v>
      </c>
      <c r="B122" s="57"/>
      <c r="C122" s="58" t="s">
        <v>273</v>
      </c>
      <c r="D122" s="59">
        <v>75329</v>
      </c>
      <c r="E122" s="59">
        <v>2419732</v>
      </c>
      <c r="F122" s="217" t="s">
        <v>708</v>
      </c>
      <c r="G122" s="59">
        <v>153128</v>
      </c>
      <c r="H122" s="59">
        <v>5413909</v>
      </c>
      <c r="I122" s="217" t="s">
        <v>708</v>
      </c>
    </row>
    <row r="123" spans="1:9" x14ac:dyDescent="0.2">
      <c r="A123" s="56">
        <v>650</v>
      </c>
      <c r="B123" s="57"/>
      <c r="C123" s="58" t="s">
        <v>274</v>
      </c>
      <c r="D123" s="59">
        <v>270334</v>
      </c>
      <c r="E123" s="59">
        <v>984699</v>
      </c>
      <c r="F123" s="217">
        <v>-35.650387882106799</v>
      </c>
      <c r="G123" s="59">
        <v>1198444</v>
      </c>
      <c r="H123" s="59">
        <v>4162461</v>
      </c>
      <c r="I123" s="217">
        <v>30.859733713272899</v>
      </c>
    </row>
    <row r="124" spans="1:9" x14ac:dyDescent="0.2">
      <c r="A124" s="56">
        <v>656</v>
      </c>
      <c r="B124" s="57"/>
      <c r="C124" s="58" t="s">
        <v>275</v>
      </c>
      <c r="D124" s="59" t="s">
        <v>104</v>
      </c>
      <c r="E124" s="59" t="s">
        <v>104</v>
      </c>
      <c r="F124" s="217" t="s">
        <v>104</v>
      </c>
      <c r="G124" s="59" t="s">
        <v>104</v>
      </c>
      <c r="H124" s="59" t="s">
        <v>104</v>
      </c>
      <c r="I124" s="217" t="s">
        <v>104</v>
      </c>
    </row>
    <row r="125" spans="1:9" x14ac:dyDescent="0.2">
      <c r="A125" s="56">
        <v>659</v>
      </c>
      <c r="B125" s="57"/>
      <c r="C125" s="58" t="s">
        <v>276</v>
      </c>
      <c r="D125" s="59">
        <v>79928</v>
      </c>
      <c r="E125" s="59">
        <v>5215382</v>
      </c>
      <c r="F125" s="217">
        <v>4.4324576734112604</v>
      </c>
      <c r="G125" s="59">
        <v>220381</v>
      </c>
      <c r="H125" s="59">
        <v>13789405</v>
      </c>
      <c r="I125" s="217">
        <v>6.0173068612302698</v>
      </c>
    </row>
    <row r="126" spans="1:9" x14ac:dyDescent="0.2">
      <c r="A126" s="56">
        <v>661</v>
      </c>
      <c r="B126" s="57"/>
      <c r="C126" s="58" t="s">
        <v>498</v>
      </c>
      <c r="D126" s="59">
        <v>645414</v>
      </c>
      <c r="E126" s="59">
        <v>1130313</v>
      </c>
      <c r="F126" s="217">
        <v>-2.0766137940175899</v>
      </c>
      <c r="G126" s="59">
        <v>2247831</v>
      </c>
      <c r="H126" s="59">
        <v>3446532</v>
      </c>
      <c r="I126" s="217">
        <v>11.7117852975496</v>
      </c>
    </row>
    <row r="127" spans="1:9" x14ac:dyDescent="0.2">
      <c r="A127" s="56">
        <v>665</v>
      </c>
      <c r="B127" s="57"/>
      <c r="C127" s="58" t="s">
        <v>866</v>
      </c>
      <c r="D127" s="59">
        <v>3544336</v>
      </c>
      <c r="E127" s="59">
        <v>1858683</v>
      </c>
      <c r="F127" s="217">
        <v>156.39447064617201</v>
      </c>
      <c r="G127" s="59">
        <v>10661496</v>
      </c>
      <c r="H127" s="59">
        <v>4994880</v>
      </c>
      <c r="I127" s="217">
        <v>59.958188903150401</v>
      </c>
    </row>
    <row r="128" spans="1:9" x14ac:dyDescent="0.2">
      <c r="A128" s="56">
        <v>667</v>
      </c>
      <c r="B128" s="57"/>
      <c r="C128" s="58" t="s">
        <v>865</v>
      </c>
      <c r="D128" s="59">
        <v>400970</v>
      </c>
      <c r="E128" s="59">
        <v>349439</v>
      </c>
      <c r="F128" s="296">
        <v>91.545844730336398</v>
      </c>
      <c r="G128" s="59">
        <v>1049392</v>
      </c>
      <c r="H128" s="59">
        <v>850673</v>
      </c>
      <c r="I128" s="217">
        <v>257.93847487366401</v>
      </c>
    </row>
    <row r="129" spans="1:9" x14ac:dyDescent="0.2">
      <c r="A129" s="56">
        <v>669</v>
      </c>
      <c r="B129" s="57"/>
      <c r="C129" s="58" t="s">
        <v>527</v>
      </c>
      <c r="D129" s="71">
        <v>14967913</v>
      </c>
      <c r="E129" s="71">
        <v>17915277</v>
      </c>
      <c r="F129" s="217">
        <v>-24.823137783776701</v>
      </c>
      <c r="G129" s="59">
        <v>54962767</v>
      </c>
      <c r="H129" s="59">
        <v>65984262</v>
      </c>
      <c r="I129" s="217">
        <v>-4.66704979426361</v>
      </c>
    </row>
    <row r="130" spans="1:9" x14ac:dyDescent="0.2">
      <c r="A130" s="56">
        <v>671</v>
      </c>
      <c r="B130" s="57"/>
      <c r="C130" s="58" t="s">
        <v>277</v>
      </c>
      <c r="D130" s="59">
        <v>332</v>
      </c>
      <c r="E130" s="59">
        <v>905</v>
      </c>
      <c r="F130" s="217" t="s">
        <v>708</v>
      </c>
      <c r="G130" s="59">
        <v>43805</v>
      </c>
      <c r="H130" s="59">
        <v>33483</v>
      </c>
      <c r="I130" s="217">
        <v>160.811652905437</v>
      </c>
    </row>
    <row r="131" spans="1:9" x14ac:dyDescent="0.2">
      <c r="A131" s="56">
        <v>673</v>
      </c>
      <c r="B131" s="57"/>
      <c r="C131" s="58" t="s">
        <v>497</v>
      </c>
      <c r="D131" s="59">
        <v>12053819</v>
      </c>
      <c r="E131" s="59">
        <v>7962796</v>
      </c>
      <c r="F131" s="217">
        <v>112.552872647057</v>
      </c>
      <c r="G131" s="59">
        <v>44778911</v>
      </c>
      <c r="H131" s="59">
        <v>26014100</v>
      </c>
      <c r="I131" s="217">
        <v>76.790717809418297</v>
      </c>
    </row>
    <row r="132" spans="1:9" x14ac:dyDescent="0.2">
      <c r="A132" s="56">
        <v>679</v>
      </c>
      <c r="B132" s="57"/>
      <c r="C132" s="58" t="s">
        <v>278</v>
      </c>
      <c r="D132" s="59">
        <v>13789583</v>
      </c>
      <c r="E132" s="59">
        <v>7913081</v>
      </c>
      <c r="F132" s="217">
        <v>14.705191251879899</v>
      </c>
      <c r="G132" s="59">
        <v>46354282</v>
      </c>
      <c r="H132" s="59">
        <v>26906894</v>
      </c>
      <c r="I132" s="217">
        <v>28.6826582851475</v>
      </c>
    </row>
    <row r="133" spans="1:9" x14ac:dyDescent="0.2">
      <c r="A133" s="56">
        <v>683</v>
      </c>
      <c r="B133" s="57"/>
      <c r="C133" s="58" t="s">
        <v>496</v>
      </c>
      <c r="D133" s="59" t="s">
        <v>104</v>
      </c>
      <c r="E133" s="59" t="s">
        <v>104</v>
      </c>
      <c r="F133" s="217">
        <v>-100</v>
      </c>
      <c r="G133" s="59" t="s">
        <v>104</v>
      </c>
      <c r="H133" s="59">
        <v>3959</v>
      </c>
      <c r="I133" s="217">
        <v>-94.944967951173396</v>
      </c>
    </row>
    <row r="134" spans="1:9" x14ac:dyDescent="0.2">
      <c r="A134" s="56">
        <v>690</v>
      </c>
      <c r="B134" s="57"/>
      <c r="C134" s="58" t="s">
        <v>279</v>
      </c>
      <c r="D134" s="59">
        <v>1794976</v>
      </c>
      <c r="E134" s="59">
        <v>4084054</v>
      </c>
      <c r="F134" s="217">
        <v>-57.578477739797897</v>
      </c>
      <c r="G134" s="59">
        <v>6202246</v>
      </c>
      <c r="H134" s="59">
        <v>13744538</v>
      </c>
      <c r="I134" s="217">
        <v>-29.335004877565201</v>
      </c>
    </row>
    <row r="135" spans="1:9" x14ac:dyDescent="0.2">
      <c r="A135" s="72"/>
      <c r="B135" s="72"/>
      <c r="C135" s="64"/>
      <c r="D135" s="59"/>
      <c r="E135" s="59"/>
      <c r="G135" s="67"/>
      <c r="H135" s="67"/>
      <c r="I135" s="69"/>
    </row>
    <row r="136" spans="1:9" x14ac:dyDescent="0.2">
      <c r="A136" s="72"/>
      <c r="B136" s="72"/>
      <c r="C136" s="64"/>
      <c r="D136" s="59"/>
      <c r="E136" s="59"/>
      <c r="G136" s="67"/>
      <c r="H136" s="67"/>
      <c r="I136" s="69"/>
    </row>
    <row r="137" spans="1:9" ht="16.5" x14ac:dyDescent="0.2">
      <c r="A137" s="554" t="s">
        <v>65</v>
      </c>
      <c r="B137" s="554"/>
      <c r="C137" s="554"/>
      <c r="D137" s="554"/>
      <c r="E137" s="554"/>
      <c r="F137" s="554"/>
      <c r="G137" s="554"/>
      <c r="H137" s="554"/>
      <c r="I137" s="554"/>
    </row>
    <row r="138" spans="1:9" x14ac:dyDescent="0.2">
      <c r="C138" s="64"/>
      <c r="D138" s="43"/>
      <c r="E138" s="43"/>
      <c r="F138" s="44"/>
      <c r="G138" s="305"/>
      <c r="H138" s="305"/>
      <c r="I138" s="305"/>
    </row>
    <row r="139" spans="1:9" ht="18" customHeight="1" x14ac:dyDescent="0.2">
      <c r="A139" s="541" t="s">
        <v>993</v>
      </c>
      <c r="B139" s="533" t="s">
        <v>711</v>
      </c>
      <c r="C139" s="446"/>
      <c r="D139" s="555" t="s">
        <v>1120</v>
      </c>
      <c r="E139" s="547"/>
      <c r="F139" s="556"/>
      <c r="G139" s="557" t="s">
        <v>1132</v>
      </c>
      <c r="H139" s="547"/>
      <c r="I139" s="547"/>
    </row>
    <row r="140" spans="1:9" ht="16.5" customHeight="1" x14ac:dyDescent="0.2">
      <c r="A140" s="542"/>
      <c r="B140" s="534"/>
      <c r="C140" s="535"/>
      <c r="D140" s="45" t="s">
        <v>467</v>
      </c>
      <c r="E140" s="548" t="s">
        <v>468</v>
      </c>
      <c r="F140" s="558"/>
      <c r="G140" s="46" t="s">
        <v>467</v>
      </c>
      <c r="H140" s="548" t="s">
        <v>468</v>
      </c>
      <c r="I140" s="549"/>
    </row>
    <row r="141" spans="1:9" ht="15" customHeight="1" x14ac:dyDescent="0.2">
      <c r="A141" s="542"/>
      <c r="B141" s="534"/>
      <c r="C141" s="535"/>
      <c r="D141" s="550" t="s">
        <v>109</v>
      </c>
      <c r="E141" s="538" t="s">
        <v>105</v>
      </c>
      <c r="F141" s="559" t="s">
        <v>1139</v>
      </c>
      <c r="G141" s="538" t="s">
        <v>109</v>
      </c>
      <c r="H141" s="538" t="s">
        <v>105</v>
      </c>
      <c r="I141" s="544" t="s">
        <v>1140</v>
      </c>
    </row>
    <row r="142" spans="1:9" x14ac:dyDescent="0.2">
      <c r="A142" s="542"/>
      <c r="B142" s="534"/>
      <c r="C142" s="535"/>
      <c r="D142" s="551"/>
      <c r="E142" s="539"/>
      <c r="F142" s="560"/>
      <c r="G142" s="539"/>
      <c r="H142" s="539"/>
      <c r="I142" s="545"/>
    </row>
    <row r="143" spans="1:9" ht="18.75" customHeight="1" x14ac:dyDescent="0.2">
      <c r="A143" s="542"/>
      <c r="B143" s="534"/>
      <c r="C143" s="535"/>
      <c r="D143" s="551"/>
      <c r="E143" s="539"/>
      <c r="F143" s="560"/>
      <c r="G143" s="539"/>
      <c r="H143" s="539"/>
      <c r="I143" s="545"/>
    </row>
    <row r="144" spans="1:9" ht="27.75" customHeight="1" x14ac:dyDescent="0.2">
      <c r="A144" s="543"/>
      <c r="B144" s="536"/>
      <c r="C144" s="537"/>
      <c r="D144" s="552"/>
      <c r="E144" s="540"/>
      <c r="F144" s="561"/>
      <c r="G144" s="540"/>
      <c r="H144" s="540"/>
      <c r="I144" s="546"/>
    </row>
    <row r="145" spans="1:12" x14ac:dyDescent="0.2">
      <c r="A145" s="65"/>
      <c r="B145" s="66"/>
      <c r="C145" s="49"/>
      <c r="D145" s="67"/>
      <c r="E145" s="67"/>
      <c r="G145" s="73"/>
      <c r="H145" s="73"/>
      <c r="I145" s="73"/>
    </row>
    <row r="146" spans="1:12" s="53" customFormat="1" x14ac:dyDescent="0.2">
      <c r="A146" s="50" t="s">
        <v>280</v>
      </c>
      <c r="B146" s="55" t="s">
        <v>198</v>
      </c>
      <c r="C146" s="52"/>
      <c r="D146" s="216">
        <v>627364502</v>
      </c>
      <c r="E146" s="216">
        <v>3893348151</v>
      </c>
      <c r="F146" s="295">
        <v>48.967745493860797</v>
      </c>
      <c r="G146" s="216">
        <v>1959352451</v>
      </c>
      <c r="H146" s="216">
        <v>10535482276</v>
      </c>
      <c r="I146" s="295">
        <v>35.098917120569297</v>
      </c>
    </row>
    <row r="147" spans="1:12" s="53" customFormat="1" ht="24" customHeight="1" x14ac:dyDescent="0.2">
      <c r="A147" s="54">
        <v>7</v>
      </c>
      <c r="B147" s="55" t="s">
        <v>281</v>
      </c>
      <c r="C147" s="52"/>
      <c r="D147" s="216">
        <v>306847107</v>
      </c>
      <c r="E147" s="216">
        <v>620773069</v>
      </c>
      <c r="F147" s="295">
        <v>24.006734776724901</v>
      </c>
      <c r="G147" s="216">
        <v>985236056</v>
      </c>
      <c r="H147" s="216">
        <v>1893720108</v>
      </c>
      <c r="I147" s="295">
        <v>33.170169529303799</v>
      </c>
      <c r="K147" s="85"/>
      <c r="L147" s="85"/>
    </row>
    <row r="148" spans="1:12" ht="24" customHeight="1" x14ac:dyDescent="0.2">
      <c r="A148" s="56">
        <v>701</v>
      </c>
      <c r="B148" s="57"/>
      <c r="C148" s="58" t="s">
        <v>843</v>
      </c>
      <c r="D148" s="59">
        <v>54356</v>
      </c>
      <c r="E148" s="59">
        <v>476980</v>
      </c>
      <c r="F148" s="217">
        <v>47.079864323157601</v>
      </c>
      <c r="G148" s="59">
        <v>116465</v>
      </c>
      <c r="H148" s="59">
        <v>991011</v>
      </c>
      <c r="I148" s="217">
        <v>19.129940351543599</v>
      </c>
    </row>
    <row r="149" spans="1:12" x14ac:dyDescent="0.2">
      <c r="A149" s="56">
        <v>702</v>
      </c>
      <c r="B149" s="57"/>
      <c r="C149" s="58" t="s">
        <v>844</v>
      </c>
      <c r="D149" s="59">
        <v>286281</v>
      </c>
      <c r="E149" s="59">
        <v>1773579</v>
      </c>
      <c r="F149" s="217">
        <v>7.6983099982207897</v>
      </c>
      <c r="G149" s="59">
        <v>935160</v>
      </c>
      <c r="H149" s="59">
        <v>5691712</v>
      </c>
      <c r="I149" s="217">
        <v>18.836272619860701</v>
      </c>
    </row>
    <row r="150" spans="1:12" x14ac:dyDescent="0.2">
      <c r="A150" s="56">
        <v>703</v>
      </c>
      <c r="B150" s="57"/>
      <c r="C150" s="58" t="s">
        <v>845</v>
      </c>
      <c r="D150" s="59">
        <v>2</v>
      </c>
      <c r="E150" s="59">
        <v>367</v>
      </c>
      <c r="F150" s="217" t="s">
        <v>708</v>
      </c>
      <c r="G150" s="59">
        <v>38</v>
      </c>
      <c r="H150" s="59">
        <v>1570</v>
      </c>
      <c r="I150" s="217">
        <v>-94.915803108808305</v>
      </c>
    </row>
    <row r="151" spans="1:12" x14ac:dyDescent="0.2">
      <c r="A151" s="56">
        <v>704</v>
      </c>
      <c r="B151" s="57"/>
      <c r="C151" s="58" t="s">
        <v>846</v>
      </c>
      <c r="D151" s="59">
        <v>51984</v>
      </c>
      <c r="E151" s="59">
        <v>657888</v>
      </c>
      <c r="F151" s="217">
        <v>3.1583106754099601</v>
      </c>
      <c r="G151" s="59">
        <v>211788</v>
      </c>
      <c r="H151" s="59">
        <v>2328669</v>
      </c>
      <c r="I151" s="217">
        <v>18.8687133299915</v>
      </c>
    </row>
    <row r="152" spans="1:12" x14ac:dyDescent="0.2">
      <c r="A152" s="56">
        <v>705</v>
      </c>
      <c r="B152" s="57"/>
      <c r="C152" s="58" t="s">
        <v>878</v>
      </c>
      <c r="D152" s="59">
        <v>28339</v>
      </c>
      <c r="E152" s="59">
        <v>135170</v>
      </c>
      <c r="F152" s="217">
        <v>-26.105519808881301</v>
      </c>
      <c r="G152" s="59">
        <v>91790</v>
      </c>
      <c r="H152" s="59">
        <v>479756</v>
      </c>
      <c r="I152" s="217">
        <v>-18.660470415500299</v>
      </c>
    </row>
    <row r="153" spans="1:12" x14ac:dyDescent="0.2">
      <c r="A153" s="56">
        <v>706</v>
      </c>
      <c r="B153" s="57"/>
      <c r="C153" s="58" t="s">
        <v>282</v>
      </c>
      <c r="D153" s="59">
        <v>21288</v>
      </c>
      <c r="E153" s="59">
        <v>613459</v>
      </c>
      <c r="F153" s="217">
        <v>25.761899490358601</v>
      </c>
      <c r="G153" s="59">
        <v>71739</v>
      </c>
      <c r="H153" s="59">
        <v>2317428</v>
      </c>
      <c r="I153" s="217">
        <v>10.354239782094201</v>
      </c>
    </row>
    <row r="154" spans="1:12" x14ac:dyDescent="0.2">
      <c r="A154" s="56">
        <v>707</v>
      </c>
      <c r="B154" s="57"/>
      <c r="C154" s="58" t="s">
        <v>864</v>
      </c>
      <c r="D154" s="59">
        <v>4</v>
      </c>
      <c r="E154" s="59">
        <v>125</v>
      </c>
      <c r="F154" s="296">
        <v>-99.976822149866095</v>
      </c>
      <c r="G154" s="59">
        <v>170</v>
      </c>
      <c r="H154" s="59">
        <v>4300</v>
      </c>
      <c r="I154" s="217">
        <v>-99.648603525895894</v>
      </c>
    </row>
    <row r="155" spans="1:12" x14ac:dyDescent="0.2">
      <c r="A155" s="56">
        <v>708</v>
      </c>
      <c r="B155" s="57"/>
      <c r="C155" s="58" t="s">
        <v>284</v>
      </c>
      <c r="D155" s="59">
        <v>63314859</v>
      </c>
      <c r="E155" s="59">
        <v>81067093</v>
      </c>
      <c r="F155" s="217">
        <v>24.318385480711299</v>
      </c>
      <c r="G155" s="59">
        <v>197120471</v>
      </c>
      <c r="H155" s="59">
        <v>228731668</v>
      </c>
      <c r="I155" s="217">
        <v>34.047903330090001</v>
      </c>
    </row>
    <row r="156" spans="1:12" x14ac:dyDescent="0.2">
      <c r="A156" s="56">
        <v>709</v>
      </c>
      <c r="B156" s="57"/>
      <c r="C156" s="58" t="s">
        <v>285</v>
      </c>
      <c r="D156" s="71">
        <v>22834264</v>
      </c>
      <c r="E156" s="71">
        <v>18770221</v>
      </c>
      <c r="F156" s="217">
        <v>19.544651694485701</v>
      </c>
      <c r="G156" s="59">
        <v>76486393</v>
      </c>
      <c r="H156" s="59">
        <v>54602823</v>
      </c>
      <c r="I156" s="217">
        <v>36.061015476015697</v>
      </c>
    </row>
    <row r="157" spans="1:12" x14ac:dyDescent="0.2">
      <c r="A157" s="56">
        <v>711</v>
      </c>
      <c r="B157" s="57"/>
      <c r="C157" s="58" t="s">
        <v>286</v>
      </c>
      <c r="D157" s="59">
        <v>5621473</v>
      </c>
      <c r="E157" s="59">
        <v>10840173</v>
      </c>
      <c r="F157" s="217">
        <v>5.4074111312533697</v>
      </c>
      <c r="G157" s="59">
        <v>20803397</v>
      </c>
      <c r="H157" s="59">
        <v>33884440</v>
      </c>
      <c r="I157" s="217">
        <v>21.004223451088201</v>
      </c>
    </row>
    <row r="158" spans="1:12" x14ac:dyDescent="0.2">
      <c r="A158" s="56">
        <v>732</v>
      </c>
      <c r="B158" s="57"/>
      <c r="C158" s="58" t="s">
        <v>288</v>
      </c>
      <c r="D158" s="59">
        <v>62421796</v>
      </c>
      <c r="E158" s="59">
        <v>129577596</v>
      </c>
      <c r="F158" s="217">
        <v>-6.7020727277243699</v>
      </c>
      <c r="G158" s="59">
        <v>211196981</v>
      </c>
      <c r="H158" s="59">
        <v>424904210</v>
      </c>
      <c r="I158" s="217">
        <v>13.516914431063</v>
      </c>
    </row>
    <row r="159" spans="1:12" x14ac:dyDescent="0.2">
      <c r="A159" s="56">
        <v>734</v>
      </c>
      <c r="B159" s="57"/>
      <c r="C159" s="58" t="s">
        <v>291</v>
      </c>
      <c r="D159" s="59">
        <v>2271194</v>
      </c>
      <c r="E159" s="59">
        <v>21706964</v>
      </c>
      <c r="F159" s="217">
        <v>3.5276039093217402</v>
      </c>
      <c r="G159" s="59">
        <v>6864298</v>
      </c>
      <c r="H159" s="59">
        <v>81189172</v>
      </c>
      <c r="I159" s="217">
        <v>33.425089010676103</v>
      </c>
    </row>
    <row r="160" spans="1:12" x14ac:dyDescent="0.2">
      <c r="A160" s="56">
        <v>736</v>
      </c>
      <c r="B160" s="57"/>
      <c r="C160" s="58" t="s">
        <v>292</v>
      </c>
      <c r="D160" s="59">
        <v>2873825</v>
      </c>
      <c r="E160" s="59">
        <v>7593676</v>
      </c>
      <c r="F160" s="217">
        <v>21.111704237511599</v>
      </c>
      <c r="G160" s="59">
        <v>8873485</v>
      </c>
      <c r="H160" s="59">
        <v>22429153</v>
      </c>
      <c r="I160" s="217">
        <v>38.658916723243003</v>
      </c>
    </row>
    <row r="161" spans="1:12" x14ac:dyDescent="0.2">
      <c r="A161" s="56">
        <v>738</v>
      </c>
      <c r="B161" s="57"/>
      <c r="C161" s="58" t="s">
        <v>495</v>
      </c>
      <c r="D161" s="59">
        <v>1039546</v>
      </c>
      <c r="E161" s="59">
        <v>3390247</v>
      </c>
      <c r="F161" s="217">
        <v>85.201713127605103</v>
      </c>
      <c r="G161" s="59">
        <v>2744405</v>
      </c>
      <c r="H161" s="59">
        <v>8334951</v>
      </c>
      <c r="I161" s="217">
        <v>-15.1965173289076</v>
      </c>
    </row>
    <row r="162" spans="1:12" x14ac:dyDescent="0.2">
      <c r="A162" s="56">
        <v>740</v>
      </c>
      <c r="B162" s="57"/>
      <c r="C162" s="58" t="s">
        <v>293</v>
      </c>
      <c r="D162" s="59">
        <v>97898</v>
      </c>
      <c r="E162" s="59">
        <v>8243955</v>
      </c>
      <c r="F162" s="217">
        <v>53.677858952259498</v>
      </c>
      <c r="G162" s="59">
        <v>394483</v>
      </c>
      <c r="H162" s="59">
        <v>21650602</v>
      </c>
      <c r="I162" s="217">
        <v>-7.8845093622900597</v>
      </c>
    </row>
    <row r="163" spans="1:12" x14ac:dyDescent="0.2">
      <c r="A163" s="56">
        <v>749</v>
      </c>
      <c r="B163" s="57"/>
      <c r="C163" s="58" t="s">
        <v>294</v>
      </c>
      <c r="D163" s="59">
        <v>18732340</v>
      </c>
      <c r="E163" s="59">
        <v>60384166</v>
      </c>
      <c r="F163" s="217">
        <v>54.4162664855738</v>
      </c>
      <c r="G163" s="59">
        <v>55775353</v>
      </c>
      <c r="H163" s="59">
        <v>176531196</v>
      </c>
      <c r="I163" s="217">
        <v>61.795144977888597</v>
      </c>
    </row>
    <row r="164" spans="1:12" x14ac:dyDescent="0.2">
      <c r="A164" s="56">
        <v>751</v>
      </c>
      <c r="B164" s="57"/>
      <c r="C164" s="58" t="s">
        <v>295</v>
      </c>
      <c r="D164" s="59">
        <v>9382997</v>
      </c>
      <c r="E164" s="59">
        <v>26633950</v>
      </c>
      <c r="F164" s="217">
        <v>-2.6261663293271602</v>
      </c>
      <c r="G164" s="59">
        <v>38584408</v>
      </c>
      <c r="H164" s="59">
        <v>91017539</v>
      </c>
      <c r="I164" s="217">
        <v>25.2413927307501</v>
      </c>
    </row>
    <row r="165" spans="1:12" x14ac:dyDescent="0.2">
      <c r="A165" s="56">
        <v>753</v>
      </c>
      <c r="B165" s="57"/>
      <c r="C165" s="58" t="s">
        <v>494</v>
      </c>
      <c r="D165" s="59">
        <v>8888803</v>
      </c>
      <c r="E165" s="59">
        <v>18572093</v>
      </c>
      <c r="F165" s="217">
        <v>29.468597922475801</v>
      </c>
      <c r="G165" s="59">
        <v>29308190</v>
      </c>
      <c r="H165" s="59">
        <v>57175594</v>
      </c>
      <c r="I165" s="217">
        <v>48.846145215159702</v>
      </c>
    </row>
    <row r="166" spans="1:12" x14ac:dyDescent="0.2">
      <c r="A166" s="56">
        <v>755</v>
      </c>
      <c r="B166" s="57"/>
      <c r="C166" s="58" t="s">
        <v>296</v>
      </c>
      <c r="D166" s="71">
        <v>91131136</v>
      </c>
      <c r="E166" s="71">
        <v>127892550</v>
      </c>
      <c r="F166" s="217">
        <v>62.466341053635702</v>
      </c>
      <c r="G166" s="59">
        <v>280054733</v>
      </c>
      <c r="H166" s="59">
        <v>372122398</v>
      </c>
      <c r="I166" s="217">
        <v>55.3020248299594</v>
      </c>
    </row>
    <row r="167" spans="1:12" x14ac:dyDescent="0.2">
      <c r="A167" s="56">
        <v>757</v>
      </c>
      <c r="B167" s="57"/>
      <c r="C167" s="58" t="s">
        <v>297</v>
      </c>
      <c r="D167" s="59">
        <v>1258803</v>
      </c>
      <c r="E167" s="59">
        <v>2221363</v>
      </c>
      <c r="F167" s="217">
        <v>22.688668589818999</v>
      </c>
      <c r="G167" s="59">
        <v>3711040</v>
      </c>
      <c r="H167" s="59">
        <v>6233590</v>
      </c>
      <c r="I167" s="217">
        <v>22.516345431553599</v>
      </c>
    </row>
    <row r="168" spans="1:12" x14ac:dyDescent="0.2">
      <c r="A168" s="56">
        <v>759</v>
      </c>
      <c r="B168" s="57"/>
      <c r="C168" s="58" t="s">
        <v>298</v>
      </c>
      <c r="D168" s="71">
        <v>747586</v>
      </c>
      <c r="E168" s="71">
        <v>1077586</v>
      </c>
      <c r="F168" s="217">
        <v>42.686179016808502</v>
      </c>
      <c r="G168" s="59">
        <v>2551146</v>
      </c>
      <c r="H168" s="59">
        <v>3469920</v>
      </c>
      <c r="I168" s="217">
        <v>11.1716642205133</v>
      </c>
    </row>
    <row r="169" spans="1:12" x14ac:dyDescent="0.2">
      <c r="A169" s="56">
        <v>771</v>
      </c>
      <c r="B169" s="57"/>
      <c r="C169" s="58" t="s">
        <v>299</v>
      </c>
      <c r="D169" s="59">
        <v>2572885</v>
      </c>
      <c r="E169" s="59">
        <v>27617460</v>
      </c>
      <c r="F169" s="217">
        <v>5.0020433938610598</v>
      </c>
      <c r="G169" s="59">
        <v>7212222</v>
      </c>
      <c r="H169" s="59">
        <v>80480558</v>
      </c>
      <c r="I169" s="217">
        <v>3.8777174650997499</v>
      </c>
    </row>
    <row r="170" spans="1:12" x14ac:dyDescent="0.2">
      <c r="A170" s="56">
        <v>772</v>
      </c>
      <c r="B170" s="57"/>
      <c r="C170" s="58" t="s">
        <v>300</v>
      </c>
      <c r="D170" s="59">
        <v>13096796</v>
      </c>
      <c r="E170" s="59">
        <v>64091178</v>
      </c>
      <c r="F170" s="217">
        <v>67.012071371032405</v>
      </c>
      <c r="G170" s="59">
        <v>41752667</v>
      </c>
      <c r="H170" s="59">
        <v>198215408</v>
      </c>
      <c r="I170" s="217">
        <v>55.716379619184004</v>
      </c>
    </row>
    <row r="171" spans="1:12" x14ac:dyDescent="0.2">
      <c r="A171" s="56">
        <v>779</v>
      </c>
      <c r="B171" s="57"/>
      <c r="C171" s="58" t="s">
        <v>301</v>
      </c>
      <c r="D171" s="59">
        <v>107701</v>
      </c>
      <c r="E171" s="59">
        <v>5911452</v>
      </c>
      <c r="F171" s="217">
        <v>77.114886969433798</v>
      </c>
      <c r="G171" s="59">
        <v>340159</v>
      </c>
      <c r="H171" s="59">
        <v>15886293</v>
      </c>
      <c r="I171" s="217">
        <v>71.113179166282904</v>
      </c>
    </row>
    <row r="172" spans="1:12" x14ac:dyDescent="0.2">
      <c r="A172" s="56">
        <v>781</v>
      </c>
      <c r="B172" s="57"/>
      <c r="C172" s="58" t="s">
        <v>302</v>
      </c>
      <c r="D172" s="59">
        <v>46</v>
      </c>
      <c r="E172" s="59">
        <v>1280997</v>
      </c>
      <c r="F172" s="217">
        <v>-31.812788671847301</v>
      </c>
      <c r="G172" s="59">
        <v>291</v>
      </c>
      <c r="H172" s="59">
        <v>4330495</v>
      </c>
      <c r="I172" s="217">
        <v>9.0120234321369406</v>
      </c>
    </row>
    <row r="173" spans="1:12" x14ac:dyDescent="0.2">
      <c r="A173" s="56">
        <v>790</v>
      </c>
      <c r="B173" s="57"/>
      <c r="C173" s="58" t="s">
        <v>303</v>
      </c>
      <c r="D173" s="59">
        <v>10905</v>
      </c>
      <c r="E173" s="59">
        <v>242781</v>
      </c>
      <c r="F173" s="217">
        <v>-14.535700330548799</v>
      </c>
      <c r="G173" s="59">
        <v>34784</v>
      </c>
      <c r="H173" s="59">
        <v>715652</v>
      </c>
      <c r="I173" s="217">
        <v>-30.474875721698201</v>
      </c>
    </row>
    <row r="174" spans="1:12" s="53" customFormat="1" ht="24" customHeight="1" x14ac:dyDescent="0.2">
      <c r="A174" s="54">
        <v>8</v>
      </c>
      <c r="B174" s="55" t="s">
        <v>304</v>
      </c>
      <c r="C174" s="52"/>
      <c r="D174" s="297">
        <v>320517395</v>
      </c>
      <c r="E174" s="297">
        <v>3272575082</v>
      </c>
      <c r="F174" s="298">
        <v>54.881448990510101</v>
      </c>
      <c r="G174" s="297">
        <v>974116395</v>
      </c>
      <c r="H174" s="297">
        <v>8641762168</v>
      </c>
      <c r="I174" s="298">
        <v>35.529061602748797</v>
      </c>
      <c r="K174" s="85"/>
      <c r="L174" s="85"/>
    </row>
    <row r="175" spans="1:12" ht="24" customHeight="1" x14ac:dyDescent="0.2">
      <c r="A175" s="56">
        <v>801</v>
      </c>
      <c r="B175" s="57"/>
      <c r="C175" s="58" t="s">
        <v>879</v>
      </c>
      <c r="D175" s="59">
        <v>450494</v>
      </c>
      <c r="E175" s="59">
        <v>20019067</v>
      </c>
      <c r="F175" s="217">
        <v>44.764634419721297</v>
      </c>
      <c r="G175" s="59">
        <v>1224997</v>
      </c>
      <c r="H175" s="59">
        <v>54603077</v>
      </c>
      <c r="I175" s="217">
        <v>66.4810791805251</v>
      </c>
    </row>
    <row r="176" spans="1:12" x14ac:dyDescent="0.2">
      <c r="A176" s="56">
        <v>802</v>
      </c>
      <c r="B176" s="57"/>
      <c r="C176" s="58" t="s">
        <v>847</v>
      </c>
      <c r="D176" s="59">
        <v>10737</v>
      </c>
      <c r="E176" s="59">
        <v>856226</v>
      </c>
      <c r="F176" s="217">
        <v>22.5629508116937</v>
      </c>
      <c r="G176" s="59">
        <v>25511</v>
      </c>
      <c r="H176" s="59">
        <v>1573010</v>
      </c>
      <c r="I176" s="217">
        <v>20.735707915084902</v>
      </c>
    </row>
    <row r="177" spans="1:9" x14ac:dyDescent="0.2">
      <c r="A177" s="56">
        <v>803</v>
      </c>
      <c r="B177" s="57"/>
      <c r="C177" s="58" t="s">
        <v>848</v>
      </c>
      <c r="D177" s="59">
        <v>459045</v>
      </c>
      <c r="E177" s="59">
        <v>12751161</v>
      </c>
      <c r="F177" s="217">
        <v>7.3926585988294304</v>
      </c>
      <c r="G177" s="59">
        <v>1395708</v>
      </c>
      <c r="H177" s="59">
        <v>36943512</v>
      </c>
      <c r="I177" s="217">
        <v>22.4054986188114</v>
      </c>
    </row>
    <row r="178" spans="1:9" x14ac:dyDescent="0.2">
      <c r="A178" s="56">
        <v>804</v>
      </c>
      <c r="B178" s="57"/>
      <c r="C178" s="58" t="s">
        <v>849</v>
      </c>
      <c r="D178" s="299">
        <v>527203</v>
      </c>
      <c r="E178" s="299">
        <v>28710168</v>
      </c>
      <c r="F178" s="300">
        <v>51.046110514389198</v>
      </c>
      <c r="G178" s="299">
        <v>1528238</v>
      </c>
      <c r="H178" s="299">
        <v>77175843</v>
      </c>
      <c r="I178" s="300">
        <v>58.675106630357298</v>
      </c>
    </row>
    <row r="179" spans="1:9" x14ac:dyDescent="0.2">
      <c r="A179" s="56">
        <v>805</v>
      </c>
      <c r="B179" s="57"/>
      <c r="C179" s="58" t="s">
        <v>850</v>
      </c>
      <c r="D179" s="59">
        <v>6420</v>
      </c>
      <c r="E179" s="59">
        <v>401148</v>
      </c>
      <c r="F179" s="296">
        <v>-28.3258558862785</v>
      </c>
      <c r="G179" s="59">
        <v>37569</v>
      </c>
      <c r="H179" s="59">
        <v>2165363</v>
      </c>
      <c r="I179" s="217">
        <v>46.507779172319097</v>
      </c>
    </row>
    <row r="180" spans="1:9" x14ac:dyDescent="0.2">
      <c r="A180" s="56">
        <v>806</v>
      </c>
      <c r="B180" s="57"/>
      <c r="C180" s="58" t="s">
        <v>851</v>
      </c>
      <c r="D180" s="59">
        <v>230051</v>
      </c>
      <c r="E180" s="59">
        <v>9023370</v>
      </c>
      <c r="F180" s="217">
        <v>-22.725721902107601</v>
      </c>
      <c r="G180" s="59">
        <v>946765</v>
      </c>
      <c r="H180" s="59">
        <v>31221853</v>
      </c>
      <c r="I180" s="217">
        <v>-5.1633170274747302</v>
      </c>
    </row>
    <row r="181" spans="1:9" x14ac:dyDescent="0.2">
      <c r="A181" s="56">
        <v>807</v>
      </c>
      <c r="B181" s="57"/>
      <c r="C181" s="58" t="s">
        <v>305</v>
      </c>
      <c r="D181" s="59">
        <v>43013</v>
      </c>
      <c r="E181" s="59">
        <v>2362118</v>
      </c>
      <c r="F181" s="217">
        <v>41.943202720462203</v>
      </c>
      <c r="G181" s="59">
        <v>139878</v>
      </c>
      <c r="H181" s="59">
        <v>6784337</v>
      </c>
      <c r="I181" s="217">
        <v>43.883250819483003</v>
      </c>
    </row>
    <row r="182" spans="1:9" x14ac:dyDescent="0.2">
      <c r="A182" s="56">
        <v>808</v>
      </c>
      <c r="B182" s="57"/>
      <c r="C182" s="58" t="s">
        <v>306</v>
      </c>
      <c r="D182" s="59">
        <v>12482</v>
      </c>
      <c r="E182" s="59">
        <v>952243</v>
      </c>
      <c r="F182" s="217">
        <v>35.118610109174099</v>
      </c>
      <c r="G182" s="59">
        <v>32670</v>
      </c>
      <c r="H182" s="59">
        <v>2062626</v>
      </c>
      <c r="I182" s="217">
        <v>16.4773965772137</v>
      </c>
    </row>
    <row r="183" spans="1:9" x14ac:dyDescent="0.2">
      <c r="A183" s="56">
        <v>809</v>
      </c>
      <c r="B183" s="57"/>
      <c r="C183" s="58" t="s">
        <v>307</v>
      </c>
      <c r="D183" s="59">
        <v>8720121</v>
      </c>
      <c r="E183" s="59">
        <v>49501307</v>
      </c>
      <c r="F183" s="217">
        <v>5.2834587633871903</v>
      </c>
      <c r="G183" s="59">
        <v>28243188</v>
      </c>
      <c r="H183" s="59">
        <v>148889167</v>
      </c>
      <c r="I183" s="217">
        <v>13.645167423456799</v>
      </c>
    </row>
    <row r="184" spans="1:9" x14ac:dyDescent="0.2">
      <c r="A184" s="56">
        <v>810</v>
      </c>
      <c r="B184" s="57"/>
      <c r="C184" s="58" t="s">
        <v>308</v>
      </c>
      <c r="D184" s="59">
        <v>2071</v>
      </c>
      <c r="E184" s="59">
        <v>443828</v>
      </c>
      <c r="F184" s="296">
        <v>22.372183177229999</v>
      </c>
      <c r="G184" s="59">
        <v>7059</v>
      </c>
      <c r="H184" s="59">
        <v>1534644</v>
      </c>
      <c r="I184" s="217">
        <v>75.859188339034304</v>
      </c>
    </row>
    <row r="185" spans="1:9" x14ac:dyDescent="0.2">
      <c r="A185" s="56">
        <v>811</v>
      </c>
      <c r="B185" s="57"/>
      <c r="C185" s="58" t="s">
        <v>309</v>
      </c>
      <c r="D185" s="59">
        <v>480300</v>
      </c>
      <c r="E185" s="59">
        <v>16453955</v>
      </c>
      <c r="F185" s="217">
        <v>12.222314827899901</v>
      </c>
      <c r="G185" s="299">
        <v>1404577</v>
      </c>
      <c r="H185" s="299">
        <v>45848898</v>
      </c>
      <c r="I185" s="300">
        <v>19.7679241512534</v>
      </c>
    </row>
    <row r="186" spans="1:9" x14ac:dyDescent="0.2">
      <c r="A186" s="56">
        <v>812</v>
      </c>
      <c r="B186" s="57"/>
      <c r="C186" s="58" t="s">
        <v>880</v>
      </c>
      <c r="D186" s="59">
        <v>477142</v>
      </c>
      <c r="E186" s="59">
        <v>6129196</v>
      </c>
      <c r="F186" s="217">
        <v>50.723259157762001</v>
      </c>
      <c r="G186" s="59">
        <v>1137439</v>
      </c>
      <c r="H186" s="59">
        <v>15339814</v>
      </c>
      <c r="I186" s="217">
        <v>31.4237364255583</v>
      </c>
    </row>
    <row r="187" spans="1:9" x14ac:dyDescent="0.2">
      <c r="A187" s="56">
        <v>813</v>
      </c>
      <c r="B187" s="57"/>
      <c r="C187" s="58" t="s">
        <v>310</v>
      </c>
      <c r="D187" s="59">
        <v>11847296</v>
      </c>
      <c r="E187" s="59">
        <v>25462209</v>
      </c>
      <c r="F187" s="217">
        <v>20.790358672597801</v>
      </c>
      <c r="G187" s="59">
        <v>41882014</v>
      </c>
      <c r="H187" s="59">
        <v>83310779</v>
      </c>
      <c r="I187" s="217">
        <v>45.651863970648101</v>
      </c>
    </row>
    <row r="188" spans="1:9" x14ac:dyDescent="0.2">
      <c r="A188" s="56">
        <v>814</v>
      </c>
      <c r="B188" s="57"/>
      <c r="C188" s="58" t="s">
        <v>311</v>
      </c>
      <c r="D188" s="59">
        <v>1461046</v>
      </c>
      <c r="E188" s="59">
        <v>8329841</v>
      </c>
      <c r="F188" s="217">
        <v>1.0917265340143101</v>
      </c>
      <c r="G188" s="59">
        <v>4762837</v>
      </c>
      <c r="H188" s="59">
        <v>23749950</v>
      </c>
      <c r="I188" s="217">
        <v>7.1947653097691502</v>
      </c>
    </row>
    <row r="189" spans="1:9" x14ac:dyDescent="0.2">
      <c r="A189" s="56">
        <v>815</v>
      </c>
      <c r="B189" s="57"/>
      <c r="C189" s="58" t="s">
        <v>493</v>
      </c>
      <c r="D189" s="59">
        <v>16461619</v>
      </c>
      <c r="E189" s="59">
        <v>27458991</v>
      </c>
      <c r="F189" s="217">
        <v>-25.1430465080769</v>
      </c>
      <c r="G189" s="59">
        <v>58453248</v>
      </c>
      <c r="H189" s="59">
        <v>105994736</v>
      </c>
      <c r="I189" s="217">
        <v>14.281068883812299</v>
      </c>
    </row>
    <row r="190" spans="1:9" x14ac:dyDescent="0.2">
      <c r="A190" s="56">
        <v>816</v>
      </c>
      <c r="B190" s="57"/>
      <c r="C190" s="58" t="s">
        <v>312</v>
      </c>
      <c r="D190" s="59">
        <v>3163686</v>
      </c>
      <c r="E190" s="59">
        <v>26482972</v>
      </c>
      <c r="F190" s="217">
        <v>10.953343405716099</v>
      </c>
      <c r="G190" s="59">
        <v>9752326</v>
      </c>
      <c r="H190" s="59">
        <v>79033500</v>
      </c>
      <c r="I190" s="217">
        <v>-6.7353473829962196</v>
      </c>
    </row>
    <row r="191" spans="1:9" x14ac:dyDescent="0.2">
      <c r="A191" s="56">
        <v>817</v>
      </c>
      <c r="B191" s="57"/>
      <c r="C191" s="58" t="s">
        <v>313</v>
      </c>
      <c r="D191" s="59">
        <v>1027436</v>
      </c>
      <c r="E191" s="59">
        <v>1583867</v>
      </c>
      <c r="F191" s="217">
        <v>11.422230038691501</v>
      </c>
      <c r="G191" s="59">
        <v>3234800</v>
      </c>
      <c r="H191" s="59">
        <v>4673390</v>
      </c>
      <c r="I191" s="217">
        <v>17.269320785500899</v>
      </c>
    </row>
    <row r="192" spans="1:9" x14ac:dyDescent="0.2">
      <c r="A192" s="56">
        <v>818</v>
      </c>
      <c r="B192" s="57"/>
      <c r="C192" s="58" t="s">
        <v>314</v>
      </c>
      <c r="D192" s="59">
        <v>4138387</v>
      </c>
      <c r="E192" s="59">
        <v>7729095</v>
      </c>
      <c r="F192" s="217">
        <v>-13.7212743598496</v>
      </c>
      <c r="G192" s="59">
        <v>18125857</v>
      </c>
      <c r="H192" s="59">
        <v>29600381</v>
      </c>
      <c r="I192" s="217">
        <v>23.195955795196401</v>
      </c>
    </row>
    <row r="193" spans="1:9" x14ac:dyDescent="0.2">
      <c r="A193" s="56">
        <v>819</v>
      </c>
      <c r="B193" s="57"/>
      <c r="C193" s="58" t="s">
        <v>315</v>
      </c>
      <c r="D193" s="59">
        <v>14217660</v>
      </c>
      <c r="E193" s="59">
        <v>33484474</v>
      </c>
      <c r="F193" s="217">
        <v>28.834454071536701</v>
      </c>
      <c r="G193" s="59">
        <v>41432314</v>
      </c>
      <c r="H193" s="59">
        <v>98832326</v>
      </c>
      <c r="I193" s="217">
        <v>30.912483838821601</v>
      </c>
    </row>
    <row r="194" spans="1:9" x14ac:dyDescent="0.2">
      <c r="A194" s="56">
        <v>820</v>
      </c>
      <c r="B194" s="57"/>
      <c r="C194" s="58" t="s">
        <v>852</v>
      </c>
      <c r="D194" s="299">
        <v>1397447</v>
      </c>
      <c r="E194" s="299">
        <v>16742698</v>
      </c>
      <c r="F194" s="300">
        <v>-12.439509190095</v>
      </c>
      <c r="G194" s="299">
        <v>3746016</v>
      </c>
      <c r="H194" s="299">
        <v>49697835</v>
      </c>
      <c r="I194" s="300">
        <v>-11.213204890225301</v>
      </c>
    </row>
    <row r="195" spans="1:9" x14ac:dyDescent="0.2">
      <c r="A195" s="56">
        <v>823</v>
      </c>
      <c r="B195" s="57"/>
      <c r="C195" s="58" t="s">
        <v>316</v>
      </c>
      <c r="D195" s="299">
        <v>286286</v>
      </c>
      <c r="E195" s="299">
        <v>3902702</v>
      </c>
      <c r="F195" s="300">
        <v>6.2070703442209902</v>
      </c>
      <c r="G195" s="299">
        <v>810116</v>
      </c>
      <c r="H195" s="299">
        <v>11236699</v>
      </c>
      <c r="I195" s="300">
        <v>25.7972137583319</v>
      </c>
    </row>
    <row r="196" spans="1:9" x14ac:dyDescent="0.2">
      <c r="A196" s="56">
        <v>829</v>
      </c>
      <c r="B196" s="57"/>
      <c r="C196" s="58" t="s">
        <v>317</v>
      </c>
      <c r="D196" s="299">
        <v>47404169</v>
      </c>
      <c r="E196" s="299">
        <v>176483671</v>
      </c>
      <c r="F196" s="300">
        <v>28.772028612041701</v>
      </c>
      <c r="G196" s="299">
        <v>127269771</v>
      </c>
      <c r="H196" s="299">
        <v>500771663</v>
      </c>
      <c r="I196" s="300">
        <v>25.143381809470601</v>
      </c>
    </row>
    <row r="197" spans="1:9" x14ac:dyDescent="0.2">
      <c r="A197" s="56">
        <v>831</v>
      </c>
      <c r="B197" s="57"/>
      <c r="C197" s="58" t="s">
        <v>318</v>
      </c>
      <c r="D197" s="71">
        <v>1295816</v>
      </c>
      <c r="E197" s="71">
        <v>4332100</v>
      </c>
      <c r="F197" s="217">
        <v>112.608283188481</v>
      </c>
      <c r="G197" s="59">
        <v>2465264</v>
      </c>
      <c r="H197" s="59">
        <v>8321977</v>
      </c>
      <c r="I197" s="217">
        <v>107.52671708135099</v>
      </c>
    </row>
    <row r="198" spans="1:9" x14ac:dyDescent="0.2">
      <c r="A198" s="56">
        <v>832</v>
      </c>
      <c r="B198" s="57"/>
      <c r="C198" s="58" t="s">
        <v>319</v>
      </c>
      <c r="D198" s="59">
        <v>34195246</v>
      </c>
      <c r="E198" s="59">
        <v>157887651</v>
      </c>
      <c r="F198" s="217">
        <v>8.1761384498678904</v>
      </c>
      <c r="G198" s="59">
        <v>110084011</v>
      </c>
      <c r="H198" s="59">
        <v>468070091</v>
      </c>
      <c r="I198" s="217">
        <v>16.495121637376901</v>
      </c>
    </row>
    <row r="199" spans="1:9" x14ac:dyDescent="0.2">
      <c r="A199" s="56">
        <v>833</v>
      </c>
      <c r="B199" s="57"/>
      <c r="C199" s="58" t="s">
        <v>320</v>
      </c>
      <c r="D199" s="71">
        <v>58651</v>
      </c>
      <c r="E199" s="71">
        <v>1412533</v>
      </c>
      <c r="F199" s="217">
        <v>21.2197901595001</v>
      </c>
      <c r="G199" s="59">
        <v>174410</v>
      </c>
      <c r="H199" s="59">
        <v>3218157</v>
      </c>
      <c r="I199" s="217">
        <v>-16.902901723754599</v>
      </c>
    </row>
    <row r="200" spans="1:9" x14ac:dyDescent="0.2">
      <c r="A200" s="56">
        <v>834</v>
      </c>
      <c r="B200" s="57"/>
      <c r="C200" s="58" t="s">
        <v>321</v>
      </c>
      <c r="D200" s="59">
        <v>144863</v>
      </c>
      <c r="E200" s="59">
        <v>30373703</v>
      </c>
      <c r="F200" s="217">
        <v>30.4546794191149</v>
      </c>
      <c r="G200" s="59">
        <v>334619</v>
      </c>
      <c r="H200" s="59">
        <v>81749616</v>
      </c>
      <c r="I200" s="217">
        <v>31.0296056653909</v>
      </c>
    </row>
    <row r="201" spans="1:9" x14ac:dyDescent="0.2">
      <c r="A201" s="56">
        <v>835</v>
      </c>
      <c r="B201" s="57"/>
      <c r="C201" s="58" t="s">
        <v>492</v>
      </c>
      <c r="D201" s="59">
        <v>382592</v>
      </c>
      <c r="E201" s="59">
        <v>2536782</v>
      </c>
      <c r="F201" s="217">
        <v>-0.51671439294294397</v>
      </c>
      <c r="G201" s="59">
        <v>1052100</v>
      </c>
      <c r="H201" s="59">
        <v>7668394</v>
      </c>
      <c r="I201" s="217">
        <v>19.115336026079799</v>
      </c>
    </row>
    <row r="202" spans="1:9" x14ac:dyDescent="0.2">
      <c r="A202" s="56">
        <v>839</v>
      </c>
      <c r="B202" s="57"/>
      <c r="C202" s="58" t="s">
        <v>322</v>
      </c>
      <c r="D202" s="299">
        <v>10036083</v>
      </c>
      <c r="E202" s="299">
        <v>18143663</v>
      </c>
      <c r="F202" s="300">
        <v>65.848981752068298</v>
      </c>
      <c r="G202" s="299">
        <v>30860444</v>
      </c>
      <c r="H202" s="299">
        <v>45258926</v>
      </c>
      <c r="I202" s="300">
        <v>18.151149083739099</v>
      </c>
    </row>
    <row r="203" spans="1:9" x14ac:dyDescent="0.2">
      <c r="A203" s="56">
        <v>841</v>
      </c>
      <c r="B203" s="57"/>
      <c r="C203" s="58" t="s">
        <v>853</v>
      </c>
      <c r="D203" s="59">
        <v>292690</v>
      </c>
      <c r="E203" s="59">
        <v>4509757</v>
      </c>
      <c r="F203" s="217">
        <v>30.3104590035943</v>
      </c>
      <c r="G203" s="59">
        <v>1083764</v>
      </c>
      <c r="H203" s="59">
        <v>15236206</v>
      </c>
      <c r="I203" s="217">
        <v>24.898246931381902</v>
      </c>
    </row>
    <row r="204" spans="1:9" x14ac:dyDescent="0.2">
      <c r="A204" s="56">
        <v>842</v>
      </c>
      <c r="B204" s="57"/>
      <c r="C204" s="58" t="s">
        <v>323</v>
      </c>
      <c r="D204" s="59">
        <v>1604203</v>
      </c>
      <c r="E204" s="59">
        <v>22165566</v>
      </c>
      <c r="F204" s="217">
        <v>-31.6416673998847</v>
      </c>
      <c r="G204" s="59">
        <v>6208627</v>
      </c>
      <c r="H204" s="59">
        <v>80378782</v>
      </c>
      <c r="I204" s="217">
        <v>-29.131916121811201</v>
      </c>
    </row>
    <row r="205" spans="1:9" x14ac:dyDescent="0.2">
      <c r="A205" s="56">
        <v>843</v>
      </c>
      <c r="B205" s="57"/>
      <c r="C205" s="58" t="s">
        <v>324</v>
      </c>
      <c r="D205" s="59">
        <v>1049684</v>
      </c>
      <c r="E205" s="59">
        <v>16114186</v>
      </c>
      <c r="F205" s="217">
        <v>-48.302913710269003</v>
      </c>
      <c r="G205" s="59">
        <v>3117902</v>
      </c>
      <c r="H205" s="59">
        <v>65235483</v>
      </c>
      <c r="I205" s="217">
        <v>-24.8620523105517</v>
      </c>
    </row>
    <row r="207" spans="1:9" ht="16.5" x14ac:dyDescent="0.2">
      <c r="A207" s="554" t="s">
        <v>65</v>
      </c>
      <c r="B207" s="554"/>
      <c r="C207" s="554"/>
      <c r="D207" s="554"/>
      <c r="E207" s="554"/>
      <c r="F207" s="554"/>
      <c r="G207" s="554"/>
      <c r="H207" s="554"/>
      <c r="I207" s="554"/>
    </row>
    <row r="208" spans="1:9" x14ac:dyDescent="0.2">
      <c r="A208" s="57"/>
      <c r="C208" s="77"/>
      <c r="D208" s="43"/>
      <c r="E208" s="43"/>
      <c r="F208" s="44"/>
      <c r="G208" s="305"/>
      <c r="H208" s="305"/>
      <c r="I208" s="74"/>
    </row>
    <row r="209" spans="1:9" ht="18" customHeight="1" x14ac:dyDescent="0.2">
      <c r="A209" s="541" t="s">
        <v>993</v>
      </c>
      <c r="B209" s="533" t="s">
        <v>711</v>
      </c>
      <c r="C209" s="446"/>
      <c r="D209" s="555" t="s">
        <v>1120</v>
      </c>
      <c r="E209" s="547"/>
      <c r="F209" s="556"/>
      <c r="G209" s="557" t="s">
        <v>1132</v>
      </c>
      <c r="H209" s="547"/>
      <c r="I209" s="547"/>
    </row>
    <row r="210" spans="1:9" ht="16.5" customHeight="1" x14ac:dyDescent="0.2">
      <c r="A210" s="542"/>
      <c r="B210" s="534"/>
      <c r="C210" s="535"/>
      <c r="D210" s="45" t="s">
        <v>467</v>
      </c>
      <c r="E210" s="548" t="s">
        <v>468</v>
      </c>
      <c r="F210" s="558"/>
      <c r="G210" s="46" t="s">
        <v>467</v>
      </c>
      <c r="H210" s="548" t="s">
        <v>468</v>
      </c>
      <c r="I210" s="549"/>
    </row>
    <row r="211" spans="1:9" ht="15" customHeight="1" x14ac:dyDescent="0.2">
      <c r="A211" s="542"/>
      <c r="B211" s="534"/>
      <c r="C211" s="535"/>
      <c r="D211" s="550" t="s">
        <v>109</v>
      </c>
      <c r="E211" s="538" t="s">
        <v>105</v>
      </c>
      <c r="F211" s="559" t="s">
        <v>1139</v>
      </c>
      <c r="G211" s="538" t="s">
        <v>109</v>
      </c>
      <c r="H211" s="538" t="s">
        <v>105</v>
      </c>
      <c r="I211" s="544" t="s">
        <v>1140</v>
      </c>
    </row>
    <row r="212" spans="1:9" x14ac:dyDescent="0.2">
      <c r="A212" s="542"/>
      <c r="B212" s="534"/>
      <c r="C212" s="535"/>
      <c r="D212" s="551"/>
      <c r="E212" s="539"/>
      <c r="F212" s="560"/>
      <c r="G212" s="539"/>
      <c r="H212" s="539"/>
      <c r="I212" s="545"/>
    </row>
    <row r="213" spans="1:9" ht="18.75" customHeight="1" x14ac:dyDescent="0.2">
      <c r="A213" s="542"/>
      <c r="B213" s="534"/>
      <c r="C213" s="535"/>
      <c r="D213" s="551"/>
      <c r="E213" s="539"/>
      <c r="F213" s="560"/>
      <c r="G213" s="539"/>
      <c r="H213" s="539"/>
      <c r="I213" s="545"/>
    </row>
    <row r="214" spans="1:9" ht="27.75" customHeight="1" x14ac:dyDescent="0.2">
      <c r="A214" s="543"/>
      <c r="B214" s="536"/>
      <c r="C214" s="537"/>
      <c r="D214" s="552"/>
      <c r="E214" s="540"/>
      <c r="F214" s="561"/>
      <c r="G214" s="540"/>
      <c r="H214" s="540"/>
      <c r="I214" s="546"/>
    </row>
    <row r="215" spans="1:9" x14ac:dyDescent="0.2">
      <c r="A215" s="75"/>
      <c r="B215" s="76"/>
      <c r="C215" s="49"/>
      <c r="D215" s="67"/>
      <c r="E215" s="67"/>
      <c r="G215" s="67"/>
      <c r="H215" s="67"/>
      <c r="I215" s="69"/>
    </row>
    <row r="216" spans="1:9" x14ac:dyDescent="0.2">
      <c r="A216" s="56"/>
      <c r="B216" s="77" t="s">
        <v>290</v>
      </c>
      <c r="C216" s="78"/>
      <c r="D216" s="67"/>
      <c r="E216" s="67"/>
      <c r="G216" s="67"/>
      <c r="H216" s="67"/>
      <c r="I216" s="69"/>
    </row>
    <row r="217" spans="1:9" x14ac:dyDescent="0.2">
      <c r="A217" s="56"/>
      <c r="B217" s="60"/>
      <c r="C217" s="58"/>
      <c r="D217" s="67"/>
      <c r="E217" s="67"/>
      <c r="G217" s="67"/>
      <c r="H217" s="67"/>
      <c r="I217" s="69"/>
    </row>
    <row r="218" spans="1:9" x14ac:dyDescent="0.2">
      <c r="A218" s="56">
        <v>844</v>
      </c>
      <c r="B218" s="57"/>
      <c r="C218" s="58" t="s">
        <v>854</v>
      </c>
      <c r="D218" s="59">
        <v>3654227</v>
      </c>
      <c r="E218" s="59">
        <v>45463659</v>
      </c>
      <c r="F218" s="217">
        <v>79.062239167567</v>
      </c>
      <c r="G218" s="59">
        <v>12295676</v>
      </c>
      <c r="H218" s="59">
        <v>105559033</v>
      </c>
      <c r="I218" s="217">
        <v>29.616104793837099</v>
      </c>
    </row>
    <row r="219" spans="1:9" x14ac:dyDescent="0.2">
      <c r="A219" s="56">
        <v>845</v>
      </c>
      <c r="B219" s="60"/>
      <c r="C219" s="58" t="s">
        <v>824</v>
      </c>
      <c r="D219" s="59">
        <v>2092536</v>
      </c>
      <c r="E219" s="59">
        <v>16291210</v>
      </c>
      <c r="F219" s="217">
        <v>13.902051790611401</v>
      </c>
      <c r="G219" s="59">
        <v>9019633</v>
      </c>
      <c r="H219" s="59">
        <v>78484808</v>
      </c>
      <c r="I219" s="217">
        <v>142.047383238875</v>
      </c>
    </row>
    <row r="220" spans="1:9" x14ac:dyDescent="0.2">
      <c r="A220" s="56">
        <v>846</v>
      </c>
      <c r="B220" s="60"/>
      <c r="C220" s="58" t="s">
        <v>325</v>
      </c>
      <c r="D220" s="301">
        <v>2392354</v>
      </c>
      <c r="E220" s="301">
        <v>14102228</v>
      </c>
      <c r="F220" s="300">
        <v>22.757755127569101</v>
      </c>
      <c r="G220" s="299">
        <v>7536954</v>
      </c>
      <c r="H220" s="299">
        <v>45675199</v>
      </c>
      <c r="I220" s="300">
        <v>22.386058205403501</v>
      </c>
    </row>
    <row r="221" spans="1:9" x14ac:dyDescent="0.2">
      <c r="A221" s="56">
        <v>847</v>
      </c>
      <c r="B221" s="60"/>
      <c r="C221" s="58" t="s">
        <v>855</v>
      </c>
      <c r="D221" s="59">
        <v>62389</v>
      </c>
      <c r="E221" s="59">
        <v>2503246</v>
      </c>
      <c r="F221" s="217">
        <v>54.304854978169502</v>
      </c>
      <c r="G221" s="59">
        <v>192135</v>
      </c>
      <c r="H221" s="59">
        <v>6334770</v>
      </c>
      <c r="I221" s="217">
        <v>38.501912423383899</v>
      </c>
    </row>
    <row r="222" spans="1:9" x14ac:dyDescent="0.2">
      <c r="A222" s="56">
        <v>848</v>
      </c>
      <c r="B222" s="60"/>
      <c r="C222" s="58" t="s">
        <v>856</v>
      </c>
      <c r="D222" s="71">
        <v>48027</v>
      </c>
      <c r="E222" s="71">
        <v>1642084</v>
      </c>
      <c r="F222" s="217">
        <v>-49.266769301971799</v>
      </c>
      <c r="G222" s="59">
        <v>461552</v>
      </c>
      <c r="H222" s="59">
        <v>9378733</v>
      </c>
      <c r="I222" s="217">
        <v>-32.900530987329603</v>
      </c>
    </row>
    <row r="223" spans="1:9" x14ac:dyDescent="0.2">
      <c r="A223" s="56">
        <v>849</v>
      </c>
      <c r="B223" s="60"/>
      <c r="C223" s="58" t="s">
        <v>326</v>
      </c>
      <c r="D223" s="299">
        <v>2955520</v>
      </c>
      <c r="E223" s="299">
        <v>20625604</v>
      </c>
      <c r="F223" s="300">
        <v>9.9038916614349599</v>
      </c>
      <c r="G223" s="299">
        <v>8846873</v>
      </c>
      <c r="H223" s="299">
        <v>55622435</v>
      </c>
      <c r="I223" s="300">
        <v>-7.9567051399180597</v>
      </c>
    </row>
    <row r="224" spans="1:9" x14ac:dyDescent="0.2">
      <c r="A224" s="56">
        <v>850</v>
      </c>
      <c r="B224" s="60"/>
      <c r="C224" s="58" t="s">
        <v>327</v>
      </c>
      <c r="D224" s="59">
        <v>250874</v>
      </c>
      <c r="E224" s="59">
        <v>1932072</v>
      </c>
      <c r="F224" s="217">
        <v>429.72809949304798</v>
      </c>
      <c r="G224" s="59">
        <v>335485</v>
      </c>
      <c r="H224" s="59">
        <v>2859168</v>
      </c>
      <c r="I224" s="217">
        <v>138.09812497293601</v>
      </c>
    </row>
    <row r="225" spans="1:9" x14ac:dyDescent="0.2">
      <c r="A225" s="56">
        <v>851</v>
      </c>
      <c r="B225" s="60"/>
      <c r="C225" s="58" t="s">
        <v>869</v>
      </c>
      <c r="D225" s="59">
        <v>290043</v>
      </c>
      <c r="E225" s="59">
        <v>3786349</v>
      </c>
      <c r="F225" s="217">
        <v>34.862380746305099</v>
      </c>
      <c r="G225" s="59">
        <v>563902</v>
      </c>
      <c r="H225" s="59">
        <v>9141792</v>
      </c>
      <c r="I225" s="217">
        <v>-32.370054447709599</v>
      </c>
    </row>
    <row r="226" spans="1:9" x14ac:dyDescent="0.2">
      <c r="A226" s="56">
        <v>852</v>
      </c>
      <c r="B226" s="60"/>
      <c r="C226" s="58" t="s">
        <v>328</v>
      </c>
      <c r="D226" s="59">
        <v>1703167</v>
      </c>
      <c r="E226" s="59">
        <v>22798622</v>
      </c>
      <c r="F226" s="217">
        <v>21.401561371692701</v>
      </c>
      <c r="G226" s="59">
        <v>5469750</v>
      </c>
      <c r="H226" s="59">
        <v>80921694</v>
      </c>
      <c r="I226" s="217">
        <v>63.132128552925501</v>
      </c>
    </row>
    <row r="227" spans="1:9" x14ac:dyDescent="0.2">
      <c r="A227" s="56">
        <v>853</v>
      </c>
      <c r="B227" s="60"/>
      <c r="C227" s="58" t="s">
        <v>709</v>
      </c>
      <c r="D227" s="59">
        <v>650739</v>
      </c>
      <c r="E227" s="59">
        <v>68215143</v>
      </c>
      <c r="F227" s="217">
        <v>31.0428346364302</v>
      </c>
      <c r="G227" s="59">
        <v>1897612</v>
      </c>
      <c r="H227" s="59">
        <v>159362427</v>
      </c>
      <c r="I227" s="217">
        <v>-62.415617820087</v>
      </c>
    </row>
    <row r="228" spans="1:9" x14ac:dyDescent="0.2">
      <c r="A228" s="56">
        <v>854</v>
      </c>
      <c r="B228" s="60"/>
      <c r="C228" s="58" t="s">
        <v>528</v>
      </c>
      <c r="D228" s="59">
        <v>92487</v>
      </c>
      <c r="E228" s="59">
        <v>3016967</v>
      </c>
      <c r="F228" s="217">
        <v>-24.722728595146599</v>
      </c>
      <c r="G228" s="59">
        <v>366558</v>
      </c>
      <c r="H228" s="59">
        <v>7484256</v>
      </c>
      <c r="I228" s="217">
        <v>-38.302158880685802</v>
      </c>
    </row>
    <row r="229" spans="1:9" x14ac:dyDescent="0.2">
      <c r="A229" s="56">
        <v>859</v>
      </c>
      <c r="B229" s="60"/>
      <c r="C229" s="58" t="s">
        <v>329</v>
      </c>
      <c r="D229" s="71">
        <v>7304802</v>
      </c>
      <c r="E229" s="71">
        <v>107377721</v>
      </c>
      <c r="F229" s="217">
        <v>42.664730806811903</v>
      </c>
      <c r="G229" s="59">
        <v>22911659</v>
      </c>
      <c r="H229" s="59">
        <v>324951978</v>
      </c>
      <c r="I229" s="217">
        <v>47.8456176475717</v>
      </c>
    </row>
    <row r="230" spans="1:9" x14ac:dyDescent="0.2">
      <c r="A230" s="56">
        <v>860</v>
      </c>
      <c r="B230" s="60"/>
      <c r="C230" s="58" t="s">
        <v>837</v>
      </c>
      <c r="D230" s="59">
        <v>111555</v>
      </c>
      <c r="E230" s="59">
        <v>1850312</v>
      </c>
      <c r="F230" s="217">
        <v>-4.5123467939620703</v>
      </c>
      <c r="G230" s="59">
        <v>851057</v>
      </c>
      <c r="H230" s="59">
        <v>7093036</v>
      </c>
      <c r="I230" s="217">
        <v>-4.8812067111446096</v>
      </c>
    </row>
    <row r="231" spans="1:9" x14ac:dyDescent="0.2">
      <c r="A231" s="56">
        <v>861</v>
      </c>
      <c r="B231" s="60"/>
      <c r="C231" s="58" t="s">
        <v>862</v>
      </c>
      <c r="D231" s="71">
        <v>40840186</v>
      </c>
      <c r="E231" s="71">
        <v>993814441</v>
      </c>
      <c r="F231" s="217">
        <v>226.75604293279201</v>
      </c>
      <c r="G231" s="59">
        <v>92829260</v>
      </c>
      <c r="H231" s="59">
        <v>2139249578</v>
      </c>
      <c r="I231" s="217">
        <v>262.344271096272</v>
      </c>
    </row>
    <row r="232" spans="1:9" x14ac:dyDescent="0.2">
      <c r="A232" s="56">
        <v>862</v>
      </c>
      <c r="B232" s="60"/>
      <c r="C232" s="58" t="s">
        <v>330</v>
      </c>
      <c r="D232" s="59">
        <v>1199171</v>
      </c>
      <c r="E232" s="59">
        <v>16385035</v>
      </c>
      <c r="F232" s="217">
        <v>30.613800647814401</v>
      </c>
      <c r="G232" s="59">
        <v>4091460</v>
      </c>
      <c r="H232" s="59">
        <v>52440813</v>
      </c>
      <c r="I232" s="217">
        <v>51.104354293762199</v>
      </c>
    </row>
    <row r="233" spans="1:9" x14ac:dyDescent="0.2">
      <c r="A233" s="56">
        <v>863</v>
      </c>
      <c r="B233" s="60"/>
      <c r="C233" s="58" t="s">
        <v>491</v>
      </c>
      <c r="D233" s="59">
        <v>298108</v>
      </c>
      <c r="E233" s="59">
        <v>100064463</v>
      </c>
      <c r="F233" s="217">
        <v>23.579538423470101</v>
      </c>
      <c r="G233" s="59">
        <v>742618</v>
      </c>
      <c r="H233" s="59">
        <v>224955532</v>
      </c>
      <c r="I233" s="217">
        <v>-31.963314553532701</v>
      </c>
    </row>
    <row r="234" spans="1:9" x14ac:dyDescent="0.2">
      <c r="A234" s="56">
        <v>864</v>
      </c>
      <c r="B234" s="60"/>
      <c r="C234" s="58" t="s">
        <v>863</v>
      </c>
      <c r="D234" s="59">
        <v>1613024</v>
      </c>
      <c r="E234" s="59">
        <v>44721334</v>
      </c>
      <c r="F234" s="217">
        <v>-4.4147321059114697</v>
      </c>
      <c r="G234" s="59">
        <v>4362210</v>
      </c>
      <c r="H234" s="59">
        <v>134952750</v>
      </c>
      <c r="I234" s="217">
        <v>-19.206092556679899</v>
      </c>
    </row>
    <row r="235" spans="1:9" x14ac:dyDescent="0.2">
      <c r="A235" s="56">
        <v>865</v>
      </c>
      <c r="B235" s="60"/>
      <c r="C235" s="58" t="s">
        <v>331</v>
      </c>
      <c r="D235" s="59">
        <v>1818065</v>
      </c>
      <c r="E235" s="59">
        <v>119420402</v>
      </c>
      <c r="F235" s="217">
        <v>50.862643512154399</v>
      </c>
      <c r="G235" s="59">
        <v>4732111</v>
      </c>
      <c r="H235" s="59">
        <v>300559229</v>
      </c>
      <c r="I235" s="217">
        <v>35.003160427780699</v>
      </c>
    </row>
    <row r="236" spans="1:9" x14ac:dyDescent="0.2">
      <c r="A236" s="56">
        <v>869</v>
      </c>
      <c r="B236" s="60"/>
      <c r="C236" s="58" t="s">
        <v>332</v>
      </c>
      <c r="D236" s="59">
        <v>5561428</v>
      </c>
      <c r="E236" s="59">
        <v>144822946</v>
      </c>
      <c r="F236" s="217">
        <v>72.057255859260806</v>
      </c>
      <c r="G236" s="59">
        <v>18241118</v>
      </c>
      <c r="H236" s="59">
        <v>421669540</v>
      </c>
      <c r="I236" s="217">
        <v>40.538678038165799</v>
      </c>
    </row>
    <row r="237" spans="1:9" x14ac:dyDescent="0.2">
      <c r="A237" s="56">
        <v>871</v>
      </c>
      <c r="B237" s="60"/>
      <c r="C237" s="58" t="s">
        <v>490</v>
      </c>
      <c r="D237" s="59">
        <v>321389</v>
      </c>
      <c r="E237" s="59">
        <v>40915634</v>
      </c>
      <c r="F237" s="217">
        <v>31.6914794696117</v>
      </c>
      <c r="G237" s="299">
        <v>992166</v>
      </c>
      <c r="H237" s="299">
        <v>119186213</v>
      </c>
      <c r="I237" s="300">
        <v>23.745031949949599</v>
      </c>
    </row>
    <row r="238" spans="1:9" x14ac:dyDescent="0.2">
      <c r="A238" s="56">
        <v>872</v>
      </c>
      <c r="B238" s="60"/>
      <c r="C238" s="58" t="s">
        <v>826</v>
      </c>
      <c r="D238" s="299">
        <v>496501</v>
      </c>
      <c r="E238" s="299">
        <v>37661192</v>
      </c>
      <c r="F238" s="300">
        <v>21.222446223082699</v>
      </c>
      <c r="G238" s="299">
        <v>1784324</v>
      </c>
      <c r="H238" s="299">
        <v>118677033</v>
      </c>
      <c r="I238" s="300">
        <v>8.7563345413090605</v>
      </c>
    </row>
    <row r="239" spans="1:9" x14ac:dyDescent="0.2">
      <c r="A239" s="56">
        <v>873</v>
      </c>
      <c r="B239" s="60"/>
      <c r="C239" s="58" t="s">
        <v>489</v>
      </c>
      <c r="D239" s="59">
        <v>518108</v>
      </c>
      <c r="E239" s="59">
        <v>67460781</v>
      </c>
      <c r="F239" s="217">
        <v>13.2987018849908</v>
      </c>
      <c r="G239" s="59">
        <v>1803312</v>
      </c>
      <c r="H239" s="59">
        <v>201518849</v>
      </c>
      <c r="I239" s="217">
        <v>-1.0886616517598799</v>
      </c>
    </row>
    <row r="240" spans="1:9" x14ac:dyDescent="0.2">
      <c r="A240" s="56">
        <v>874</v>
      </c>
      <c r="B240" s="60"/>
      <c r="C240" s="58" t="s">
        <v>333</v>
      </c>
      <c r="D240" s="59">
        <v>16383</v>
      </c>
      <c r="E240" s="59">
        <v>1860218</v>
      </c>
      <c r="F240" s="217">
        <v>24.589472217794398</v>
      </c>
      <c r="G240" s="59">
        <v>63951</v>
      </c>
      <c r="H240" s="59">
        <v>5219064</v>
      </c>
      <c r="I240" s="217">
        <v>26.429221337328102</v>
      </c>
    </row>
    <row r="241" spans="1:9" x14ac:dyDescent="0.2">
      <c r="A241" s="56">
        <v>875</v>
      </c>
      <c r="B241" s="60"/>
      <c r="C241" s="58" t="s">
        <v>828</v>
      </c>
      <c r="D241" s="71">
        <v>52683915</v>
      </c>
      <c r="E241" s="71">
        <v>132466953</v>
      </c>
      <c r="F241" s="217">
        <v>24.134514342926501</v>
      </c>
      <c r="G241" s="59">
        <v>164923295</v>
      </c>
      <c r="H241" s="59">
        <v>403842980</v>
      </c>
      <c r="I241" s="217">
        <v>27.6951827682946</v>
      </c>
    </row>
    <row r="242" spans="1:9" x14ac:dyDescent="0.2">
      <c r="A242" s="56">
        <v>876</v>
      </c>
      <c r="B242" s="60"/>
      <c r="C242" s="58" t="s">
        <v>334</v>
      </c>
      <c r="D242" s="59">
        <v>60589</v>
      </c>
      <c r="E242" s="59">
        <v>631319</v>
      </c>
      <c r="F242" s="217">
        <v>34.332337520852498</v>
      </c>
      <c r="G242" s="59">
        <v>177109</v>
      </c>
      <c r="H242" s="59">
        <v>1953793</v>
      </c>
      <c r="I242" s="217">
        <v>-14.679814529025499</v>
      </c>
    </row>
    <row r="243" spans="1:9" x14ac:dyDescent="0.2">
      <c r="A243" s="56">
        <v>877</v>
      </c>
      <c r="B243" s="60"/>
      <c r="C243" s="58" t="s">
        <v>335</v>
      </c>
      <c r="D243" s="71">
        <v>719220</v>
      </c>
      <c r="E243" s="71">
        <v>21733150</v>
      </c>
      <c r="F243" s="217">
        <v>52.375916988826397</v>
      </c>
      <c r="G243" s="59">
        <v>2105952</v>
      </c>
      <c r="H243" s="59">
        <v>56279744</v>
      </c>
      <c r="I243" s="217">
        <v>52.713121858706202</v>
      </c>
    </row>
    <row r="244" spans="1:9" x14ac:dyDescent="0.2">
      <c r="A244" s="56">
        <v>878</v>
      </c>
      <c r="B244" s="60"/>
      <c r="C244" s="58" t="s">
        <v>336</v>
      </c>
      <c r="D244" s="59">
        <v>11771</v>
      </c>
      <c r="E244" s="59">
        <v>525881</v>
      </c>
      <c r="F244" s="217">
        <v>-48.937692801401298</v>
      </c>
      <c r="G244" s="59">
        <v>27374</v>
      </c>
      <c r="H244" s="59">
        <v>2460973</v>
      </c>
      <c r="I244" s="217">
        <v>14.3377698361481</v>
      </c>
    </row>
    <row r="245" spans="1:9" x14ac:dyDescent="0.2">
      <c r="A245" s="56">
        <v>881</v>
      </c>
      <c r="B245" s="60"/>
      <c r="C245" s="58" t="s">
        <v>337</v>
      </c>
      <c r="D245" s="59">
        <v>1882681</v>
      </c>
      <c r="E245" s="59">
        <v>3691415</v>
      </c>
      <c r="F245" s="217">
        <v>-83.091072576995501</v>
      </c>
      <c r="G245" s="59">
        <v>6356652</v>
      </c>
      <c r="H245" s="59">
        <v>30621558</v>
      </c>
      <c r="I245" s="217">
        <v>-58.582542740181303</v>
      </c>
    </row>
    <row r="246" spans="1:9" x14ac:dyDescent="0.2">
      <c r="A246" s="56">
        <v>882</v>
      </c>
      <c r="B246" s="60"/>
      <c r="C246" s="58" t="s">
        <v>338</v>
      </c>
      <c r="D246" s="59">
        <v>4133</v>
      </c>
      <c r="E246" s="59">
        <v>33372</v>
      </c>
      <c r="F246" s="217">
        <v>23.8844754621724</v>
      </c>
      <c r="G246" s="59">
        <v>106976</v>
      </c>
      <c r="H246" s="59">
        <v>533288</v>
      </c>
      <c r="I246" s="217">
        <v>-41.786759873986703</v>
      </c>
    </row>
    <row r="247" spans="1:9" x14ac:dyDescent="0.2">
      <c r="A247" s="56">
        <v>883</v>
      </c>
      <c r="B247" s="60"/>
      <c r="C247" s="58" t="s">
        <v>339</v>
      </c>
      <c r="D247" s="59">
        <v>17439</v>
      </c>
      <c r="E247" s="59">
        <v>305395033</v>
      </c>
      <c r="F247" s="217">
        <v>133.03306323670199</v>
      </c>
      <c r="G247" s="59">
        <v>46186</v>
      </c>
      <c r="H247" s="59">
        <v>681952579</v>
      </c>
      <c r="I247" s="217">
        <v>63.191902903790997</v>
      </c>
    </row>
    <row r="248" spans="1:9" x14ac:dyDescent="0.2">
      <c r="A248" s="56">
        <v>884</v>
      </c>
      <c r="B248" s="60"/>
      <c r="C248" s="58" t="s">
        <v>340</v>
      </c>
      <c r="D248" s="59">
        <v>20411009</v>
      </c>
      <c r="E248" s="59">
        <v>112369001</v>
      </c>
      <c r="F248" s="217">
        <v>0.190934215342381</v>
      </c>
      <c r="G248" s="59">
        <v>67019073</v>
      </c>
      <c r="H248" s="59">
        <v>357418854</v>
      </c>
      <c r="I248" s="217">
        <v>4.8696246945514199</v>
      </c>
    </row>
    <row r="249" spans="1:9" x14ac:dyDescent="0.2">
      <c r="A249" s="56">
        <v>885</v>
      </c>
      <c r="B249" s="60"/>
      <c r="C249" s="58" t="s">
        <v>341</v>
      </c>
      <c r="D249" s="59">
        <v>1336718</v>
      </c>
      <c r="E249" s="59">
        <v>24768139</v>
      </c>
      <c r="F249" s="217">
        <v>-18.282733556554501</v>
      </c>
      <c r="G249" s="59">
        <v>5622019</v>
      </c>
      <c r="H249" s="59">
        <v>98749287</v>
      </c>
      <c r="I249" s="217">
        <v>7.7556484936699102</v>
      </c>
    </row>
    <row r="250" spans="1:9" x14ac:dyDescent="0.2">
      <c r="A250" s="56">
        <v>886</v>
      </c>
      <c r="B250" s="60"/>
      <c r="C250" s="58" t="s">
        <v>342</v>
      </c>
      <c r="D250" s="59">
        <v>25700</v>
      </c>
      <c r="E250" s="59">
        <v>1158000</v>
      </c>
      <c r="F250" s="217" t="s">
        <v>708</v>
      </c>
      <c r="G250" s="59">
        <v>25700</v>
      </c>
      <c r="H250" s="59">
        <v>1158000</v>
      </c>
      <c r="I250" s="217" t="s">
        <v>708</v>
      </c>
    </row>
    <row r="251" spans="1:9" x14ac:dyDescent="0.2">
      <c r="A251" s="56">
        <v>887</v>
      </c>
      <c r="B251" s="60"/>
      <c r="C251" s="58" t="s">
        <v>343</v>
      </c>
      <c r="D251" s="59">
        <v>2025112</v>
      </c>
      <c r="E251" s="59">
        <v>19673422</v>
      </c>
      <c r="F251" s="217">
        <v>3.3881938186716201</v>
      </c>
      <c r="G251" s="59">
        <v>9019811</v>
      </c>
      <c r="H251" s="59">
        <v>79691280</v>
      </c>
      <c r="I251" s="217">
        <v>37.702090209507503</v>
      </c>
    </row>
    <row r="252" spans="1:9" x14ac:dyDescent="0.2">
      <c r="A252" s="56">
        <v>888</v>
      </c>
      <c r="B252" s="60"/>
      <c r="C252" s="58" t="s">
        <v>488</v>
      </c>
      <c r="D252" s="59">
        <v>77668</v>
      </c>
      <c r="E252" s="59">
        <v>1067276</v>
      </c>
      <c r="F252" s="217">
        <v>-41.307573269571101</v>
      </c>
      <c r="G252" s="59">
        <v>279494</v>
      </c>
      <c r="H252" s="59">
        <v>7344373</v>
      </c>
      <c r="I252" s="217">
        <v>45.766573357510097</v>
      </c>
    </row>
    <row r="253" spans="1:9" x14ac:dyDescent="0.2">
      <c r="A253" s="56">
        <v>889</v>
      </c>
      <c r="B253" s="60"/>
      <c r="C253" s="58" t="s">
        <v>344</v>
      </c>
      <c r="D253" s="299">
        <v>3268187</v>
      </c>
      <c r="E253" s="299">
        <v>20396948</v>
      </c>
      <c r="F253" s="300">
        <v>3.8328135231321498</v>
      </c>
      <c r="G253" s="299">
        <v>11102593</v>
      </c>
      <c r="H253" s="299">
        <v>64963289</v>
      </c>
      <c r="I253" s="300">
        <v>9.5703358462676498</v>
      </c>
    </row>
    <row r="254" spans="1:9" x14ac:dyDescent="0.2">
      <c r="A254" s="56">
        <v>891</v>
      </c>
      <c r="B254" s="60"/>
      <c r="C254" s="58" t="s">
        <v>474</v>
      </c>
      <c r="D254" s="59" t="s">
        <v>104</v>
      </c>
      <c r="E254" s="59" t="s">
        <v>104</v>
      </c>
      <c r="F254" s="217" t="s">
        <v>104</v>
      </c>
      <c r="G254" s="59" t="s">
        <v>104</v>
      </c>
      <c r="H254" s="59" t="s">
        <v>104</v>
      </c>
      <c r="I254" s="217" t="s">
        <v>104</v>
      </c>
    </row>
    <row r="255" spans="1:9" x14ac:dyDescent="0.2">
      <c r="A255" s="56">
        <v>896</v>
      </c>
      <c r="B255" s="60"/>
      <c r="C255" s="58" t="s">
        <v>345</v>
      </c>
      <c r="D255" s="299">
        <v>1818231</v>
      </c>
      <c r="E255" s="299">
        <v>19193262</v>
      </c>
      <c r="F255" s="300">
        <v>-32.516083423791798</v>
      </c>
      <c r="G255" s="299">
        <v>5938746</v>
      </c>
      <c r="H255" s="299">
        <v>57313205</v>
      </c>
      <c r="I255" s="300">
        <v>-11.0505799485168</v>
      </c>
    </row>
    <row r="256" spans="1:9" s="53" customFormat="1" ht="24" customHeight="1" x14ac:dyDescent="0.2">
      <c r="A256" s="79"/>
      <c r="B256" s="55" t="s">
        <v>199</v>
      </c>
      <c r="C256" s="52"/>
      <c r="D256" s="297">
        <v>1070993766</v>
      </c>
      <c r="E256" s="297">
        <v>4874915457</v>
      </c>
      <c r="F256" s="298">
        <v>46.001963219271097</v>
      </c>
      <c r="G256" s="297">
        <v>3329422394</v>
      </c>
      <c r="H256" s="297">
        <v>13206250520</v>
      </c>
      <c r="I256" s="298">
        <v>32.598253486127703</v>
      </c>
    </row>
    <row r="257" spans="1:9" x14ac:dyDescent="0.2">
      <c r="A257" s="38"/>
      <c r="D257" s="59"/>
      <c r="E257" s="59"/>
      <c r="G257" s="67"/>
      <c r="H257" s="67"/>
      <c r="I257" s="69"/>
    </row>
    <row r="258" spans="1:9" x14ac:dyDescent="0.2">
      <c r="A258" s="57"/>
      <c r="D258" s="59"/>
      <c r="E258" s="59"/>
      <c r="F258" s="59"/>
      <c r="G258" s="59"/>
      <c r="H258" s="59"/>
      <c r="I258" s="59"/>
    </row>
    <row r="259" spans="1:9" x14ac:dyDescent="0.2">
      <c r="A259" s="15"/>
      <c r="D259" s="59"/>
      <c r="E259" s="59"/>
      <c r="F259" s="80"/>
      <c r="G259" s="81"/>
      <c r="H259" s="67"/>
      <c r="I259" s="80"/>
    </row>
    <row r="260" spans="1:9" x14ac:dyDescent="0.2">
      <c r="D260" s="59"/>
      <c r="E260" s="59"/>
      <c r="G260" s="67"/>
      <c r="H260" s="59"/>
      <c r="I260" s="69"/>
    </row>
    <row r="261" spans="1:9" x14ac:dyDescent="0.2">
      <c r="D261" s="59"/>
      <c r="E261" s="59"/>
      <c r="G261" s="67"/>
      <c r="H261" s="67"/>
      <c r="I261" s="69"/>
    </row>
    <row r="262" spans="1:9" x14ac:dyDescent="0.2">
      <c r="D262" s="59"/>
      <c r="E262" s="59"/>
      <c r="G262" s="67"/>
      <c r="H262" s="59"/>
      <c r="I262" s="69"/>
    </row>
    <row r="263" spans="1:9" x14ac:dyDescent="0.2">
      <c r="D263" s="59"/>
      <c r="E263" s="59"/>
      <c r="G263" s="67"/>
      <c r="H263" s="67"/>
      <c r="I263" s="69"/>
    </row>
    <row r="264" spans="1:9" x14ac:dyDescent="0.2">
      <c r="D264" s="59"/>
      <c r="E264" s="59"/>
      <c r="G264" s="67"/>
      <c r="H264" s="67"/>
      <c r="I264" s="69"/>
    </row>
    <row r="265" spans="1:9" x14ac:dyDescent="0.2">
      <c r="D265" s="59"/>
      <c r="E265" s="59"/>
      <c r="G265" s="67"/>
      <c r="H265" s="67"/>
      <c r="I265" s="69"/>
    </row>
    <row r="266" spans="1:9" x14ac:dyDescent="0.2">
      <c r="D266" s="59"/>
      <c r="E266" s="59"/>
      <c r="G266" s="67"/>
      <c r="H266" s="67"/>
      <c r="I266" s="69"/>
    </row>
    <row r="267" spans="1:9" x14ac:dyDescent="0.2">
      <c r="D267" s="59"/>
      <c r="E267" s="59"/>
      <c r="G267" s="67"/>
      <c r="H267" s="67"/>
      <c r="I267" s="69"/>
    </row>
    <row r="268" spans="1:9" x14ac:dyDescent="0.2">
      <c r="D268" s="59"/>
      <c r="E268" s="59"/>
      <c r="G268" s="67"/>
      <c r="H268" s="67"/>
      <c r="I268" s="69"/>
    </row>
    <row r="269" spans="1:9" x14ac:dyDescent="0.2">
      <c r="D269" s="59"/>
      <c r="E269" s="59"/>
      <c r="G269" s="67"/>
      <c r="H269" s="67"/>
      <c r="I269" s="69"/>
    </row>
    <row r="270" spans="1:9" x14ac:dyDescent="0.2">
      <c r="D270" s="59"/>
      <c r="E270" s="59"/>
      <c r="G270" s="67"/>
      <c r="H270" s="67"/>
      <c r="I270" s="69"/>
    </row>
    <row r="271" spans="1:9" x14ac:dyDescent="0.2">
      <c r="D271" s="59"/>
      <c r="E271" s="59"/>
      <c r="G271" s="67"/>
      <c r="H271" s="82"/>
      <c r="I271" s="69"/>
    </row>
    <row r="272" spans="1:9" x14ac:dyDescent="0.2">
      <c r="D272" s="59"/>
      <c r="E272" s="59"/>
      <c r="G272" s="83"/>
      <c r="H272" s="83"/>
      <c r="I272" s="311"/>
    </row>
    <row r="273" spans="4:5" x14ac:dyDescent="0.2">
      <c r="D273" s="71"/>
      <c r="E273" s="71"/>
    </row>
    <row r="274" spans="4:5" x14ac:dyDescent="0.2">
      <c r="D274" s="59"/>
      <c r="E274" s="59"/>
    </row>
    <row r="275" spans="4:5" x14ac:dyDescent="0.2">
      <c r="D275" s="71"/>
      <c r="E275" s="71"/>
    </row>
    <row r="276" spans="4:5" x14ac:dyDescent="0.2">
      <c r="D276" s="59"/>
      <c r="E276" s="59"/>
    </row>
    <row r="277" spans="4:5" x14ac:dyDescent="0.2">
      <c r="D277" s="59"/>
      <c r="E277" s="59"/>
    </row>
    <row r="278" spans="4:5" x14ac:dyDescent="0.2">
      <c r="D278" s="59"/>
      <c r="E278" s="59"/>
    </row>
    <row r="279" spans="4:5" x14ac:dyDescent="0.2">
      <c r="D279" s="59"/>
      <c r="E279" s="59"/>
    </row>
    <row r="280" spans="4:5" x14ac:dyDescent="0.2">
      <c r="D280" s="59"/>
      <c r="E280" s="59"/>
    </row>
    <row r="281" spans="4:5" x14ac:dyDescent="0.2">
      <c r="D281" s="59"/>
      <c r="E281" s="59"/>
    </row>
    <row r="282" spans="4:5" x14ac:dyDescent="0.2">
      <c r="D282" s="59"/>
      <c r="E282" s="59"/>
    </row>
  </sheetData>
  <mergeCells count="52">
    <mergeCell ref="G211:G214"/>
    <mergeCell ref="H211:H214"/>
    <mergeCell ref="I211:I214"/>
    <mergeCell ref="H210:I210"/>
    <mergeCell ref="D141:D144"/>
    <mergeCell ref="E141:E144"/>
    <mergeCell ref="A207:I207"/>
    <mergeCell ref="A209:A214"/>
    <mergeCell ref="B209:C214"/>
    <mergeCell ref="D209:F209"/>
    <mergeCell ref="G209:I209"/>
    <mergeCell ref="E210:F210"/>
    <mergeCell ref="I141:I144"/>
    <mergeCell ref="G141:G144"/>
    <mergeCell ref="H141:H144"/>
    <mergeCell ref="F141:F144"/>
    <mergeCell ref="D211:D214"/>
    <mergeCell ref="E211:E214"/>
    <mergeCell ref="F211:F214"/>
    <mergeCell ref="A1:I1"/>
    <mergeCell ref="D3:F3"/>
    <mergeCell ref="G3:I3"/>
    <mergeCell ref="E4:F4"/>
    <mergeCell ref="H4:I4"/>
    <mergeCell ref="B3:C8"/>
    <mergeCell ref="G5:G8"/>
    <mergeCell ref="E5:E8"/>
    <mergeCell ref="F5:F8"/>
    <mergeCell ref="D5:D8"/>
    <mergeCell ref="A3:A8"/>
    <mergeCell ref="I5:I8"/>
    <mergeCell ref="H5:H8"/>
    <mergeCell ref="A137:I137"/>
    <mergeCell ref="A139:A144"/>
    <mergeCell ref="B139:C144"/>
    <mergeCell ref="D139:F139"/>
    <mergeCell ref="G139:I139"/>
    <mergeCell ref="E140:F140"/>
    <mergeCell ref="H140:I140"/>
    <mergeCell ref="A67:I67"/>
    <mergeCell ref="A69:A74"/>
    <mergeCell ref="H70:I70"/>
    <mergeCell ref="I71:I74"/>
    <mergeCell ref="B69:C74"/>
    <mergeCell ref="D69:F69"/>
    <mergeCell ref="G69:I69"/>
    <mergeCell ref="E70:F70"/>
    <mergeCell ref="G71:G74"/>
    <mergeCell ref="H71:H74"/>
    <mergeCell ref="E71:E74"/>
    <mergeCell ref="F71:F74"/>
    <mergeCell ref="D71:D74"/>
  </mergeCells>
  <phoneticPr fontId="2" type="noConversion"/>
  <pageMargins left="0.59055118110236227" right="0.59055118110236227" top="0.98425196850393704" bottom="0" header="0.51181102362204722" footer="0.19685039370078741"/>
  <pageSetup paperSize="9" scale="75" firstPageNumber="26" orientation="portrait" useFirstPageNumber="1" r:id="rId1"/>
  <headerFooter>
    <oddHeader>&amp;C&amp;12 - &amp;P -</oddHeader>
    <oddFooter xml:space="preserve">&amp;L&amp;X________________
&amp;X*) Im Insgesamt sind Zuschätzungen für Antwortausfälle und Befreiungen (EGW-Position 904), Rückwaren (EGW-Position 901)
und Ersatzlieferungen (EGW-Position 903) enthalten.&amp;X
</oddFooter>
  </headerFooter>
  <rowBreaks count="3" manualBreakCount="3">
    <brk id="66" max="16383" man="1"/>
    <brk id="136" max="16383" man="1"/>
    <brk id="20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L348"/>
  <sheetViews>
    <sheetView workbookViewId="0">
      <selection sqref="A1:J1"/>
    </sheetView>
  </sheetViews>
  <sheetFormatPr baseColWidth="10" defaultColWidth="11.42578125" defaultRowHeight="12.75" x14ac:dyDescent="0.2"/>
  <cols>
    <col min="1" max="1" width="4" style="101" customWidth="1"/>
    <col min="2" max="2" width="3.85546875" style="107" customWidth="1"/>
    <col min="3" max="3" width="1.28515625" style="101" customWidth="1"/>
    <col min="4" max="4" width="35.28515625" style="101" customWidth="1"/>
    <col min="5" max="5" width="13.28515625" style="101" customWidth="1"/>
    <col min="6" max="6" width="13.85546875" style="101" customWidth="1"/>
    <col min="7" max="7" width="11.7109375" style="111" customWidth="1"/>
    <col min="8" max="8" width="13.28515625" style="101" customWidth="1"/>
    <col min="9" max="9" width="13.42578125" style="101" customWidth="1"/>
    <col min="10" max="10" width="11.7109375" style="111" customWidth="1"/>
    <col min="11" max="16384" width="11.42578125" style="39"/>
  </cols>
  <sheetData>
    <row r="1" spans="1:12" ht="15" x14ac:dyDescent="0.25">
      <c r="A1" s="563" t="s">
        <v>875</v>
      </c>
      <c r="B1" s="563"/>
      <c r="C1" s="563"/>
      <c r="D1" s="563"/>
      <c r="E1" s="563"/>
      <c r="F1" s="563"/>
      <c r="G1" s="563"/>
      <c r="H1" s="563"/>
      <c r="I1" s="563"/>
      <c r="J1" s="563"/>
      <c r="K1" s="106"/>
      <c r="L1" s="106"/>
    </row>
    <row r="2" spans="1:12" x14ac:dyDescent="0.2">
      <c r="D2" s="108"/>
      <c r="E2" s="109"/>
      <c r="F2" s="110"/>
      <c r="H2" s="112"/>
      <c r="I2" s="113"/>
      <c r="J2" s="114"/>
    </row>
    <row r="3" spans="1:12" ht="17.25" customHeight="1" x14ac:dyDescent="0.2">
      <c r="A3" s="567" t="s">
        <v>1001</v>
      </c>
      <c r="B3" s="568"/>
      <c r="C3" s="533" t="s">
        <v>1002</v>
      </c>
      <c r="D3" s="446"/>
      <c r="E3" s="555" t="s">
        <v>1120</v>
      </c>
      <c r="F3" s="547"/>
      <c r="G3" s="547"/>
      <c r="H3" s="557" t="s">
        <v>1132</v>
      </c>
      <c r="I3" s="547"/>
      <c r="J3" s="547"/>
    </row>
    <row r="4" spans="1:12" ht="16.5" customHeight="1" x14ac:dyDescent="0.2">
      <c r="A4" s="569"/>
      <c r="B4" s="570"/>
      <c r="C4" s="534"/>
      <c r="D4" s="535"/>
      <c r="E4" s="115" t="s">
        <v>467</v>
      </c>
      <c r="F4" s="548" t="s">
        <v>468</v>
      </c>
      <c r="G4" s="549"/>
      <c r="H4" s="46" t="s">
        <v>467</v>
      </c>
      <c r="I4" s="576" t="s">
        <v>468</v>
      </c>
      <c r="J4" s="577"/>
    </row>
    <row r="5" spans="1:12" ht="12.75" customHeight="1" x14ac:dyDescent="0.2">
      <c r="A5" s="569"/>
      <c r="B5" s="570"/>
      <c r="C5" s="534"/>
      <c r="D5" s="535"/>
      <c r="E5" s="550" t="s">
        <v>109</v>
      </c>
      <c r="F5" s="538" t="s">
        <v>105</v>
      </c>
      <c r="G5" s="573" t="s">
        <v>1133</v>
      </c>
      <c r="H5" s="538" t="s">
        <v>109</v>
      </c>
      <c r="I5" s="538" t="s">
        <v>105</v>
      </c>
      <c r="J5" s="544" t="s">
        <v>1140</v>
      </c>
    </row>
    <row r="6" spans="1:12" ht="12.75" customHeight="1" x14ac:dyDescent="0.2">
      <c r="A6" s="569"/>
      <c r="B6" s="570"/>
      <c r="C6" s="534"/>
      <c r="D6" s="535"/>
      <c r="E6" s="551"/>
      <c r="F6" s="539"/>
      <c r="G6" s="574"/>
      <c r="H6" s="539"/>
      <c r="I6" s="539"/>
      <c r="J6" s="565"/>
    </row>
    <row r="7" spans="1:12" ht="12.75" customHeight="1" x14ac:dyDescent="0.2">
      <c r="A7" s="569"/>
      <c r="B7" s="570"/>
      <c r="C7" s="534"/>
      <c r="D7" s="535"/>
      <c r="E7" s="551"/>
      <c r="F7" s="539"/>
      <c r="G7" s="574"/>
      <c r="H7" s="539"/>
      <c r="I7" s="539"/>
      <c r="J7" s="565"/>
    </row>
    <row r="8" spans="1:12" ht="28.5" customHeight="1" x14ac:dyDescent="0.2">
      <c r="A8" s="571"/>
      <c r="B8" s="572"/>
      <c r="C8" s="536"/>
      <c r="D8" s="537"/>
      <c r="E8" s="552"/>
      <c r="F8" s="540"/>
      <c r="G8" s="575"/>
      <c r="H8" s="540"/>
      <c r="I8" s="540"/>
      <c r="J8" s="566"/>
    </row>
    <row r="9" spans="1:12" ht="9" customHeight="1" x14ac:dyDescent="0.2">
      <c r="A9" s="108"/>
      <c r="B9" s="116"/>
      <c r="C9" s="117"/>
      <c r="D9" s="118"/>
      <c r="E9" s="109"/>
      <c r="F9" s="110"/>
      <c r="H9" s="109"/>
      <c r="I9" s="109"/>
    </row>
    <row r="10" spans="1:12" s="53" customFormat="1" x14ac:dyDescent="0.2">
      <c r="B10" s="54"/>
      <c r="C10" s="55" t="s">
        <v>1003</v>
      </c>
      <c r="D10" s="52"/>
      <c r="E10" s="216">
        <v>1025072788</v>
      </c>
      <c r="F10" s="216">
        <v>2897020460</v>
      </c>
      <c r="G10" s="295">
        <v>4.7383142419843303</v>
      </c>
      <c r="H10" s="216">
        <v>3220811267</v>
      </c>
      <c r="I10" s="216">
        <v>9182686093</v>
      </c>
      <c r="J10" s="295">
        <v>6.1574142878785798</v>
      </c>
    </row>
    <row r="11" spans="1:12" ht="24" customHeight="1" x14ac:dyDescent="0.2">
      <c r="A11" s="108" t="s">
        <v>533</v>
      </c>
      <c r="B11" s="119">
        <v>1</v>
      </c>
      <c r="C11" s="117"/>
      <c r="D11" s="317" t="s">
        <v>346</v>
      </c>
      <c r="E11" s="105">
        <v>94728901</v>
      </c>
      <c r="F11" s="105">
        <v>270885253</v>
      </c>
      <c r="G11" s="296">
        <v>5.9401800396700999</v>
      </c>
      <c r="H11" s="105">
        <v>312566494</v>
      </c>
      <c r="I11" s="105">
        <v>826262710</v>
      </c>
      <c r="J11" s="296">
        <v>3.3472092051734998</v>
      </c>
    </row>
    <row r="12" spans="1:12" x14ac:dyDescent="0.2">
      <c r="A12" s="108" t="s">
        <v>534</v>
      </c>
      <c r="B12" s="119">
        <v>3</v>
      </c>
      <c r="C12" s="117"/>
      <c r="D12" s="317" t="s">
        <v>347</v>
      </c>
      <c r="E12" s="105">
        <v>64542349</v>
      </c>
      <c r="F12" s="105">
        <v>224307381</v>
      </c>
      <c r="G12" s="296">
        <v>14.600706673269199</v>
      </c>
      <c r="H12" s="105">
        <v>224368539</v>
      </c>
      <c r="I12" s="105">
        <v>680014040</v>
      </c>
      <c r="J12" s="296">
        <v>15.5531995122253</v>
      </c>
    </row>
    <row r="13" spans="1:12" x14ac:dyDescent="0.2">
      <c r="A13" s="108" t="s">
        <v>535</v>
      </c>
      <c r="B13" s="119">
        <v>5</v>
      </c>
      <c r="C13" s="117"/>
      <c r="D13" s="317" t="s">
        <v>348</v>
      </c>
      <c r="E13" s="105">
        <v>77383895</v>
      </c>
      <c r="F13" s="105">
        <v>208576918</v>
      </c>
      <c r="G13" s="296">
        <v>11.588712531689101</v>
      </c>
      <c r="H13" s="105">
        <v>260766665</v>
      </c>
      <c r="I13" s="105">
        <v>667557099</v>
      </c>
      <c r="J13" s="296">
        <v>23.077362373404299</v>
      </c>
    </row>
    <row r="14" spans="1:12" x14ac:dyDescent="0.2">
      <c r="A14" s="108" t="s">
        <v>536</v>
      </c>
      <c r="B14" s="119">
        <v>6</v>
      </c>
      <c r="C14" s="117"/>
      <c r="D14" s="317" t="s">
        <v>487</v>
      </c>
      <c r="E14" s="105">
        <v>52636156</v>
      </c>
      <c r="F14" s="105">
        <v>236828614</v>
      </c>
      <c r="G14" s="296">
        <v>27.468993670728899</v>
      </c>
      <c r="H14" s="105">
        <v>165899610</v>
      </c>
      <c r="I14" s="105">
        <v>688603602</v>
      </c>
      <c r="J14" s="296">
        <v>5.4223940611524997</v>
      </c>
    </row>
    <row r="15" spans="1:12" x14ac:dyDescent="0.2">
      <c r="A15" s="108" t="s">
        <v>537</v>
      </c>
      <c r="B15" s="119">
        <v>7</v>
      </c>
      <c r="C15" s="117"/>
      <c r="D15" s="317" t="s">
        <v>349</v>
      </c>
      <c r="E15" s="105">
        <v>2437308</v>
      </c>
      <c r="F15" s="105">
        <v>15082230</v>
      </c>
      <c r="G15" s="296">
        <v>4.8228842061177604</v>
      </c>
      <c r="H15" s="105">
        <v>7066047</v>
      </c>
      <c r="I15" s="105">
        <v>39830499</v>
      </c>
      <c r="J15" s="296">
        <v>0.44226573730028901</v>
      </c>
    </row>
    <row r="16" spans="1:12" x14ac:dyDescent="0.2">
      <c r="A16" s="108" t="s">
        <v>538</v>
      </c>
      <c r="B16" s="119">
        <v>8</v>
      </c>
      <c r="C16" s="117"/>
      <c r="D16" s="317" t="s">
        <v>887</v>
      </c>
      <c r="E16" s="105">
        <v>62473717</v>
      </c>
      <c r="F16" s="105">
        <v>60499263</v>
      </c>
      <c r="G16" s="296">
        <v>24.6234662089037</v>
      </c>
      <c r="H16" s="105">
        <v>200974715</v>
      </c>
      <c r="I16" s="105">
        <v>182519813</v>
      </c>
      <c r="J16" s="296">
        <v>21.834914322973098</v>
      </c>
    </row>
    <row r="17" spans="1:10" x14ac:dyDescent="0.2">
      <c r="A17" s="108" t="s">
        <v>539</v>
      </c>
      <c r="B17" s="119">
        <v>9</v>
      </c>
      <c r="C17" s="117"/>
      <c r="D17" s="317" t="s">
        <v>350</v>
      </c>
      <c r="E17" s="105">
        <v>2716649</v>
      </c>
      <c r="F17" s="105">
        <v>9790709</v>
      </c>
      <c r="G17" s="296">
        <v>-3.0579583306145701</v>
      </c>
      <c r="H17" s="105">
        <v>8333325</v>
      </c>
      <c r="I17" s="105">
        <v>31415781</v>
      </c>
      <c r="J17" s="296">
        <v>10.2356763677498</v>
      </c>
    </row>
    <row r="18" spans="1:10" x14ac:dyDescent="0.2">
      <c r="A18" s="108" t="s">
        <v>540</v>
      </c>
      <c r="B18" s="119">
        <v>10</v>
      </c>
      <c r="C18" s="117"/>
      <c r="D18" s="317" t="s">
        <v>351</v>
      </c>
      <c r="E18" s="105">
        <v>3448875</v>
      </c>
      <c r="F18" s="105">
        <v>20214999</v>
      </c>
      <c r="G18" s="296">
        <v>16.203633152900998</v>
      </c>
      <c r="H18" s="105">
        <v>10695416</v>
      </c>
      <c r="I18" s="105">
        <v>57025673</v>
      </c>
      <c r="J18" s="296">
        <v>-0.39750054385554301</v>
      </c>
    </row>
    <row r="19" spans="1:10" x14ac:dyDescent="0.2">
      <c r="A19" s="108" t="s">
        <v>541</v>
      </c>
      <c r="B19" s="119">
        <v>11</v>
      </c>
      <c r="C19" s="117"/>
      <c r="D19" s="317" t="s">
        <v>352</v>
      </c>
      <c r="E19" s="105">
        <v>20409612</v>
      </c>
      <c r="F19" s="105">
        <v>89972994</v>
      </c>
      <c r="G19" s="296">
        <v>-41.023824199082902</v>
      </c>
      <c r="H19" s="105">
        <v>80114738</v>
      </c>
      <c r="I19" s="105">
        <v>504709959</v>
      </c>
      <c r="J19" s="296">
        <v>-13.425363483652101</v>
      </c>
    </row>
    <row r="20" spans="1:10" x14ac:dyDescent="0.2">
      <c r="A20" s="108" t="s">
        <v>542</v>
      </c>
      <c r="B20" s="119">
        <v>13</v>
      </c>
      <c r="C20" s="117"/>
      <c r="D20" s="317" t="s">
        <v>353</v>
      </c>
      <c r="E20" s="105">
        <v>18704972</v>
      </c>
      <c r="F20" s="105">
        <v>55520664</v>
      </c>
      <c r="G20" s="296">
        <v>11.248637611215701</v>
      </c>
      <c r="H20" s="105">
        <v>77562395</v>
      </c>
      <c r="I20" s="105">
        <v>174368749</v>
      </c>
      <c r="J20" s="296">
        <v>9.19144168660827</v>
      </c>
    </row>
    <row r="21" spans="1:10" x14ac:dyDescent="0.2">
      <c r="A21" s="108" t="s">
        <v>543</v>
      </c>
      <c r="B21" s="119">
        <v>14</v>
      </c>
      <c r="C21" s="117"/>
      <c r="D21" s="317" t="s">
        <v>354</v>
      </c>
      <c r="E21" s="105">
        <v>10605610</v>
      </c>
      <c r="F21" s="105">
        <v>36755500</v>
      </c>
      <c r="G21" s="296">
        <v>-56.086516569542802</v>
      </c>
      <c r="H21" s="105">
        <v>41272811</v>
      </c>
      <c r="I21" s="105">
        <v>265266094</v>
      </c>
      <c r="J21" s="296">
        <v>-3.38762705468028</v>
      </c>
    </row>
    <row r="22" spans="1:10" x14ac:dyDescent="0.2">
      <c r="A22" s="108" t="s">
        <v>544</v>
      </c>
      <c r="B22" s="119">
        <v>15</v>
      </c>
      <c r="C22" s="117"/>
      <c r="D22" s="317" t="s">
        <v>473</v>
      </c>
      <c r="E22" s="105">
        <v>138707589</v>
      </c>
      <c r="F22" s="105">
        <v>253023927</v>
      </c>
      <c r="G22" s="296">
        <v>0.909983589759634</v>
      </c>
      <c r="H22" s="105">
        <v>392983891</v>
      </c>
      <c r="I22" s="105">
        <v>794473202</v>
      </c>
      <c r="J22" s="296">
        <v>5.0173914335787204</v>
      </c>
    </row>
    <row r="23" spans="1:10" x14ac:dyDescent="0.2">
      <c r="A23" s="108" t="s">
        <v>545</v>
      </c>
      <c r="B23" s="119">
        <v>17</v>
      </c>
      <c r="C23" s="117"/>
      <c r="D23" s="317" t="s">
        <v>355</v>
      </c>
      <c r="E23" s="105">
        <v>68498997</v>
      </c>
      <c r="F23" s="105">
        <v>124716033</v>
      </c>
      <c r="G23" s="296">
        <v>7.9464317661901402</v>
      </c>
      <c r="H23" s="105">
        <v>210589059</v>
      </c>
      <c r="I23" s="105">
        <v>384595701</v>
      </c>
      <c r="J23" s="296">
        <v>13.6837394042083</v>
      </c>
    </row>
    <row r="24" spans="1:10" x14ac:dyDescent="0.2">
      <c r="A24" s="108" t="s">
        <v>546</v>
      </c>
      <c r="B24" s="119">
        <v>18</v>
      </c>
      <c r="C24" s="117"/>
      <c r="D24" s="317" t="s">
        <v>356</v>
      </c>
      <c r="E24" s="105">
        <v>18736947</v>
      </c>
      <c r="F24" s="105">
        <v>55300906</v>
      </c>
      <c r="G24" s="296">
        <v>31.850152301120598</v>
      </c>
      <c r="H24" s="105">
        <v>51144411</v>
      </c>
      <c r="I24" s="105">
        <v>141866618</v>
      </c>
      <c r="J24" s="296">
        <v>22.494397325674701</v>
      </c>
    </row>
    <row r="25" spans="1:10" x14ac:dyDescent="0.2">
      <c r="A25" s="108" t="s">
        <v>549</v>
      </c>
      <c r="B25" s="119">
        <v>24</v>
      </c>
      <c r="C25" s="117"/>
      <c r="D25" s="317" t="s">
        <v>359</v>
      </c>
      <c r="E25" s="105">
        <v>434673</v>
      </c>
      <c r="F25" s="105">
        <v>1656610</v>
      </c>
      <c r="G25" s="296">
        <v>48.419413564983103</v>
      </c>
      <c r="H25" s="105">
        <v>781411</v>
      </c>
      <c r="I25" s="105">
        <v>3350936</v>
      </c>
      <c r="J25" s="296">
        <v>59.1316781613126</v>
      </c>
    </row>
    <row r="26" spans="1:10" x14ac:dyDescent="0.2">
      <c r="A26" s="108" t="s">
        <v>550</v>
      </c>
      <c r="B26" s="119">
        <v>28</v>
      </c>
      <c r="C26" s="117"/>
      <c r="D26" s="317" t="s">
        <v>360</v>
      </c>
      <c r="E26" s="105">
        <v>7088237</v>
      </c>
      <c r="F26" s="105">
        <v>22736224</v>
      </c>
      <c r="G26" s="296">
        <v>1.29560055924101</v>
      </c>
      <c r="H26" s="105">
        <v>23971543</v>
      </c>
      <c r="I26" s="105">
        <v>76756619</v>
      </c>
      <c r="J26" s="296">
        <v>17.9355100348549</v>
      </c>
    </row>
    <row r="27" spans="1:10" x14ac:dyDescent="0.2">
      <c r="A27" s="108" t="s">
        <v>551</v>
      </c>
      <c r="B27" s="119">
        <v>37</v>
      </c>
      <c r="C27" s="117"/>
      <c r="D27" s="317" t="s">
        <v>361</v>
      </c>
      <c r="E27" s="105">
        <v>241463</v>
      </c>
      <c r="F27" s="105">
        <v>5408796</v>
      </c>
      <c r="G27" s="296">
        <v>-3.0019247912866698</v>
      </c>
      <c r="H27" s="105">
        <v>587180</v>
      </c>
      <c r="I27" s="105">
        <v>16426363</v>
      </c>
      <c r="J27" s="296">
        <v>5.7403728884739902</v>
      </c>
    </row>
    <row r="28" spans="1:10" x14ac:dyDescent="0.2">
      <c r="A28" s="108" t="s">
        <v>552</v>
      </c>
      <c r="B28" s="119">
        <v>39</v>
      </c>
      <c r="C28" s="117"/>
      <c r="D28" s="317" t="s">
        <v>362</v>
      </c>
      <c r="E28" s="105">
        <v>53503070</v>
      </c>
      <c r="F28" s="105">
        <v>178669470</v>
      </c>
      <c r="G28" s="296">
        <v>13.481146007872001</v>
      </c>
      <c r="H28" s="105">
        <v>159967058</v>
      </c>
      <c r="I28" s="105">
        <v>521476035</v>
      </c>
      <c r="J28" s="296">
        <v>14.2846134023997</v>
      </c>
    </row>
    <row r="29" spans="1:10" x14ac:dyDescent="0.2">
      <c r="A29" s="108" t="s">
        <v>553</v>
      </c>
      <c r="B29" s="119">
        <v>41</v>
      </c>
      <c r="C29" s="117"/>
      <c r="D29" s="317" t="s">
        <v>486</v>
      </c>
      <c r="E29" s="105">
        <v>82</v>
      </c>
      <c r="F29" s="105">
        <v>3828</v>
      </c>
      <c r="G29" s="296">
        <v>-72.001170275014601</v>
      </c>
      <c r="H29" s="105">
        <v>19555</v>
      </c>
      <c r="I29" s="105">
        <v>53404</v>
      </c>
      <c r="J29" s="296">
        <v>-0.51601125165328199</v>
      </c>
    </row>
    <row r="30" spans="1:10" x14ac:dyDescent="0.2">
      <c r="A30" s="108" t="s">
        <v>554</v>
      </c>
      <c r="B30" s="119">
        <v>43</v>
      </c>
      <c r="C30" s="117"/>
      <c r="D30" s="317" t="s">
        <v>363</v>
      </c>
      <c r="E30" s="105">
        <v>4884</v>
      </c>
      <c r="F30" s="105">
        <v>130620</v>
      </c>
      <c r="G30" s="296">
        <v>27.607194146207998</v>
      </c>
      <c r="H30" s="105">
        <v>17156</v>
      </c>
      <c r="I30" s="105">
        <v>488899</v>
      </c>
      <c r="J30" s="296">
        <v>130.18277180361201</v>
      </c>
    </row>
    <row r="31" spans="1:10" x14ac:dyDescent="0.2">
      <c r="A31" s="108" t="s">
        <v>555</v>
      </c>
      <c r="B31" s="119">
        <v>44</v>
      </c>
      <c r="C31" s="117"/>
      <c r="D31" s="317" t="s">
        <v>364</v>
      </c>
      <c r="E31" s="105" t="s">
        <v>104</v>
      </c>
      <c r="F31" s="105" t="s">
        <v>104</v>
      </c>
      <c r="G31" s="296" t="s">
        <v>104</v>
      </c>
      <c r="H31" s="105" t="s">
        <v>104</v>
      </c>
      <c r="I31" s="105">
        <v>40</v>
      </c>
      <c r="J31" s="296">
        <v>-93.322203672788007</v>
      </c>
    </row>
    <row r="32" spans="1:10" x14ac:dyDescent="0.2">
      <c r="A32" s="108" t="s">
        <v>556</v>
      </c>
      <c r="B32" s="119">
        <v>45</v>
      </c>
      <c r="C32" s="117"/>
      <c r="D32" s="317" t="s">
        <v>872</v>
      </c>
      <c r="E32" s="105">
        <v>4</v>
      </c>
      <c r="F32" s="105">
        <v>3120</v>
      </c>
      <c r="G32" s="296" t="s">
        <v>708</v>
      </c>
      <c r="H32" s="105">
        <v>4</v>
      </c>
      <c r="I32" s="105">
        <v>3120</v>
      </c>
      <c r="J32" s="296" t="s">
        <v>708</v>
      </c>
    </row>
    <row r="33" spans="1:10" x14ac:dyDescent="0.2">
      <c r="A33" s="108" t="s">
        <v>557</v>
      </c>
      <c r="B33" s="119">
        <v>46</v>
      </c>
      <c r="C33" s="117"/>
      <c r="D33" s="317" t="s">
        <v>365</v>
      </c>
      <c r="E33" s="105">
        <v>296279</v>
      </c>
      <c r="F33" s="105">
        <v>1640681</v>
      </c>
      <c r="G33" s="296">
        <v>-43.290136510348397</v>
      </c>
      <c r="H33" s="105">
        <v>562499</v>
      </c>
      <c r="I33" s="105">
        <v>4539414</v>
      </c>
      <c r="J33" s="296">
        <v>-25.820290018011299</v>
      </c>
    </row>
    <row r="34" spans="1:10" x14ac:dyDescent="0.2">
      <c r="A34" s="108" t="s">
        <v>558</v>
      </c>
      <c r="B34" s="119">
        <v>47</v>
      </c>
      <c r="C34" s="117"/>
      <c r="D34" s="317" t="s">
        <v>366</v>
      </c>
      <c r="E34" s="105">
        <v>1715</v>
      </c>
      <c r="F34" s="105">
        <v>12740</v>
      </c>
      <c r="G34" s="296">
        <v>-4.7120418848167596</v>
      </c>
      <c r="H34" s="105">
        <v>5024</v>
      </c>
      <c r="I34" s="105">
        <v>34575</v>
      </c>
      <c r="J34" s="296">
        <v>-48.265800813981301</v>
      </c>
    </row>
    <row r="35" spans="1:10" x14ac:dyDescent="0.2">
      <c r="A35" s="108" t="s">
        <v>559</v>
      </c>
      <c r="B35" s="119">
        <v>52</v>
      </c>
      <c r="C35" s="117"/>
      <c r="D35" s="317" t="s">
        <v>529</v>
      </c>
      <c r="E35" s="105">
        <v>7104067</v>
      </c>
      <c r="F35" s="105">
        <v>47584782</v>
      </c>
      <c r="G35" s="296">
        <v>36.844995910592097</v>
      </c>
      <c r="H35" s="105">
        <v>20003485</v>
      </c>
      <c r="I35" s="105">
        <v>131938411</v>
      </c>
      <c r="J35" s="296">
        <v>20.252787455177302</v>
      </c>
    </row>
    <row r="36" spans="1:10" x14ac:dyDescent="0.2">
      <c r="A36" s="108" t="s">
        <v>560</v>
      </c>
      <c r="B36" s="119">
        <v>53</v>
      </c>
      <c r="C36" s="117"/>
      <c r="D36" s="317" t="s">
        <v>367</v>
      </c>
      <c r="E36" s="105">
        <v>2228639</v>
      </c>
      <c r="F36" s="105">
        <v>7498223</v>
      </c>
      <c r="G36" s="296">
        <v>17.406269195581199</v>
      </c>
      <c r="H36" s="105">
        <v>10653454</v>
      </c>
      <c r="I36" s="105">
        <v>29316807</v>
      </c>
      <c r="J36" s="296">
        <v>62.829492788095102</v>
      </c>
    </row>
    <row r="37" spans="1:10" x14ac:dyDescent="0.2">
      <c r="A37" s="108" t="s">
        <v>561</v>
      </c>
      <c r="B37" s="119">
        <v>54</v>
      </c>
      <c r="C37" s="117"/>
      <c r="D37" s="317" t="s">
        <v>368</v>
      </c>
      <c r="E37" s="105">
        <v>14469193</v>
      </c>
      <c r="F37" s="105">
        <v>5350044</v>
      </c>
      <c r="G37" s="296">
        <v>24.426862026862</v>
      </c>
      <c r="H37" s="105">
        <v>38079075</v>
      </c>
      <c r="I37" s="105">
        <v>15642585</v>
      </c>
      <c r="J37" s="296">
        <v>24.590399092520101</v>
      </c>
    </row>
    <row r="38" spans="1:10" x14ac:dyDescent="0.2">
      <c r="A38" s="108" t="s">
        <v>562</v>
      </c>
      <c r="B38" s="119">
        <v>55</v>
      </c>
      <c r="C38" s="117"/>
      <c r="D38" s="317" t="s">
        <v>369</v>
      </c>
      <c r="E38" s="105">
        <v>32698031</v>
      </c>
      <c r="F38" s="105">
        <v>18118914</v>
      </c>
      <c r="G38" s="296">
        <v>21.323095603709302</v>
      </c>
      <c r="H38" s="105">
        <v>52187754</v>
      </c>
      <c r="I38" s="105">
        <v>50088140</v>
      </c>
      <c r="J38" s="296">
        <v>2.6776639642175701</v>
      </c>
    </row>
    <row r="39" spans="1:10" x14ac:dyDescent="0.2">
      <c r="A39" s="108" t="s">
        <v>563</v>
      </c>
      <c r="B39" s="119">
        <v>60</v>
      </c>
      <c r="C39" s="117"/>
      <c r="D39" s="317" t="s">
        <v>370</v>
      </c>
      <c r="E39" s="105">
        <v>100680293</v>
      </c>
      <c r="F39" s="105">
        <v>271236001</v>
      </c>
      <c r="G39" s="296">
        <v>8.2080390782155597</v>
      </c>
      <c r="H39" s="105">
        <v>347572754</v>
      </c>
      <c r="I39" s="105">
        <v>845900887</v>
      </c>
      <c r="J39" s="296">
        <v>16.2799830677057</v>
      </c>
    </row>
    <row r="40" spans="1:10" x14ac:dyDescent="0.2">
      <c r="A40" s="108" t="s">
        <v>564</v>
      </c>
      <c r="B40" s="119">
        <v>61</v>
      </c>
      <c r="C40" s="117"/>
      <c r="D40" s="317" t="s">
        <v>1088</v>
      </c>
      <c r="E40" s="105">
        <v>75607377</v>
      </c>
      <c r="F40" s="105">
        <v>188729256</v>
      </c>
      <c r="G40" s="296">
        <v>19.186844312286102</v>
      </c>
      <c r="H40" s="105">
        <v>221248917</v>
      </c>
      <c r="I40" s="105">
        <v>564916124</v>
      </c>
      <c r="J40" s="296">
        <v>2.08532389741289</v>
      </c>
    </row>
    <row r="41" spans="1:10" x14ac:dyDescent="0.2">
      <c r="A41" s="108" t="s">
        <v>565</v>
      </c>
      <c r="B41" s="119">
        <v>63</v>
      </c>
      <c r="C41" s="117"/>
      <c r="D41" s="317" t="s">
        <v>371</v>
      </c>
      <c r="E41" s="105">
        <v>12702519</v>
      </c>
      <c r="F41" s="105">
        <v>75226256</v>
      </c>
      <c r="G41" s="296">
        <v>23.087723225206101</v>
      </c>
      <c r="H41" s="105">
        <v>40357830</v>
      </c>
      <c r="I41" s="105">
        <v>229970107</v>
      </c>
      <c r="J41" s="296">
        <v>10.235559384518201</v>
      </c>
    </row>
    <row r="42" spans="1:10" x14ac:dyDescent="0.2">
      <c r="A42" s="108" t="s">
        <v>566</v>
      </c>
      <c r="B42" s="119">
        <v>64</v>
      </c>
      <c r="C42" s="117"/>
      <c r="D42" s="317" t="s">
        <v>372</v>
      </c>
      <c r="E42" s="105">
        <v>29869605</v>
      </c>
      <c r="F42" s="105">
        <v>139954432</v>
      </c>
      <c r="G42" s="296">
        <v>-15.492172673387801</v>
      </c>
      <c r="H42" s="105">
        <v>89317502</v>
      </c>
      <c r="I42" s="105">
        <v>510620415</v>
      </c>
      <c r="J42" s="296">
        <v>-10.8808501374261</v>
      </c>
    </row>
    <row r="43" spans="1:10" x14ac:dyDescent="0.2">
      <c r="A43" s="108" t="s">
        <v>567</v>
      </c>
      <c r="B43" s="119">
        <v>66</v>
      </c>
      <c r="C43" s="117"/>
      <c r="D43" s="317" t="s">
        <v>895</v>
      </c>
      <c r="E43" s="105">
        <v>20203410</v>
      </c>
      <c r="F43" s="105">
        <v>85762476</v>
      </c>
      <c r="G43" s="296">
        <v>8.9889691758458099</v>
      </c>
      <c r="H43" s="105">
        <v>67474832</v>
      </c>
      <c r="I43" s="105">
        <v>246243832</v>
      </c>
      <c r="J43" s="296">
        <v>5.1445998633235401</v>
      </c>
    </row>
    <row r="44" spans="1:10" x14ac:dyDescent="0.2">
      <c r="A44" s="108" t="s">
        <v>568</v>
      </c>
      <c r="B44" s="119">
        <v>68</v>
      </c>
      <c r="C44" s="117"/>
      <c r="D44" s="317" t="s">
        <v>373</v>
      </c>
      <c r="E44" s="105">
        <v>4323083</v>
      </c>
      <c r="F44" s="105">
        <v>27236134</v>
      </c>
      <c r="G44" s="296">
        <v>25.932742000425002</v>
      </c>
      <c r="H44" s="105">
        <v>13746116</v>
      </c>
      <c r="I44" s="105">
        <v>72277612</v>
      </c>
      <c r="J44" s="296">
        <v>17.685098659452699</v>
      </c>
    </row>
    <row r="45" spans="1:10" x14ac:dyDescent="0.2">
      <c r="A45" s="108" t="s">
        <v>569</v>
      </c>
      <c r="B45" s="119">
        <v>70</v>
      </c>
      <c r="C45" s="117"/>
      <c r="D45" s="317" t="s">
        <v>374</v>
      </c>
      <c r="E45" s="105">
        <v>228101</v>
      </c>
      <c r="F45" s="105">
        <v>738174</v>
      </c>
      <c r="G45" s="296">
        <v>81.880765591737003</v>
      </c>
      <c r="H45" s="105">
        <v>640964</v>
      </c>
      <c r="I45" s="105">
        <v>2015941</v>
      </c>
      <c r="J45" s="296">
        <v>66.495238724490207</v>
      </c>
    </row>
    <row r="46" spans="1:10" x14ac:dyDescent="0.2">
      <c r="A46" s="108" t="s">
        <v>570</v>
      </c>
      <c r="B46" s="119">
        <v>72</v>
      </c>
      <c r="C46" s="117"/>
      <c r="D46" s="317" t="s">
        <v>375</v>
      </c>
      <c r="E46" s="105">
        <v>5502489</v>
      </c>
      <c r="F46" s="105">
        <v>32664315</v>
      </c>
      <c r="G46" s="296">
        <v>83.5276272321493</v>
      </c>
      <c r="H46" s="105">
        <v>14264547</v>
      </c>
      <c r="I46" s="105">
        <v>54747478</v>
      </c>
      <c r="J46" s="296">
        <v>16.848670500746</v>
      </c>
    </row>
    <row r="47" spans="1:10" x14ac:dyDescent="0.2">
      <c r="A47" s="108" t="s">
        <v>571</v>
      </c>
      <c r="B47" s="119">
        <v>73</v>
      </c>
      <c r="C47" s="117"/>
      <c r="D47" s="317" t="s">
        <v>376</v>
      </c>
      <c r="E47" s="105">
        <v>542498</v>
      </c>
      <c r="F47" s="105">
        <v>5392228</v>
      </c>
      <c r="G47" s="296">
        <v>-10.2644059312187</v>
      </c>
      <c r="H47" s="105">
        <v>1042860</v>
      </c>
      <c r="I47" s="105">
        <v>11150155</v>
      </c>
      <c r="J47" s="296">
        <v>-21.994545850513799</v>
      </c>
    </row>
    <row r="48" spans="1:10" x14ac:dyDescent="0.2">
      <c r="A48" s="108" t="s">
        <v>572</v>
      </c>
      <c r="B48" s="119">
        <v>74</v>
      </c>
      <c r="C48" s="117"/>
      <c r="D48" s="317" t="s">
        <v>377</v>
      </c>
      <c r="E48" s="105">
        <v>360156</v>
      </c>
      <c r="F48" s="105">
        <v>1209774</v>
      </c>
      <c r="G48" s="296">
        <v>17.2583179302076</v>
      </c>
      <c r="H48" s="105">
        <v>883307</v>
      </c>
      <c r="I48" s="105">
        <v>2978294</v>
      </c>
      <c r="J48" s="296">
        <v>1.13657047076498</v>
      </c>
    </row>
    <row r="49" spans="1:10" x14ac:dyDescent="0.2">
      <c r="A49" s="108" t="s">
        <v>573</v>
      </c>
      <c r="B49" s="119">
        <v>75</v>
      </c>
      <c r="C49" s="117"/>
      <c r="D49" s="317" t="s">
        <v>472</v>
      </c>
      <c r="E49" s="105">
        <v>9837117</v>
      </c>
      <c r="F49" s="105">
        <v>66092205</v>
      </c>
      <c r="G49" s="296">
        <v>-35.573924189151903</v>
      </c>
      <c r="H49" s="105">
        <v>37478866</v>
      </c>
      <c r="I49" s="105">
        <v>204184003</v>
      </c>
      <c r="J49" s="296">
        <v>-26.5647948501272</v>
      </c>
    </row>
    <row r="50" spans="1:10" x14ac:dyDescent="0.2">
      <c r="A50" s="108" t="s">
        <v>582</v>
      </c>
      <c r="B50" s="119">
        <v>91</v>
      </c>
      <c r="C50" s="117"/>
      <c r="D50" s="317" t="s">
        <v>385</v>
      </c>
      <c r="E50" s="105">
        <v>5501806</v>
      </c>
      <c r="F50" s="105">
        <v>21326586</v>
      </c>
      <c r="G50" s="296">
        <v>15.1212267269315</v>
      </c>
      <c r="H50" s="105">
        <v>17456849</v>
      </c>
      <c r="I50" s="105">
        <v>64077030</v>
      </c>
      <c r="J50" s="296">
        <v>17.563711596023602</v>
      </c>
    </row>
    <row r="51" spans="1:10" x14ac:dyDescent="0.2">
      <c r="A51" s="108" t="s">
        <v>583</v>
      </c>
      <c r="B51" s="119">
        <v>92</v>
      </c>
      <c r="C51" s="117"/>
      <c r="D51" s="317" t="s">
        <v>386</v>
      </c>
      <c r="E51" s="105">
        <v>1626858</v>
      </c>
      <c r="F51" s="105">
        <v>9365850</v>
      </c>
      <c r="G51" s="296">
        <v>23.117339960340502</v>
      </c>
      <c r="H51" s="105">
        <v>5518455</v>
      </c>
      <c r="I51" s="105">
        <v>25455807</v>
      </c>
      <c r="J51" s="296">
        <v>19.320349772145399</v>
      </c>
    </row>
    <row r="52" spans="1:10" x14ac:dyDescent="0.2">
      <c r="A52" s="108" t="s">
        <v>584</v>
      </c>
      <c r="B52" s="119">
        <v>93</v>
      </c>
      <c r="C52" s="117"/>
      <c r="D52" s="317" t="s">
        <v>387</v>
      </c>
      <c r="E52" s="105">
        <v>767773</v>
      </c>
      <c r="F52" s="105">
        <v>2586069</v>
      </c>
      <c r="G52" s="296">
        <v>14.0617240062207</v>
      </c>
      <c r="H52" s="105">
        <v>2643839</v>
      </c>
      <c r="I52" s="105">
        <v>8270538</v>
      </c>
      <c r="J52" s="296">
        <v>23.314220127060601</v>
      </c>
    </row>
    <row r="53" spans="1:10" x14ac:dyDescent="0.2">
      <c r="A53" s="108" t="s">
        <v>927</v>
      </c>
      <c r="B53" s="119">
        <v>95</v>
      </c>
      <c r="C53" s="117"/>
      <c r="D53" s="317" t="s">
        <v>832</v>
      </c>
      <c r="E53" s="105">
        <v>485534</v>
      </c>
      <c r="F53" s="105">
        <v>1032726</v>
      </c>
      <c r="G53" s="296">
        <v>35.683438681222199</v>
      </c>
      <c r="H53" s="105">
        <v>1444816</v>
      </c>
      <c r="I53" s="105">
        <v>3330280</v>
      </c>
      <c r="J53" s="296">
        <v>44.3684562804102</v>
      </c>
    </row>
    <row r="54" spans="1:10" x14ac:dyDescent="0.2">
      <c r="A54" s="108" t="s">
        <v>585</v>
      </c>
      <c r="B54" s="119">
        <v>96</v>
      </c>
      <c r="C54" s="117"/>
      <c r="D54" s="317" t="s">
        <v>1090</v>
      </c>
      <c r="E54" s="105">
        <v>313947</v>
      </c>
      <c r="F54" s="105">
        <v>3479480</v>
      </c>
      <c r="G54" s="296">
        <v>41.216674174996903</v>
      </c>
      <c r="H54" s="105">
        <v>716195</v>
      </c>
      <c r="I54" s="105">
        <v>7832839</v>
      </c>
      <c r="J54" s="296">
        <v>-5.8294035667500896</v>
      </c>
    </row>
    <row r="55" spans="1:10" s="101" customFormat="1" x14ac:dyDescent="0.2">
      <c r="A55" s="108" t="s">
        <v>859</v>
      </c>
      <c r="B55" s="119">
        <v>97</v>
      </c>
      <c r="C55" s="117"/>
      <c r="D55" s="317" t="s">
        <v>833</v>
      </c>
      <c r="E55" s="105">
        <v>6522</v>
      </c>
      <c r="F55" s="105">
        <v>160776</v>
      </c>
      <c r="G55" s="296">
        <v>-34.2840676386556</v>
      </c>
      <c r="H55" s="105">
        <v>28544</v>
      </c>
      <c r="I55" s="105">
        <v>509396</v>
      </c>
      <c r="J55" s="296">
        <v>12.3517294009184</v>
      </c>
    </row>
    <row r="56" spans="1:10" s="101" customFormat="1" x14ac:dyDescent="0.2">
      <c r="A56" s="108" t="s">
        <v>928</v>
      </c>
      <c r="B56" s="119">
        <v>98</v>
      </c>
      <c r="C56" s="117"/>
      <c r="D56" s="317" t="s">
        <v>834</v>
      </c>
      <c r="E56" s="105">
        <v>1945591</v>
      </c>
      <c r="F56" s="105">
        <v>13548308</v>
      </c>
      <c r="G56" s="296">
        <v>30.109542868573602</v>
      </c>
      <c r="H56" s="105">
        <v>6681697</v>
      </c>
      <c r="I56" s="105">
        <v>36695529</v>
      </c>
      <c r="J56" s="296">
        <v>20.486564324664201</v>
      </c>
    </row>
    <row r="57" spans="1:10" s="101" customFormat="1" x14ac:dyDescent="0.2">
      <c r="A57" s="108" t="s">
        <v>736</v>
      </c>
      <c r="B57" s="119">
        <v>600</v>
      </c>
      <c r="C57" s="117"/>
      <c r="D57" s="317" t="s">
        <v>126</v>
      </c>
      <c r="E57" s="105">
        <v>466195</v>
      </c>
      <c r="F57" s="105">
        <v>989971</v>
      </c>
      <c r="G57" s="296">
        <v>16.801641406097001</v>
      </c>
      <c r="H57" s="105">
        <v>1119063</v>
      </c>
      <c r="I57" s="105">
        <v>2884938</v>
      </c>
      <c r="J57" s="296">
        <v>-15.6798759342271</v>
      </c>
    </row>
    <row r="58" spans="1:10" s="53" customFormat="1" ht="21" customHeight="1" x14ac:dyDescent="0.2">
      <c r="A58" s="120" t="s">
        <v>674</v>
      </c>
      <c r="B58" s="121" t="s">
        <v>674</v>
      </c>
      <c r="C58" s="55" t="s">
        <v>1004</v>
      </c>
      <c r="D58" s="280"/>
      <c r="E58" s="216">
        <v>9616710</v>
      </c>
      <c r="F58" s="216">
        <v>53990650</v>
      </c>
      <c r="G58" s="295">
        <v>-36.2445906270639</v>
      </c>
      <c r="H58" s="216">
        <v>32182928</v>
      </c>
      <c r="I58" s="216">
        <v>160612712</v>
      </c>
      <c r="J58" s="295">
        <v>-34.063670232320497</v>
      </c>
    </row>
    <row r="59" spans="1:10" s="101" customFormat="1" ht="21" customHeight="1" x14ac:dyDescent="0.2">
      <c r="A59" s="108" t="s">
        <v>547</v>
      </c>
      <c r="B59" s="119">
        <v>20</v>
      </c>
      <c r="C59" s="117"/>
      <c r="D59" s="317" t="s">
        <v>357</v>
      </c>
      <c r="E59" s="105" t="s">
        <v>104</v>
      </c>
      <c r="F59" s="105" t="s">
        <v>104</v>
      </c>
      <c r="G59" s="296" t="s">
        <v>104</v>
      </c>
      <c r="H59" s="105" t="s">
        <v>104</v>
      </c>
      <c r="I59" s="105" t="s">
        <v>104</v>
      </c>
      <c r="J59" s="296" t="s">
        <v>104</v>
      </c>
    </row>
    <row r="60" spans="1:10" s="101" customFormat="1" x14ac:dyDescent="0.2">
      <c r="A60" s="108" t="s">
        <v>548</v>
      </c>
      <c r="B60" s="119">
        <v>23</v>
      </c>
      <c r="C60" s="117"/>
      <c r="D60" s="317" t="s">
        <v>358</v>
      </c>
      <c r="E60" s="105" t="s">
        <v>104</v>
      </c>
      <c r="F60" s="105" t="s">
        <v>104</v>
      </c>
      <c r="G60" s="296" t="s">
        <v>104</v>
      </c>
      <c r="H60" s="105" t="s">
        <v>104</v>
      </c>
      <c r="I60" s="105" t="s">
        <v>104</v>
      </c>
      <c r="J60" s="296" t="s">
        <v>104</v>
      </c>
    </row>
    <row r="61" spans="1:10" s="101" customFormat="1" x14ac:dyDescent="0.2">
      <c r="A61" s="108" t="s">
        <v>586</v>
      </c>
      <c r="B61" s="119">
        <v>204</v>
      </c>
      <c r="C61" s="117"/>
      <c r="D61" s="317" t="s">
        <v>388</v>
      </c>
      <c r="E61" s="105">
        <v>1012352</v>
      </c>
      <c r="F61" s="105">
        <v>4854580</v>
      </c>
      <c r="G61" s="296">
        <v>-25.439335466469899</v>
      </c>
      <c r="H61" s="105">
        <v>3418274</v>
      </c>
      <c r="I61" s="105">
        <v>14531121</v>
      </c>
      <c r="J61" s="296">
        <v>-32.751444494441202</v>
      </c>
    </row>
    <row r="62" spans="1:10" x14ac:dyDescent="0.2">
      <c r="A62" s="108" t="s">
        <v>1005</v>
      </c>
      <c r="B62" s="119">
        <v>206</v>
      </c>
      <c r="C62" s="53"/>
      <c r="D62" s="317" t="s">
        <v>1029</v>
      </c>
      <c r="E62" s="105" t="s">
        <v>104</v>
      </c>
      <c r="F62" s="105" t="s">
        <v>104</v>
      </c>
      <c r="G62" s="296" t="s">
        <v>104</v>
      </c>
      <c r="H62" s="105" t="s">
        <v>104</v>
      </c>
      <c r="I62" s="105" t="s">
        <v>104</v>
      </c>
      <c r="J62" s="296" t="s">
        <v>104</v>
      </c>
    </row>
    <row r="63" spans="1:10" x14ac:dyDescent="0.2">
      <c r="A63" s="108" t="s">
        <v>587</v>
      </c>
      <c r="B63" s="119">
        <v>208</v>
      </c>
      <c r="C63" s="117"/>
      <c r="D63" s="317" t="s">
        <v>389</v>
      </c>
      <c r="E63" s="105">
        <v>750793</v>
      </c>
      <c r="F63" s="105">
        <v>3246394</v>
      </c>
      <c r="G63" s="296">
        <v>94.885799135907007</v>
      </c>
      <c r="H63" s="105">
        <v>1907191</v>
      </c>
      <c r="I63" s="105">
        <v>12720930</v>
      </c>
      <c r="J63" s="296">
        <v>-3.2656041819054602</v>
      </c>
    </row>
    <row r="64" spans="1:10" x14ac:dyDescent="0.2">
      <c r="A64" s="108" t="s">
        <v>588</v>
      </c>
      <c r="B64" s="119">
        <v>212</v>
      </c>
      <c r="C64" s="117"/>
      <c r="D64" s="317" t="s">
        <v>390</v>
      </c>
      <c r="E64" s="105">
        <v>953960</v>
      </c>
      <c r="F64" s="105">
        <v>7619379</v>
      </c>
      <c r="G64" s="296">
        <v>177.09684305694</v>
      </c>
      <c r="H64" s="105">
        <v>3012539</v>
      </c>
      <c r="I64" s="105">
        <v>16734014</v>
      </c>
      <c r="J64" s="296">
        <v>82.255174456850895</v>
      </c>
    </row>
    <row r="65" spans="1:10" x14ac:dyDescent="0.2">
      <c r="A65" s="108" t="s">
        <v>589</v>
      </c>
      <c r="B65" s="119">
        <v>216</v>
      </c>
      <c r="C65" s="117"/>
      <c r="D65" s="317" t="s">
        <v>1006</v>
      </c>
      <c r="E65" s="105">
        <v>24391</v>
      </c>
      <c r="F65" s="105">
        <v>174789</v>
      </c>
      <c r="G65" s="296">
        <v>-98.047406327695299</v>
      </c>
      <c r="H65" s="105">
        <v>68225</v>
      </c>
      <c r="I65" s="105">
        <v>791403</v>
      </c>
      <c r="J65" s="296">
        <v>-95.352794328809907</v>
      </c>
    </row>
    <row r="66" spans="1:10" s="53" customFormat="1" x14ac:dyDescent="0.2">
      <c r="A66" s="108" t="s">
        <v>590</v>
      </c>
      <c r="B66" s="119">
        <v>220</v>
      </c>
      <c r="C66" s="117"/>
      <c r="D66" s="317" t="s">
        <v>485</v>
      </c>
      <c r="E66" s="105">
        <v>453115</v>
      </c>
      <c r="F66" s="105">
        <v>6822024</v>
      </c>
      <c r="G66" s="296">
        <v>-43.612408499635002</v>
      </c>
      <c r="H66" s="105">
        <v>1484510</v>
      </c>
      <c r="I66" s="105">
        <v>20068810</v>
      </c>
      <c r="J66" s="296">
        <v>-52.088364512519</v>
      </c>
    </row>
    <row r="67" spans="1:10" x14ac:dyDescent="0.2">
      <c r="A67" s="108" t="s">
        <v>591</v>
      </c>
      <c r="B67" s="119">
        <v>224</v>
      </c>
      <c r="C67" s="117"/>
      <c r="D67" s="317" t="s">
        <v>391</v>
      </c>
      <c r="E67" s="105">
        <v>27456</v>
      </c>
      <c r="F67" s="105">
        <v>474958</v>
      </c>
      <c r="G67" s="296">
        <v>394.91288762920999</v>
      </c>
      <c r="H67" s="105">
        <v>51454</v>
      </c>
      <c r="I67" s="105">
        <v>779804</v>
      </c>
      <c r="J67" s="296">
        <v>142.60536541506801</v>
      </c>
    </row>
    <row r="68" spans="1:10" x14ac:dyDescent="0.2">
      <c r="A68" s="108" t="s">
        <v>1007</v>
      </c>
      <c r="B68" s="119">
        <v>225</v>
      </c>
      <c r="C68" s="53"/>
      <c r="D68" s="317" t="s">
        <v>1008</v>
      </c>
      <c r="E68" s="105" t="s">
        <v>104</v>
      </c>
      <c r="F68" s="105" t="s">
        <v>104</v>
      </c>
      <c r="G68" s="296">
        <v>-100</v>
      </c>
      <c r="H68" s="105">
        <v>22080</v>
      </c>
      <c r="I68" s="105">
        <v>14920</v>
      </c>
      <c r="J68" s="296">
        <v>-87.120388114846094</v>
      </c>
    </row>
    <row r="69" spans="1:10" x14ac:dyDescent="0.2">
      <c r="A69" s="108" t="s">
        <v>592</v>
      </c>
      <c r="B69" s="119">
        <v>228</v>
      </c>
      <c r="C69" s="117"/>
      <c r="D69" s="317" t="s">
        <v>392</v>
      </c>
      <c r="E69" s="105">
        <v>95316</v>
      </c>
      <c r="F69" s="105">
        <v>116613</v>
      </c>
      <c r="G69" s="296">
        <v>-20.1226111377492</v>
      </c>
      <c r="H69" s="105">
        <v>268204</v>
      </c>
      <c r="I69" s="105">
        <v>341776</v>
      </c>
      <c r="J69" s="296">
        <v>-59.896413304812199</v>
      </c>
    </row>
    <row r="70" spans="1:10" x14ac:dyDescent="0.2">
      <c r="A70" s="108" t="s">
        <v>593</v>
      </c>
      <c r="B70" s="119">
        <v>232</v>
      </c>
      <c r="C70" s="117"/>
      <c r="D70" s="317" t="s">
        <v>393</v>
      </c>
      <c r="E70" s="105">
        <v>45321</v>
      </c>
      <c r="F70" s="105">
        <v>94754</v>
      </c>
      <c r="G70" s="296">
        <v>105.776706408669</v>
      </c>
      <c r="H70" s="105">
        <v>47774</v>
      </c>
      <c r="I70" s="105">
        <v>152624</v>
      </c>
      <c r="J70" s="296">
        <v>-40.226914024101298</v>
      </c>
    </row>
    <row r="71" spans="1:10" x14ac:dyDescent="0.2">
      <c r="A71" s="108" t="s">
        <v>594</v>
      </c>
      <c r="B71" s="119">
        <v>236</v>
      </c>
      <c r="C71" s="117"/>
      <c r="D71" s="317" t="s">
        <v>394</v>
      </c>
      <c r="E71" s="105">
        <v>482</v>
      </c>
      <c r="F71" s="105">
        <v>1701</v>
      </c>
      <c r="G71" s="296">
        <v>-98.795598731165697</v>
      </c>
      <c r="H71" s="105">
        <v>77342</v>
      </c>
      <c r="I71" s="105">
        <v>76664</v>
      </c>
      <c r="J71" s="296">
        <v>-80.106855848398595</v>
      </c>
    </row>
    <row r="72" spans="1:10" x14ac:dyDescent="0.2">
      <c r="A72" s="108" t="s">
        <v>595</v>
      </c>
      <c r="B72" s="119">
        <v>240</v>
      </c>
      <c r="C72" s="117"/>
      <c r="D72" s="317" t="s">
        <v>395</v>
      </c>
      <c r="E72" s="105" t="s">
        <v>104</v>
      </c>
      <c r="F72" s="105" t="s">
        <v>104</v>
      </c>
      <c r="G72" s="296" t="s">
        <v>104</v>
      </c>
      <c r="H72" s="105">
        <v>18875</v>
      </c>
      <c r="I72" s="105">
        <v>5610</v>
      </c>
      <c r="J72" s="296">
        <v>102.67341040462399</v>
      </c>
    </row>
    <row r="73" spans="1:10" x14ac:dyDescent="0.2">
      <c r="A73" s="108" t="s">
        <v>596</v>
      </c>
      <c r="B73" s="119">
        <v>244</v>
      </c>
      <c r="C73" s="117"/>
      <c r="D73" s="317" t="s">
        <v>396</v>
      </c>
      <c r="E73" s="105">
        <v>49256</v>
      </c>
      <c r="F73" s="105">
        <v>131501</v>
      </c>
      <c r="G73" s="296">
        <v>71.898979071621895</v>
      </c>
      <c r="H73" s="105">
        <v>170856</v>
      </c>
      <c r="I73" s="105">
        <v>304263</v>
      </c>
      <c r="J73" s="296">
        <v>63.903897433134901</v>
      </c>
    </row>
    <row r="74" spans="1:10" x14ac:dyDescent="0.2">
      <c r="A74" s="108" t="s">
        <v>597</v>
      </c>
      <c r="B74" s="119">
        <v>247</v>
      </c>
      <c r="C74" s="117"/>
      <c r="D74" s="317" t="s">
        <v>1091</v>
      </c>
      <c r="E74" s="105">
        <v>48786</v>
      </c>
      <c r="F74" s="105">
        <v>51702</v>
      </c>
      <c r="G74" s="296" t="s">
        <v>708</v>
      </c>
      <c r="H74" s="105">
        <v>50583</v>
      </c>
      <c r="I74" s="105">
        <v>58112</v>
      </c>
      <c r="J74" s="296">
        <v>111.747558664918</v>
      </c>
    </row>
    <row r="75" spans="1:10" ht="14.25" x14ac:dyDescent="0.2">
      <c r="A75" s="564" t="s">
        <v>1025</v>
      </c>
      <c r="B75" s="564"/>
      <c r="C75" s="564"/>
      <c r="D75" s="564"/>
      <c r="E75" s="564"/>
      <c r="F75" s="564"/>
      <c r="G75" s="564"/>
      <c r="H75" s="564"/>
      <c r="I75" s="564"/>
      <c r="J75" s="564"/>
    </row>
    <row r="76" spans="1:10" x14ac:dyDescent="0.2">
      <c r="D76" s="108"/>
      <c r="E76" s="109"/>
      <c r="F76" s="110"/>
      <c r="H76" s="122"/>
      <c r="I76" s="123"/>
      <c r="J76" s="124"/>
    </row>
    <row r="77" spans="1:10" ht="17.25" customHeight="1" x14ac:dyDescent="0.2">
      <c r="A77" s="567" t="s">
        <v>1001</v>
      </c>
      <c r="B77" s="568"/>
      <c r="C77" s="533" t="s">
        <v>1002</v>
      </c>
      <c r="D77" s="446"/>
      <c r="E77" s="555" t="s">
        <v>1120</v>
      </c>
      <c r="F77" s="547"/>
      <c r="G77" s="547"/>
      <c r="H77" s="557" t="s">
        <v>1132</v>
      </c>
      <c r="I77" s="547"/>
      <c r="J77" s="547"/>
    </row>
    <row r="78" spans="1:10" ht="16.5" customHeight="1" x14ac:dyDescent="0.2">
      <c r="A78" s="569"/>
      <c r="B78" s="570"/>
      <c r="C78" s="534"/>
      <c r="D78" s="535"/>
      <c r="E78" s="115" t="s">
        <v>467</v>
      </c>
      <c r="F78" s="548" t="s">
        <v>468</v>
      </c>
      <c r="G78" s="549"/>
      <c r="H78" s="46" t="s">
        <v>467</v>
      </c>
      <c r="I78" s="576" t="s">
        <v>468</v>
      </c>
      <c r="J78" s="577"/>
    </row>
    <row r="79" spans="1:10" ht="12.75" customHeight="1" x14ac:dyDescent="0.2">
      <c r="A79" s="569"/>
      <c r="B79" s="570"/>
      <c r="C79" s="534"/>
      <c r="D79" s="535"/>
      <c r="E79" s="550" t="s">
        <v>109</v>
      </c>
      <c r="F79" s="538" t="s">
        <v>105</v>
      </c>
      <c r="G79" s="573" t="s">
        <v>1133</v>
      </c>
      <c r="H79" s="538" t="s">
        <v>109</v>
      </c>
      <c r="I79" s="538" t="s">
        <v>105</v>
      </c>
      <c r="J79" s="544" t="s">
        <v>1140</v>
      </c>
    </row>
    <row r="80" spans="1:10" ht="12.75" customHeight="1" x14ac:dyDescent="0.2">
      <c r="A80" s="569"/>
      <c r="B80" s="570"/>
      <c r="C80" s="534"/>
      <c r="D80" s="535"/>
      <c r="E80" s="551"/>
      <c r="F80" s="539"/>
      <c r="G80" s="574"/>
      <c r="H80" s="539"/>
      <c r="I80" s="539"/>
      <c r="J80" s="565"/>
    </row>
    <row r="81" spans="1:10" ht="12.75" customHeight="1" x14ac:dyDescent="0.2">
      <c r="A81" s="569"/>
      <c r="B81" s="570"/>
      <c r="C81" s="534"/>
      <c r="D81" s="535"/>
      <c r="E81" s="551"/>
      <c r="F81" s="539"/>
      <c r="G81" s="574"/>
      <c r="H81" s="539"/>
      <c r="I81" s="539"/>
      <c r="J81" s="565"/>
    </row>
    <row r="82" spans="1:10" ht="28.5" customHeight="1" x14ac:dyDescent="0.2">
      <c r="A82" s="571"/>
      <c r="B82" s="572"/>
      <c r="C82" s="536"/>
      <c r="D82" s="537"/>
      <c r="E82" s="552"/>
      <c r="F82" s="540"/>
      <c r="G82" s="575"/>
      <c r="H82" s="540"/>
      <c r="I82" s="540"/>
      <c r="J82" s="566"/>
    </row>
    <row r="83" spans="1:10" ht="11.45" customHeight="1" x14ac:dyDescent="0.2">
      <c r="A83" s="108"/>
      <c r="B83" s="125"/>
      <c r="C83" s="117"/>
      <c r="D83" s="118"/>
      <c r="E83" s="105"/>
      <c r="F83" s="105"/>
      <c r="G83" s="126"/>
      <c r="H83" s="105"/>
      <c r="I83" s="105"/>
      <c r="J83" s="126"/>
    </row>
    <row r="84" spans="1:10" x14ac:dyDescent="0.2">
      <c r="B84" s="127"/>
      <c r="C84" s="128" t="s">
        <v>819</v>
      </c>
      <c r="D84" s="129"/>
    </row>
    <row r="85" spans="1:10" x14ac:dyDescent="0.2">
      <c r="A85" s="108"/>
      <c r="B85" s="125"/>
      <c r="C85" s="117"/>
      <c r="D85" s="118"/>
      <c r="E85" s="105"/>
      <c r="F85" s="105"/>
      <c r="G85" s="126"/>
      <c r="H85" s="105"/>
      <c r="I85" s="105"/>
      <c r="J85" s="126"/>
    </row>
    <row r="86" spans="1:10" x14ac:dyDescent="0.2">
      <c r="A86" s="108" t="s">
        <v>598</v>
      </c>
      <c r="B86" s="119">
        <v>248</v>
      </c>
      <c r="C86" s="117"/>
      <c r="D86" s="317" t="s">
        <v>397</v>
      </c>
      <c r="E86" s="105">
        <v>8191</v>
      </c>
      <c r="F86" s="105">
        <v>82983</v>
      </c>
      <c r="G86" s="296" t="s">
        <v>708</v>
      </c>
      <c r="H86" s="105">
        <v>141465</v>
      </c>
      <c r="I86" s="105">
        <v>498278</v>
      </c>
      <c r="J86" s="296">
        <v>-21.040479831393501</v>
      </c>
    </row>
    <row r="87" spans="1:10" x14ac:dyDescent="0.2">
      <c r="A87" s="108" t="s">
        <v>599</v>
      </c>
      <c r="B87" s="119">
        <v>252</v>
      </c>
      <c r="C87" s="117"/>
      <c r="D87" s="317" t="s">
        <v>398</v>
      </c>
      <c r="E87" s="105">
        <v>61553</v>
      </c>
      <c r="F87" s="105">
        <v>82322</v>
      </c>
      <c r="G87" s="296">
        <v>3.41570041330101</v>
      </c>
      <c r="H87" s="105">
        <v>154195</v>
      </c>
      <c r="I87" s="105">
        <v>302586</v>
      </c>
      <c r="J87" s="296">
        <v>66.250563168247197</v>
      </c>
    </row>
    <row r="88" spans="1:10" x14ac:dyDescent="0.2">
      <c r="A88" s="108" t="s">
        <v>600</v>
      </c>
      <c r="B88" s="119">
        <v>257</v>
      </c>
      <c r="C88" s="117"/>
      <c r="D88" s="317" t="s">
        <v>399</v>
      </c>
      <c r="E88" s="105" t="s">
        <v>104</v>
      </c>
      <c r="F88" s="105" t="s">
        <v>104</v>
      </c>
      <c r="G88" s="296" t="s">
        <v>104</v>
      </c>
      <c r="H88" s="105">
        <v>8</v>
      </c>
      <c r="I88" s="105">
        <v>514</v>
      </c>
      <c r="J88" s="296">
        <v>-98.404866089439196</v>
      </c>
    </row>
    <row r="89" spans="1:10" x14ac:dyDescent="0.2">
      <c r="A89" s="108" t="s">
        <v>601</v>
      </c>
      <c r="B89" s="119">
        <v>260</v>
      </c>
      <c r="C89" s="117"/>
      <c r="D89" s="317" t="s">
        <v>400</v>
      </c>
      <c r="E89" s="105">
        <v>25473</v>
      </c>
      <c r="F89" s="105">
        <v>33314</v>
      </c>
      <c r="G89" s="296">
        <v>-63.032912403737299</v>
      </c>
      <c r="H89" s="105">
        <v>161074</v>
      </c>
      <c r="I89" s="105">
        <v>174913</v>
      </c>
      <c r="J89" s="296">
        <v>-66.976860977064902</v>
      </c>
    </row>
    <row r="90" spans="1:10" x14ac:dyDescent="0.2">
      <c r="A90" s="108" t="s">
        <v>602</v>
      </c>
      <c r="B90" s="119">
        <v>264</v>
      </c>
      <c r="C90" s="117"/>
      <c r="D90" s="317" t="s">
        <v>401</v>
      </c>
      <c r="E90" s="105">
        <v>41372</v>
      </c>
      <c r="F90" s="105">
        <v>96674</v>
      </c>
      <c r="G90" s="296">
        <v>234.84811748813701</v>
      </c>
      <c r="H90" s="105">
        <v>66222</v>
      </c>
      <c r="I90" s="105">
        <v>133105</v>
      </c>
      <c r="J90" s="296">
        <v>-35.986899689324503</v>
      </c>
    </row>
    <row r="91" spans="1:10" x14ac:dyDescent="0.2">
      <c r="A91" s="108" t="s">
        <v>603</v>
      </c>
      <c r="B91" s="119">
        <v>268</v>
      </c>
      <c r="C91" s="117"/>
      <c r="D91" s="317" t="s">
        <v>402</v>
      </c>
      <c r="E91" s="105">
        <v>74017</v>
      </c>
      <c r="F91" s="105">
        <v>60505</v>
      </c>
      <c r="G91" s="296">
        <v>-18.039337866760601</v>
      </c>
      <c r="H91" s="105">
        <v>130651</v>
      </c>
      <c r="I91" s="105">
        <v>140911</v>
      </c>
      <c r="J91" s="296">
        <v>56.2691301069068</v>
      </c>
    </row>
    <row r="92" spans="1:10" x14ac:dyDescent="0.2">
      <c r="A92" s="108" t="s">
        <v>604</v>
      </c>
      <c r="B92" s="119">
        <v>272</v>
      </c>
      <c r="C92" s="117"/>
      <c r="D92" s="317" t="s">
        <v>870</v>
      </c>
      <c r="E92" s="105">
        <v>625972</v>
      </c>
      <c r="F92" s="105">
        <v>785686</v>
      </c>
      <c r="G92" s="296">
        <v>87.303116052761496</v>
      </c>
      <c r="H92" s="105">
        <v>2741393</v>
      </c>
      <c r="I92" s="105">
        <v>2712260</v>
      </c>
      <c r="J92" s="296">
        <v>30.520482340519901</v>
      </c>
    </row>
    <row r="93" spans="1:10" x14ac:dyDescent="0.2">
      <c r="A93" s="108" t="s">
        <v>605</v>
      </c>
      <c r="B93" s="119">
        <v>276</v>
      </c>
      <c r="C93" s="117"/>
      <c r="D93" s="317" t="s">
        <v>403</v>
      </c>
      <c r="E93" s="105">
        <v>133851</v>
      </c>
      <c r="F93" s="105">
        <v>320001</v>
      </c>
      <c r="G93" s="296">
        <v>-9.8568418443232595</v>
      </c>
      <c r="H93" s="105">
        <v>599802</v>
      </c>
      <c r="I93" s="105">
        <v>1360722</v>
      </c>
      <c r="J93" s="296">
        <v>-2.7288661916254</v>
      </c>
    </row>
    <row r="94" spans="1:10" x14ac:dyDescent="0.2">
      <c r="A94" s="108" t="s">
        <v>606</v>
      </c>
      <c r="B94" s="119">
        <v>280</v>
      </c>
      <c r="C94" s="117"/>
      <c r="D94" s="317" t="s">
        <v>404</v>
      </c>
      <c r="E94" s="105">
        <v>41890</v>
      </c>
      <c r="F94" s="105">
        <v>54563</v>
      </c>
      <c r="G94" s="296">
        <v>-11.2103755776866</v>
      </c>
      <c r="H94" s="105">
        <v>135390</v>
      </c>
      <c r="I94" s="105">
        <v>128312</v>
      </c>
      <c r="J94" s="296">
        <v>9.1701124780914398</v>
      </c>
    </row>
    <row r="95" spans="1:10" x14ac:dyDescent="0.2">
      <c r="A95" s="108" t="s">
        <v>607</v>
      </c>
      <c r="B95" s="119">
        <v>284</v>
      </c>
      <c r="C95" s="117"/>
      <c r="D95" s="317" t="s">
        <v>405</v>
      </c>
      <c r="E95" s="105">
        <v>118071</v>
      </c>
      <c r="F95" s="105">
        <v>123395</v>
      </c>
      <c r="G95" s="296">
        <v>-28.736846968594399</v>
      </c>
      <c r="H95" s="105">
        <v>265241</v>
      </c>
      <c r="I95" s="105">
        <v>242406</v>
      </c>
      <c r="J95" s="296">
        <v>-50.499889730206597</v>
      </c>
    </row>
    <row r="96" spans="1:10" x14ac:dyDescent="0.2">
      <c r="A96" s="108" t="s">
        <v>608</v>
      </c>
      <c r="B96" s="119">
        <v>288</v>
      </c>
      <c r="C96" s="117"/>
      <c r="D96" s="317" t="s">
        <v>406</v>
      </c>
      <c r="E96" s="105">
        <v>56440</v>
      </c>
      <c r="F96" s="105">
        <v>548796</v>
      </c>
      <c r="G96" s="296">
        <v>48.319234615280699</v>
      </c>
      <c r="H96" s="105">
        <v>140607</v>
      </c>
      <c r="I96" s="105">
        <v>1076403</v>
      </c>
      <c r="J96" s="296">
        <v>-72.424882093899598</v>
      </c>
    </row>
    <row r="97" spans="1:10" x14ac:dyDescent="0.2">
      <c r="A97" s="108" t="s">
        <v>609</v>
      </c>
      <c r="B97" s="119">
        <v>302</v>
      </c>
      <c r="C97" s="117"/>
      <c r="D97" s="317" t="s">
        <v>407</v>
      </c>
      <c r="E97" s="105">
        <v>695090</v>
      </c>
      <c r="F97" s="105">
        <v>1033741</v>
      </c>
      <c r="G97" s="296">
        <v>-6.7575332000191297</v>
      </c>
      <c r="H97" s="105">
        <v>2467174</v>
      </c>
      <c r="I97" s="105">
        <v>3585614</v>
      </c>
      <c r="J97" s="296">
        <v>16.453962118183298</v>
      </c>
    </row>
    <row r="98" spans="1:10" x14ac:dyDescent="0.2">
      <c r="A98" s="108" t="s">
        <v>610</v>
      </c>
      <c r="B98" s="119">
        <v>306</v>
      </c>
      <c r="C98" s="117"/>
      <c r="D98" s="317" t="s">
        <v>408</v>
      </c>
      <c r="E98" s="105">
        <v>17016</v>
      </c>
      <c r="F98" s="105">
        <v>13527</v>
      </c>
      <c r="G98" s="296" t="s">
        <v>708</v>
      </c>
      <c r="H98" s="105">
        <v>60551</v>
      </c>
      <c r="I98" s="105">
        <v>67015</v>
      </c>
      <c r="J98" s="296" t="s">
        <v>708</v>
      </c>
    </row>
    <row r="99" spans="1:10" x14ac:dyDescent="0.2">
      <c r="A99" s="108" t="s">
        <v>611</v>
      </c>
      <c r="B99" s="119">
        <v>310</v>
      </c>
      <c r="C99" s="117"/>
      <c r="D99" s="317" t="s">
        <v>484</v>
      </c>
      <c r="E99" s="105">
        <v>55656</v>
      </c>
      <c r="F99" s="105">
        <v>41220</v>
      </c>
      <c r="G99" s="296">
        <v>-80.133982360595695</v>
      </c>
      <c r="H99" s="105">
        <v>55656</v>
      </c>
      <c r="I99" s="105">
        <v>41220</v>
      </c>
      <c r="J99" s="296">
        <v>-82.786916051764507</v>
      </c>
    </row>
    <row r="100" spans="1:10" x14ac:dyDescent="0.2">
      <c r="A100" s="108" t="s">
        <v>612</v>
      </c>
      <c r="B100" s="119">
        <v>311</v>
      </c>
      <c r="C100" s="117"/>
      <c r="D100" s="317" t="s">
        <v>871</v>
      </c>
      <c r="E100" s="105">
        <v>9320</v>
      </c>
      <c r="F100" s="105">
        <v>13080</v>
      </c>
      <c r="G100" s="296">
        <v>-9.8863244919049293</v>
      </c>
      <c r="H100" s="105">
        <v>28334</v>
      </c>
      <c r="I100" s="105">
        <v>44458</v>
      </c>
      <c r="J100" s="296">
        <v>-30.4952785942092</v>
      </c>
    </row>
    <row r="101" spans="1:10" x14ac:dyDescent="0.2">
      <c r="A101" s="108" t="s">
        <v>613</v>
      </c>
      <c r="B101" s="119">
        <v>314</v>
      </c>
      <c r="C101" s="117"/>
      <c r="D101" s="317" t="s">
        <v>409</v>
      </c>
      <c r="E101" s="105">
        <v>19976</v>
      </c>
      <c r="F101" s="105">
        <v>35822</v>
      </c>
      <c r="G101" s="296">
        <v>-32.866058209486702</v>
      </c>
      <c r="H101" s="105">
        <v>38393</v>
      </c>
      <c r="I101" s="105">
        <v>61635</v>
      </c>
      <c r="J101" s="296">
        <v>-13.2719827768162</v>
      </c>
    </row>
    <row r="102" spans="1:10" x14ac:dyDescent="0.2">
      <c r="A102" s="108" t="s">
        <v>614</v>
      </c>
      <c r="B102" s="119">
        <v>318</v>
      </c>
      <c r="C102" s="117"/>
      <c r="D102" s="317" t="s">
        <v>410</v>
      </c>
      <c r="E102" s="105">
        <v>6</v>
      </c>
      <c r="F102" s="105">
        <v>612</v>
      </c>
      <c r="G102" s="296">
        <v>-95.471027899060203</v>
      </c>
      <c r="H102" s="105">
        <v>61938</v>
      </c>
      <c r="I102" s="105">
        <v>172187</v>
      </c>
      <c r="J102" s="296">
        <v>-15.891461508401701</v>
      </c>
    </row>
    <row r="103" spans="1:10" x14ac:dyDescent="0.2">
      <c r="A103" s="108" t="s">
        <v>615</v>
      </c>
      <c r="B103" s="119">
        <v>322</v>
      </c>
      <c r="C103" s="117"/>
      <c r="D103" s="317" t="s">
        <v>411</v>
      </c>
      <c r="E103" s="105">
        <v>210849</v>
      </c>
      <c r="F103" s="105">
        <v>859224</v>
      </c>
      <c r="G103" s="296">
        <v>310.23848743106799</v>
      </c>
      <c r="H103" s="105">
        <v>668528</v>
      </c>
      <c r="I103" s="105">
        <v>2089565</v>
      </c>
      <c r="J103" s="296">
        <v>156.40501774962101</v>
      </c>
    </row>
    <row r="104" spans="1:10" x14ac:dyDescent="0.2">
      <c r="A104" s="108" t="s">
        <v>616</v>
      </c>
      <c r="B104" s="119">
        <v>324</v>
      </c>
      <c r="C104" s="117"/>
      <c r="D104" s="317" t="s">
        <v>412</v>
      </c>
      <c r="E104" s="105">
        <v>122</v>
      </c>
      <c r="F104" s="105">
        <v>8757</v>
      </c>
      <c r="G104" s="296">
        <v>-89.1071250870733</v>
      </c>
      <c r="H104" s="105">
        <v>4003</v>
      </c>
      <c r="I104" s="105">
        <v>108070</v>
      </c>
      <c r="J104" s="296">
        <v>-77.823424636170401</v>
      </c>
    </row>
    <row r="105" spans="1:10" x14ac:dyDescent="0.2">
      <c r="A105" s="108" t="s">
        <v>617</v>
      </c>
      <c r="B105" s="119">
        <v>328</v>
      </c>
      <c r="C105" s="117"/>
      <c r="D105" s="317" t="s">
        <v>413</v>
      </c>
      <c r="E105" s="105" t="s">
        <v>104</v>
      </c>
      <c r="F105" s="105" t="s">
        <v>104</v>
      </c>
      <c r="G105" s="296">
        <v>-100</v>
      </c>
      <c r="H105" s="105">
        <v>23784</v>
      </c>
      <c r="I105" s="105">
        <v>12704</v>
      </c>
      <c r="J105" s="296">
        <v>-65.521359170601997</v>
      </c>
    </row>
    <row r="106" spans="1:10" x14ac:dyDescent="0.2">
      <c r="A106" s="108" t="s">
        <v>618</v>
      </c>
      <c r="B106" s="119">
        <v>329</v>
      </c>
      <c r="C106" s="117"/>
      <c r="D106" s="317" t="s">
        <v>1009</v>
      </c>
      <c r="E106" s="105" t="s">
        <v>104</v>
      </c>
      <c r="F106" s="105" t="s">
        <v>104</v>
      </c>
      <c r="G106" s="296" t="s">
        <v>104</v>
      </c>
      <c r="H106" s="105" t="s">
        <v>104</v>
      </c>
      <c r="I106" s="105" t="s">
        <v>104</v>
      </c>
      <c r="J106" s="296" t="s">
        <v>104</v>
      </c>
    </row>
    <row r="107" spans="1:10" x14ac:dyDescent="0.2">
      <c r="A107" s="108" t="s">
        <v>619</v>
      </c>
      <c r="B107" s="119">
        <v>330</v>
      </c>
      <c r="C107" s="117"/>
      <c r="D107" s="317" t="s">
        <v>414</v>
      </c>
      <c r="E107" s="105">
        <v>109592</v>
      </c>
      <c r="F107" s="105">
        <v>121233</v>
      </c>
      <c r="G107" s="296">
        <v>209.32309340953699</v>
      </c>
      <c r="H107" s="105">
        <v>228941</v>
      </c>
      <c r="I107" s="105">
        <v>364597</v>
      </c>
      <c r="J107" s="296">
        <v>23.287953795379501</v>
      </c>
    </row>
    <row r="108" spans="1:10" x14ac:dyDescent="0.2">
      <c r="A108" s="108" t="s">
        <v>620</v>
      </c>
      <c r="B108" s="119">
        <v>334</v>
      </c>
      <c r="C108" s="117"/>
      <c r="D108" s="317" t="s">
        <v>836</v>
      </c>
      <c r="E108" s="105">
        <v>21378</v>
      </c>
      <c r="F108" s="105">
        <v>251913</v>
      </c>
      <c r="G108" s="296">
        <v>-25.368840802976798</v>
      </c>
      <c r="H108" s="105">
        <v>112153</v>
      </c>
      <c r="I108" s="105">
        <v>996410</v>
      </c>
      <c r="J108" s="296">
        <v>54.099430561612898</v>
      </c>
    </row>
    <row r="109" spans="1:10" x14ac:dyDescent="0.2">
      <c r="A109" s="108" t="s">
        <v>621</v>
      </c>
      <c r="B109" s="119">
        <v>336</v>
      </c>
      <c r="C109" s="117"/>
      <c r="D109" s="317" t="s">
        <v>415</v>
      </c>
      <c r="E109" s="105" t="s">
        <v>104</v>
      </c>
      <c r="F109" s="105" t="s">
        <v>104</v>
      </c>
      <c r="G109" s="296" t="s">
        <v>104</v>
      </c>
      <c r="H109" s="105" t="s">
        <v>104</v>
      </c>
      <c r="I109" s="105" t="s">
        <v>104</v>
      </c>
      <c r="J109" s="296" t="s">
        <v>104</v>
      </c>
    </row>
    <row r="110" spans="1:10" x14ac:dyDescent="0.2">
      <c r="A110" s="108" t="s">
        <v>622</v>
      </c>
      <c r="B110" s="119">
        <v>338</v>
      </c>
      <c r="C110" s="117"/>
      <c r="D110" s="317" t="s">
        <v>416</v>
      </c>
      <c r="E110" s="105" t="s">
        <v>104</v>
      </c>
      <c r="F110" s="105" t="s">
        <v>104</v>
      </c>
      <c r="G110" s="296">
        <v>-100</v>
      </c>
      <c r="H110" s="105">
        <v>3305</v>
      </c>
      <c r="I110" s="105">
        <v>68478</v>
      </c>
      <c r="J110" s="296">
        <v>-28.644221451123801</v>
      </c>
    </row>
    <row r="111" spans="1:10" x14ac:dyDescent="0.2">
      <c r="A111" s="108" t="s">
        <v>623</v>
      </c>
      <c r="B111" s="119">
        <v>342</v>
      </c>
      <c r="C111" s="117"/>
      <c r="D111" s="317" t="s">
        <v>417</v>
      </c>
      <c r="E111" s="105">
        <v>50100</v>
      </c>
      <c r="F111" s="105">
        <v>110560</v>
      </c>
      <c r="G111" s="296">
        <v>-31.549848624620001</v>
      </c>
      <c r="H111" s="105">
        <v>134024</v>
      </c>
      <c r="I111" s="105">
        <v>295197</v>
      </c>
      <c r="J111" s="296">
        <v>-15.114490207298701</v>
      </c>
    </row>
    <row r="112" spans="1:10" x14ac:dyDescent="0.2">
      <c r="A112" s="108" t="s">
        <v>624</v>
      </c>
      <c r="B112" s="119">
        <v>346</v>
      </c>
      <c r="C112" s="117"/>
      <c r="D112" s="317" t="s">
        <v>418</v>
      </c>
      <c r="E112" s="105">
        <v>13157</v>
      </c>
      <c r="F112" s="105">
        <v>165271</v>
      </c>
      <c r="G112" s="296">
        <v>-72.246357219984105</v>
      </c>
      <c r="H112" s="105">
        <v>220918</v>
      </c>
      <c r="I112" s="105">
        <v>2107370</v>
      </c>
      <c r="J112" s="296">
        <v>39.166376650040498</v>
      </c>
    </row>
    <row r="113" spans="1:10" x14ac:dyDescent="0.2">
      <c r="A113" s="108" t="s">
        <v>625</v>
      </c>
      <c r="B113" s="119">
        <v>350</v>
      </c>
      <c r="C113" s="117"/>
      <c r="D113" s="317" t="s">
        <v>419</v>
      </c>
      <c r="E113" s="105">
        <v>77447</v>
      </c>
      <c r="F113" s="105">
        <v>257445</v>
      </c>
      <c r="G113" s="296">
        <v>-57.828187273022102</v>
      </c>
      <c r="H113" s="105">
        <v>199290</v>
      </c>
      <c r="I113" s="105">
        <v>441598</v>
      </c>
      <c r="J113" s="296">
        <v>-73.321580920977496</v>
      </c>
    </row>
    <row r="114" spans="1:10" x14ac:dyDescent="0.2">
      <c r="A114" s="108" t="s">
        <v>626</v>
      </c>
      <c r="B114" s="119">
        <v>352</v>
      </c>
      <c r="C114" s="117"/>
      <c r="D114" s="317" t="s">
        <v>420</v>
      </c>
      <c r="E114" s="105">
        <v>73190</v>
      </c>
      <c r="F114" s="105">
        <v>230058</v>
      </c>
      <c r="G114" s="296">
        <v>6.5487824081364199</v>
      </c>
      <c r="H114" s="105">
        <v>169693</v>
      </c>
      <c r="I114" s="105">
        <v>532856</v>
      </c>
      <c r="J114" s="296">
        <v>-37.924872292216399</v>
      </c>
    </row>
    <row r="115" spans="1:10" x14ac:dyDescent="0.2">
      <c r="A115" s="108" t="s">
        <v>627</v>
      </c>
      <c r="B115" s="119">
        <v>355</v>
      </c>
      <c r="C115" s="117"/>
      <c r="D115" s="317" t="s">
        <v>421</v>
      </c>
      <c r="E115" s="105">
        <v>6887</v>
      </c>
      <c r="F115" s="105">
        <v>211026</v>
      </c>
      <c r="G115" s="296" t="s">
        <v>708</v>
      </c>
      <c r="H115" s="105">
        <v>6977</v>
      </c>
      <c r="I115" s="105">
        <v>225454</v>
      </c>
      <c r="J115" s="296">
        <v>888.92008070883401</v>
      </c>
    </row>
    <row r="116" spans="1:10" x14ac:dyDescent="0.2">
      <c r="A116" s="108" t="s">
        <v>628</v>
      </c>
      <c r="B116" s="119">
        <v>357</v>
      </c>
      <c r="C116" s="117"/>
      <c r="D116" s="317" t="s">
        <v>422</v>
      </c>
      <c r="E116" s="105" t="s">
        <v>104</v>
      </c>
      <c r="F116" s="105" t="s">
        <v>104</v>
      </c>
      <c r="G116" s="296" t="s">
        <v>104</v>
      </c>
      <c r="H116" s="105" t="s">
        <v>104</v>
      </c>
      <c r="I116" s="105" t="s">
        <v>104</v>
      </c>
      <c r="J116" s="296" t="s">
        <v>104</v>
      </c>
    </row>
    <row r="117" spans="1:10" x14ac:dyDescent="0.2">
      <c r="A117" s="108" t="s">
        <v>629</v>
      </c>
      <c r="B117" s="119">
        <v>366</v>
      </c>
      <c r="C117" s="117"/>
      <c r="D117" s="317" t="s">
        <v>423</v>
      </c>
      <c r="E117" s="105">
        <v>10</v>
      </c>
      <c r="F117" s="105">
        <v>251</v>
      </c>
      <c r="G117" s="296">
        <v>-92.863235712254806</v>
      </c>
      <c r="H117" s="105">
        <v>23</v>
      </c>
      <c r="I117" s="105">
        <v>1354</v>
      </c>
      <c r="J117" s="296">
        <v>-99.762601911107197</v>
      </c>
    </row>
    <row r="118" spans="1:10" x14ac:dyDescent="0.2">
      <c r="A118" s="108" t="s">
        <v>630</v>
      </c>
      <c r="B118" s="119">
        <v>370</v>
      </c>
      <c r="C118" s="117"/>
      <c r="D118" s="317" t="s">
        <v>424</v>
      </c>
      <c r="E118" s="105">
        <v>18354</v>
      </c>
      <c r="F118" s="105">
        <v>26947</v>
      </c>
      <c r="G118" s="296">
        <v>338.73331162487801</v>
      </c>
      <c r="H118" s="105">
        <v>98679</v>
      </c>
      <c r="I118" s="105">
        <v>275189</v>
      </c>
      <c r="J118" s="296">
        <v>8.7677762582705601</v>
      </c>
    </row>
    <row r="119" spans="1:10" x14ac:dyDescent="0.2">
      <c r="A119" s="108" t="s">
        <v>631</v>
      </c>
      <c r="B119" s="119">
        <v>373</v>
      </c>
      <c r="C119" s="117"/>
      <c r="D119" s="317" t="s">
        <v>425</v>
      </c>
      <c r="E119" s="105">
        <v>19813</v>
      </c>
      <c r="F119" s="105">
        <v>169089</v>
      </c>
      <c r="G119" s="296">
        <v>163.991194516869</v>
      </c>
      <c r="H119" s="105">
        <v>70993</v>
      </c>
      <c r="I119" s="105">
        <v>469166</v>
      </c>
      <c r="J119" s="296">
        <v>102.857155210806</v>
      </c>
    </row>
    <row r="120" spans="1:10" x14ac:dyDescent="0.2">
      <c r="A120" s="108" t="s">
        <v>632</v>
      </c>
      <c r="B120" s="119">
        <v>375</v>
      </c>
      <c r="C120" s="117"/>
      <c r="D120" s="317" t="s">
        <v>426</v>
      </c>
      <c r="E120" s="105" t="s">
        <v>104</v>
      </c>
      <c r="F120" s="105" t="s">
        <v>104</v>
      </c>
      <c r="G120" s="296" t="s">
        <v>104</v>
      </c>
      <c r="H120" s="105" t="s">
        <v>104</v>
      </c>
      <c r="I120" s="105" t="s">
        <v>104</v>
      </c>
      <c r="J120" s="296" t="s">
        <v>104</v>
      </c>
    </row>
    <row r="121" spans="1:10" x14ac:dyDescent="0.2">
      <c r="A121" s="108" t="s">
        <v>633</v>
      </c>
      <c r="B121" s="119">
        <v>378</v>
      </c>
      <c r="C121" s="117"/>
      <c r="D121" s="317" t="s">
        <v>427</v>
      </c>
      <c r="E121" s="105">
        <v>262</v>
      </c>
      <c r="F121" s="105">
        <v>17205</v>
      </c>
      <c r="G121" s="296">
        <v>-65.287305302235495</v>
      </c>
      <c r="H121" s="105">
        <v>945</v>
      </c>
      <c r="I121" s="105">
        <v>39961</v>
      </c>
      <c r="J121" s="296">
        <v>-84.687159914777496</v>
      </c>
    </row>
    <row r="122" spans="1:10" x14ac:dyDescent="0.2">
      <c r="A122" s="108" t="s">
        <v>634</v>
      </c>
      <c r="B122" s="119">
        <v>382</v>
      </c>
      <c r="C122" s="117"/>
      <c r="D122" s="317" t="s">
        <v>428</v>
      </c>
      <c r="E122" s="105">
        <v>454</v>
      </c>
      <c r="F122" s="105">
        <v>73673</v>
      </c>
      <c r="G122" s="296">
        <v>-75.951598319585599</v>
      </c>
      <c r="H122" s="105">
        <v>5356</v>
      </c>
      <c r="I122" s="105">
        <v>259943</v>
      </c>
      <c r="J122" s="296">
        <v>-26.165352027063498</v>
      </c>
    </row>
    <row r="123" spans="1:10" x14ac:dyDescent="0.2">
      <c r="A123" s="108" t="s">
        <v>635</v>
      </c>
      <c r="B123" s="119">
        <v>386</v>
      </c>
      <c r="C123" s="117"/>
      <c r="D123" s="317" t="s">
        <v>429</v>
      </c>
      <c r="E123" s="105">
        <v>6</v>
      </c>
      <c r="F123" s="105">
        <v>2517</v>
      </c>
      <c r="G123" s="296">
        <v>-98.659587385103706</v>
      </c>
      <c r="H123" s="105">
        <v>8</v>
      </c>
      <c r="I123" s="105">
        <v>3640</v>
      </c>
      <c r="J123" s="296">
        <v>-99.020894751565507</v>
      </c>
    </row>
    <row r="124" spans="1:10" x14ac:dyDescent="0.2">
      <c r="A124" s="108" t="s">
        <v>636</v>
      </c>
      <c r="B124" s="119">
        <v>388</v>
      </c>
      <c r="C124" s="117"/>
      <c r="D124" s="317" t="s">
        <v>483</v>
      </c>
      <c r="E124" s="105">
        <v>3542786</v>
      </c>
      <c r="F124" s="105">
        <v>24495856</v>
      </c>
      <c r="G124" s="296">
        <v>-46.711723544121902</v>
      </c>
      <c r="H124" s="105">
        <v>12267339</v>
      </c>
      <c r="I124" s="105">
        <v>74519529</v>
      </c>
      <c r="J124" s="296">
        <v>-35.695805168034497</v>
      </c>
    </row>
    <row r="125" spans="1:10" x14ac:dyDescent="0.2">
      <c r="A125" s="108" t="s">
        <v>637</v>
      </c>
      <c r="B125" s="119">
        <v>389</v>
      </c>
      <c r="C125" s="117"/>
      <c r="D125" s="317" t="s">
        <v>430</v>
      </c>
      <c r="E125" s="105">
        <v>27181</v>
      </c>
      <c r="F125" s="105">
        <v>74989</v>
      </c>
      <c r="G125" s="296">
        <v>-19.246839396093101</v>
      </c>
      <c r="H125" s="105">
        <v>120143</v>
      </c>
      <c r="I125" s="105">
        <v>304828</v>
      </c>
      <c r="J125" s="296">
        <v>88.860251294887405</v>
      </c>
    </row>
    <row r="126" spans="1:10" s="101" customFormat="1" x14ac:dyDescent="0.2">
      <c r="A126" s="108" t="s">
        <v>638</v>
      </c>
      <c r="B126" s="119">
        <v>391</v>
      </c>
      <c r="C126" s="117"/>
      <c r="D126" s="317" t="s">
        <v>431</v>
      </c>
      <c r="E126" s="105" t="s">
        <v>104</v>
      </c>
      <c r="F126" s="105" t="s">
        <v>104</v>
      </c>
      <c r="G126" s="296">
        <v>-100</v>
      </c>
      <c r="H126" s="105">
        <v>1002</v>
      </c>
      <c r="I126" s="105">
        <v>67469</v>
      </c>
      <c r="J126" s="296">
        <v>-66.482692154836698</v>
      </c>
    </row>
    <row r="127" spans="1:10" s="101" customFormat="1" x14ac:dyDescent="0.2">
      <c r="A127" s="108" t="s">
        <v>639</v>
      </c>
      <c r="B127" s="119">
        <v>393</v>
      </c>
      <c r="C127" s="117"/>
      <c r="D127" s="317" t="s">
        <v>432</v>
      </c>
      <c r="E127" s="105" t="s">
        <v>104</v>
      </c>
      <c r="F127" s="105" t="s">
        <v>104</v>
      </c>
      <c r="G127" s="296">
        <v>-100</v>
      </c>
      <c r="H127" s="105" t="s">
        <v>104</v>
      </c>
      <c r="I127" s="105" t="s">
        <v>104</v>
      </c>
      <c r="J127" s="296">
        <v>-100</v>
      </c>
    </row>
    <row r="128" spans="1:10" s="101" customFormat="1" x14ac:dyDescent="0.2">
      <c r="A128" s="108" t="s">
        <v>640</v>
      </c>
      <c r="B128" s="119">
        <v>395</v>
      </c>
      <c r="C128" s="117"/>
      <c r="D128" s="317" t="s">
        <v>433</v>
      </c>
      <c r="E128" s="105" t="s">
        <v>104</v>
      </c>
      <c r="F128" s="105" t="s">
        <v>104</v>
      </c>
      <c r="G128" s="296" t="s">
        <v>104</v>
      </c>
      <c r="H128" s="105">
        <v>823</v>
      </c>
      <c r="I128" s="105">
        <v>106744</v>
      </c>
      <c r="J128" s="296" t="s">
        <v>708</v>
      </c>
    </row>
    <row r="129" spans="1:10" s="53" customFormat="1" ht="21" customHeight="1" x14ac:dyDescent="0.2">
      <c r="A129" s="120" t="s">
        <v>674</v>
      </c>
      <c r="B129" s="121" t="s">
        <v>674</v>
      </c>
      <c r="C129" s="55" t="s">
        <v>1010</v>
      </c>
      <c r="D129" s="280"/>
      <c r="E129" s="216">
        <v>82391114</v>
      </c>
      <c r="F129" s="216">
        <v>672652774</v>
      </c>
      <c r="G129" s="295">
        <v>32.045735577931602</v>
      </c>
      <c r="H129" s="216">
        <v>301630368</v>
      </c>
      <c r="I129" s="216">
        <v>1909539750</v>
      </c>
      <c r="J129" s="295">
        <v>16.241745658735599</v>
      </c>
    </row>
    <row r="130" spans="1:10" s="101" customFormat="1" ht="21" customHeight="1" x14ac:dyDescent="0.2">
      <c r="A130" s="108" t="s">
        <v>641</v>
      </c>
      <c r="B130" s="119">
        <v>400</v>
      </c>
      <c r="C130" s="117"/>
      <c r="D130" s="317" t="s">
        <v>434</v>
      </c>
      <c r="E130" s="105">
        <v>58898008</v>
      </c>
      <c r="F130" s="105">
        <v>530282425</v>
      </c>
      <c r="G130" s="296">
        <v>37.744037442766498</v>
      </c>
      <c r="H130" s="105">
        <v>212064824</v>
      </c>
      <c r="I130" s="105">
        <v>1417048225</v>
      </c>
      <c r="J130" s="296">
        <v>17.989896460178699</v>
      </c>
    </row>
    <row r="131" spans="1:10" s="101" customFormat="1" x14ac:dyDescent="0.2">
      <c r="A131" s="108" t="s">
        <v>642</v>
      </c>
      <c r="B131" s="119">
        <v>404</v>
      </c>
      <c r="C131" s="117"/>
      <c r="D131" s="317" t="s">
        <v>435</v>
      </c>
      <c r="E131" s="105">
        <v>3556873</v>
      </c>
      <c r="F131" s="105">
        <v>25308066</v>
      </c>
      <c r="G131" s="296">
        <v>1.0565226648249699</v>
      </c>
      <c r="H131" s="105">
        <v>23621575</v>
      </c>
      <c r="I131" s="105">
        <v>75787677</v>
      </c>
      <c r="J131" s="296">
        <v>26.026200916931501</v>
      </c>
    </row>
    <row r="132" spans="1:10" s="101" customFormat="1" x14ac:dyDescent="0.2">
      <c r="A132" s="108" t="s">
        <v>643</v>
      </c>
      <c r="B132" s="119">
        <v>406</v>
      </c>
      <c r="C132" s="117"/>
      <c r="D132" s="317" t="s">
        <v>482</v>
      </c>
      <c r="E132" s="105">
        <v>12</v>
      </c>
      <c r="F132" s="105">
        <v>1450</v>
      </c>
      <c r="G132" s="296">
        <v>-2.4882313382649701</v>
      </c>
      <c r="H132" s="105">
        <v>111</v>
      </c>
      <c r="I132" s="105">
        <v>6393</v>
      </c>
      <c r="J132" s="296">
        <v>-51.041507122070797</v>
      </c>
    </row>
    <row r="133" spans="1:10" s="53" customFormat="1" x14ac:dyDescent="0.2">
      <c r="A133" s="108" t="s">
        <v>644</v>
      </c>
      <c r="B133" s="119">
        <v>408</v>
      </c>
      <c r="C133" s="117"/>
      <c r="D133" s="317" t="s">
        <v>436</v>
      </c>
      <c r="E133" s="105" t="s">
        <v>104</v>
      </c>
      <c r="F133" s="105" t="s">
        <v>104</v>
      </c>
      <c r="G133" s="296" t="s">
        <v>104</v>
      </c>
      <c r="H133" s="105" t="s">
        <v>104</v>
      </c>
      <c r="I133" s="105" t="s">
        <v>104</v>
      </c>
      <c r="J133" s="296" t="s">
        <v>104</v>
      </c>
    </row>
    <row r="134" spans="1:10" x14ac:dyDescent="0.2">
      <c r="A134" s="108" t="s">
        <v>645</v>
      </c>
      <c r="B134" s="119">
        <v>412</v>
      </c>
      <c r="C134" s="117"/>
      <c r="D134" s="317" t="s">
        <v>437</v>
      </c>
      <c r="E134" s="105">
        <v>12676297</v>
      </c>
      <c r="F134" s="105">
        <v>74666933</v>
      </c>
      <c r="G134" s="296">
        <v>47.102978718307099</v>
      </c>
      <c r="H134" s="105">
        <v>40345752</v>
      </c>
      <c r="I134" s="105">
        <v>275804470</v>
      </c>
      <c r="J134" s="296">
        <v>15.228244443258101</v>
      </c>
    </row>
    <row r="135" spans="1:10" x14ac:dyDescent="0.2">
      <c r="A135" s="108" t="s">
        <v>646</v>
      </c>
      <c r="B135" s="119">
        <v>413</v>
      </c>
      <c r="C135" s="117"/>
      <c r="D135" s="317" t="s">
        <v>438</v>
      </c>
      <c r="E135" s="105">
        <v>4</v>
      </c>
      <c r="F135" s="105">
        <v>476</v>
      </c>
      <c r="G135" s="296">
        <v>-84.684684684684697</v>
      </c>
      <c r="H135" s="105">
        <v>14</v>
      </c>
      <c r="I135" s="105">
        <v>1266</v>
      </c>
      <c r="J135" s="296">
        <v>-91.577406692834799</v>
      </c>
    </row>
    <row r="136" spans="1:10" x14ac:dyDescent="0.2">
      <c r="A136" s="108" t="s">
        <v>647</v>
      </c>
      <c r="B136" s="119">
        <v>416</v>
      </c>
      <c r="C136" s="117"/>
      <c r="D136" s="317" t="s">
        <v>439</v>
      </c>
      <c r="E136" s="105">
        <v>416112</v>
      </c>
      <c r="F136" s="105">
        <v>974064</v>
      </c>
      <c r="G136" s="296">
        <v>150.56115322582701</v>
      </c>
      <c r="H136" s="105">
        <v>1502932</v>
      </c>
      <c r="I136" s="105">
        <v>2373485</v>
      </c>
      <c r="J136" s="296">
        <v>42.269590439614902</v>
      </c>
    </row>
    <row r="137" spans="1:10" x14ac:dyDescent="0.2">
      <c r="A137" s="108" t="s">
        <v>648</v>
      </c>
      <c r="B137" s="119">
        <v>421</v>
      </c>
      <c r="C137" s="117"/>
      <c r="D137" s="317" t="s">
        <v>440</v>
      </c>
      <c r="E137" s="105" t="s">
        <v>104</v>
      </c>
      <c r="F137" s="105" t="s">
        <v>104</v>
      </c>
      <c r="G137" s="296" t="s">
        <v>104</v>
      </c>
      <c r="H137" s="105" t="s">
        <v>104</v>
      </c>
      <c r="I137" s="105" t="s">
        <v>104</v>
      </c>
      <c r="J137" s="296" t="s">
        <v>104</v>
      </c>
    </row>
    <row r="138" spans="1:10" x14ac:dyDescent="0.2">
      <c r="A138" s="108" t="s">
        <v>649</v>
      </c>
      <c r="B138" s="119">
        <v>424</v>
      </c>
      <c r="C138" s="117"/>
      <c r="D138" s="317" t="s">
        <v>441</v>
      </c>
      <c r="E138" s="105">
        <v>16226</v>
      </c>
      <c r="F138" s="105">
        <v>174322</v>
      </c>
      <c r="G138" s="296">
        <v>-33.440243143453898</v>
      </c>
      <c r="H138" s="105">
        <v>58761</v>
      </c>
      <c r="I138" s="105">
        <v>548100</v>
      </c>
      <c r="J138" s="296">
        <v>-14.2936221382342</v>
      </c>
    </row>
    <row r="139" spans="1:10" x14ac:dyDescent="0.2">
      <c r="A139" s="108" t="s">
        <v>650</v>
      </c>
      <c r="B139" s="119">
        <v>428</v>
      </c>
      <c r="C139" s="117"/>
      <c r="D139" s="317" t="s">
        <v>442</v>
      </c>
      <c r="E139" s="105">
        <v>2472</v>
      </c>
      <c r="F139" s="105">
        <v>32679</v>
      </c>
      <c r="G139" s="296">
        <v>-80.039458092573796</v>
      </c>
      <c r="H139" s="105">
        <v>87052</v>
      </c>
      <c r="I139" s="105">
        <v>252302</v>
      </c>
      <c r="J139" s="296">
        <v>-23.904113307475601</v>
      </c>
    </row>
    <row r="140" spans="1:10" x14ac:dyDescent="0.2">
      <c r="A140" s="108" t="s">
        <v>651</v>
      </c>
      <c r="B140" s="119">
        <v>432</v>
      </c>
      <c r="C140" s="117"/>
      <c r="D140" s="317" t="s">
        <v>443</v>
      </c>
      <c r="E140" s="105">
        <v>1228</v>
      </c>
      <c r="F140" s="105">
        <v>12239</v>
      </c>
      <c r="G140" s="296">
        <v>-70.933573990072901</v>
      </c>
      <c r="H140" s="105">
        <v>41632</v>
      </c>
      <c r="I140" s="105">
        <v>78413</v>
      </c>
      <c r="J140" s="296">
        <v>-31.802329120969901</v>
      </c>
    </row>
    <row r="141" spans="1:10" x14ac:dyDescent="0.2">
      <c r="A141" s="108" t="s">
        <v>652</v>
      </c>
      <c r="B141" s="119">
        <v>436</v>
      </c>
      <c r="C141" s="117"/>
      <c r="D141" s="317" t="s">
        <v>444</v>
      </c>
      <c r="E141" s="105">
        <v>23838</v>
      </c>
      <c r="F141" s="105">
        <v>316557</v>
      </c>
      <c r="G141" s="296">
        <v>55.454665992250803</v>
      </c>
      <c r="H141" s="105">
        <v>132414</v>
      </c>
      <c r="I141" s="105">
        <v>688670</v>
      </c>
      <c r="J141" s="296">
        <v>-11.610159049604199</v>
      </c>
    </row>
    <row r="142" spans="1:10" x14ac:dyDescent="0.2">
      <c r="A142" s="108" t="s">
        <v>653</v>
      </c>
      <c r="B142" s="119">
        <v>442</v>
      </c>
      <c r="C142" s="117"/>
      <c r="D142" s="317" t="s">
        <v>445</v>
      </c>
      <c r="E142" s="105">
        <v>72399</v>
      </c>
      <c r="F142" s="105">
        <v>1422420</v>
      </c>
      <c r="G142" s="296">
        <v>-11.1630457456416</v>
      </c>
      <c r="H142" s="105">
        <v>739842</v>
      </c>
      <c r="I142" s="105">
        <v>10514920</v>
      </c>
      <c r="J142" s="296">
        <v>95.332964894600195</v>
      </c>
    </row>
    <row r="143" spans="1:10" x14ac:dyDescent="0.2">
      <c r="A143" s="108" t="s">
        <v>654</v>
      </c>
      <c r="B143" s="119">
        <v>446</v>
      </c>
      <c r="C143" s="117"/>
      <c r="D143" s="317" t="s">
        <v>446</v>
      </c>
      <c r="E143" s="105" t="s">
        <v>104</v>
      </c>
      <c r="F143" s="105" t="s">
        <v>104</v>
      </c>
      <c r="G143" s="296">
        <v>-100</v>
      </c>
      <c r="H143" s="105">
        <v>3050</v>
      </c>
      <c r="I143" s="105">
        <v>73990</v>
      </c>
      <c r="J143" s="296">
        <v>-69.347214569497993</v>
      </c>
    </row>
    <row r="144" spans="1:10" x14ac:dyDescent="0.2">
      <c r="A144" s="108" t="s">
        <v>655</v>
      </c>
      <c r="B144" s="119">
        <v>448</v>
      </c>
      <c r="C144" s="117"/>
      <c r="D144" s="317" t="s">
        <v>447</v>
      </c>
      <c r="E144" s="105">
        <v>515946</v>
      </c>
      <c r="F144" s="105">
        <v>404525</v>
      </c>
      <c r="G144" s="296">
        <v>677.63360246059199</v>
      </c>
      <c r="H144" s="105">
        <v>920591</v>
      </c>
      <c r="I144" s="105">
        <v>797829</v>
      </c>
      <c r="J144" s="296">
        <v>73.512755268480504</v>
      </c>
    </row>
    <row r="145" spans="1:10" x14ac:dyDescent="0.2">
      <c r="A145" s="108" t="s">
        <v>656</v>
      </c>
      <c r="B145" s="119">
        <v>449</v>
      </c>
      <c r="C145" s="117"/>
      <c r="D145" s="317" t="s">
        <v>448</v>
      </c>
      <c r="E145" s="105" t="s">
        <v>104</v>
      </c>
      <c r="F145" s="105" t="s">
        <v>104</v>
      </c>
      <c r="G145" s="296" t="s">
        <v>104</v>
      </c>
      <c r="H145" s="105" t="s">
        <v>104</v>
      </c>
      <c r="I145" s="105" t="s">
        <v>104</v>
      </c>
      <c r="J145" s="296">
        <v>-100</v>
      </c>
    </row>
    <row r="146" spans="1:10" x14ac:dyDescent="0.2">
      <c r="A146" s="108" t="s">
        <v>657</v>
      </c>
      <c r="B146" s="119">
        <v>452</v>
      </c>
      <c r="C146" s="117"/>
      <c r="D146" s="317" t="s">
        <v>449</v>
      </c>
      <c r="E146" s="105">
        <v>3</v>
      </c>
      <c r="F146" s="105">
        <v>875</v>
      </c>
      <c r="G146" s="296">
        <v>-87.004307143917998</v>
      </c>
      <c r="H146" s="105">
        <v>21653</v>
      </c>
      <c r="I146" s="105">
        <v>15647</v>
      </c>
      <c r="J146" s="296">
        <v>-86.535002796781598</v>
      </c>
    </row>
    <row r="147" spans="1:10" x14ac:dyDescent="0.2">
      <c r="A147" s="108" t="s">
        <v>658</v>
      </c>
      <c r="B147" s="119">
        <v>453</v>
      </c>
      <c r="C147" s="117"/>
      <c r="D147" s="317" t="s">
        <v>450</v>
      </c>
      <c r="E147" s="105">
        <v>249615</v>
      </c>
      <c r="F147" s="105">
        <v>232229</v>
      </c>
      <c r="G147" s="296" t="s">
        <v>708</v>
      </c>
      <c r="H147" s="105">
        <v>782779</v>
      </c>
      <c r="I147" s="105">
        <v>626355</v>
      </c>
      <c r="J147" s="296">
        <v>400.83558554956699</v>
      </c>
    </row>
    <row r="148" spans="1:10" ht="14.25" x14ac:dyDescent="0.2">
      <c r="A148" s="564" t="s">
        <v>1025</v>
      </c>
      <c r="B148" s="564"/>
      <c r="C148" s="564"/>
      <c r="D148" s="564"/>
      <c r="E148" s="564"/>
      <c r="F148" s="564"/>
      <c r="G148" s="564"/>
      <c r="H148" s="564"/>
      <c r="I148" s="564"/>
      <c r="J148" s="564"/>
    </row>
    <row r="149" spans="1:10" x14ac:dyDescent="0.2">
      <c r="D149" s="108"/>
      <c r="E149" s="109"/>
      <c r="F149" s="110"/>
      <c r="H149" s="122"/>
      <c r="I149" s="123"/>
      <c r="J149" s="124"/>
    </row>
    <row r="150" spans="1:10" ht="17.25" customHeight="1" x14ac:dyDescent="0.2">
      <c r="A150" s="567" t="s">
        <v>1001</v>
      </c>
      <c r="B150" s="568"/>
      <c r="C150" s="533" t="s">
        <v>1002</v>
      </c>
      <c r="D150" s="446"/>
      <c r="E150" s="555" t="s">
        <v>1120</v>
      </c>
      <c r="F150" s="547"/>
      <c r="G150" s="547"/>
      <c r="H150" s="557" t="s">
        <v>1132</v>
      </c>
      <c r="I150" s="547"/>
      <c r="J150" s="547"/>
    </row>
    <row r="151" spans="1:10" ht="16.5" customHeight="1" x14ac:dyDescent="0.2">
      <c r="A151" s="569"/>
      <c r="B151" s="570"/>
      <c r="C151" s="534"/>
      <c r="D151" s="535"/>
      <c r="E151" s="115" t="s">
        <v>467</v>
      </c>
      <c r="F151" s="548" t="s">
        <v>468</v>
      </c>
      <c r="G151" s="549"/>
      <c r="H151" s="46" t="s">
        <v>467</v>
      </c>
      <c r="I151" s="576" t="s">
        <v>468</v>
      </c>
      <c r="J151" s="577"/>
    </row>
    <row r="152" spans="1:10" ht="12.75" customHeight="1" x14ac:dyDescent="0.2">
      <c r="A152" s="569"/>
      <c r="B152" s="570"/>
      <c r="C152" s="534"/>
      <c r="D152" s="535"/>
      <c r="E152" s="550" t="s">
        <v>109</v>
      </c>
      <c r="F152" s="538" t="s">
        <v>105</v>
      </c>
      <c r="G152" s="573" t="s">
        <v>1133</v>
      </c>
      <c r="H152" s="538" t="s">
        <v>109</v>
      </c>
      <c r="I152" s="538" t="s">
        <v>105</v>
      </c>
      <c r="J152" s="544" t="s">
        <v>1140</v>
      </c>
    </row>
    <row r="153" spans="1:10" ht="12.75" customHeight="1" x14ac:dyDescent="0.2">
      <c r="A153" s="569"/>
      <c r="B153" s="570"/>
      <c r="C153" s="534"/>
      <c r="D153" s="535"/>
      <c r="E153" s="551"/>
      <c r="F153" s="539"/>
      <c r="G153" s="574"/>
      <c r="H153" s="539"/>
      <c r="I153" s="539"/>
      <c r="J153" s="565"/>
    </row>
    <row r="154" spans="1:10" ht="12.75" customHeight="1" x14ac:dyDescent="0.2">
      <c r="A154" s="569"/>
      <c r="B154" s="570"/>
      <c r="C154" s="534"/>
      <c r="D154" s="535"/>
      <c r="E154" s="551"/>
      <c r="F154" s="539"/>
      <c r="G154" s="574"/>
      <c r="H154" s="539"/>
      <c r="I154" s="539"/>
      <c r="J154" s="565"/>
    </row>
    <row r="155" spans="1:10" ht="28.5" customHeight="1" x14ac:dyDescent="0.2">
      <c r="A155" s="571"/>
      <c r="B155" s="572"/>
      <c r="C155" s="536"/>
      <c r="D155" s="537"/>
      <c r="E155" s="552"/>
      <c r="F155" s="540"/>
      <c r="G155" s="575"/>
      <c r="H155" s="540"/>
      <c r="I155" s="540"/>
      <c r="J155" s="566"/>
    </row>
    <row r="156" spans="1:10" x14ac:dyDescent="0.2">
      <c r="A156" s="108"/>
      <c r="B156" s="116"/>
      <c r="C156" s="117"/>
      <c r="D156" s="281"/>
      <c r="E156" s="109"/>
      <c r="F156" s="110"/>
      <c r="H156" s="109"/>
      <c r="I156" s="110"/>
    </row>
    <row r="157" spans="1:10" x14ac:dyDescent="0.2">
      <c r="B157" s="127"/>
      <c r="C157" s="128" t="s">
        <v>820</v>
      </c>
      <c r="D157" s="118"/>
    </row>
    <row r="158" spans="1:10" x14ac:dyDescent="0.2">
      <c r="A158" s="108"/>
      <c r="B158" s="125"/>
      <c r="C158" s="117"/>
      <c r="D158" s="118"/>
    </row>
    <row r="159" spans="1:10" x14ac:dyDescent="0.2">
      <c r="A159" s="108" t="s">
        <v>659</v>
      </c>
      <c r="B159" s="119">
        <v>454</v>
      </c>
      <c r="C159" s="117"/>
      <c r="D159" s="317" t="s">
        <v>451</v>
      </c>
      <c r="E159" s="105" t="s">
        <v>104</v>
      </c>
      <c r="F159" s="105" t="s">
        <v>104</v>
      </c>
      <c r="G159" s="296" t="s">
        <v>104</v>
      </c>
      <c r="H159" s="105" t="s">
        <v>104</v>
      </c>
      <c r="I159" s="105" t="s">
        <v>104</v>
      </c>
      <c r="J159" s="296" t="s">
        <v>104</v>
      </c>
    </row>
    <row r="160" spans="1:10" x14ac:dyDescent="0.2">
      <c r="A160" s="108" t="s">
        <v>660</v>
      </c>
      <c r="B160" s="119">
        <v>456</v>
      </c>
      <c r="C160" s="117"/>
      <c r="D160" s="317" t="s">
        <v>452</v>
      </c>
      <c r="E160" s="105">
        <v>592934</v>
      </c>
      <c r="F160" s="105">
        <v>810009</v>
      </c>
      <c r="G160" s="296">
        <v>-17.8032190337216</v>
      </c>
      <c r="H160" s="105">
        <v>1970105</v>
      </c>
      <c r="I160" s="105">
        <v>3549669</v>
      </c>
      <c r="J160" s="296">
        <v>51.953837684469903</v>
      </c>
    </row>
    <row r="161" spans="1:10" x14ac:dyDescent="0.2">
      <c r="A161" s="108" t="s">
        <v>661</v>
      </c>
      <c r="B161" s="119">
        <v>457</v>
      </c>
      <c r="C161" s="117"/>
      <c r="D161" s="317" t="s">
        <v>453</v>
      </c>
      <c r="E161" s="105" t="s">
        <v>104</v>
      </c>
      <c r="F161" s="105" t="s">
        <v>104</v>
      </c>
      <c r="G161" s="296" t="s">
        <v>104</v>
      </c>
      <c r="H161" s="105" t="s">
        <v>104</v>
      </c>
      <c r="I161" s="105" t="s">
        <v>104</v>
      </c>
      <c r="J161" s="296">
        <v>-100</v>
      </c>
    </row>
    <row r="162" spans="1:10" x14ac:dyDescent="0.2">
      <c r="A162" s="108" t="s">
        <v>662</v>
      </c>
      <c r="B162" s="119">
        <v>459</v>
      </c>
      <c r="C162" s="117"/>
      <c r="D162" s="317" t="s">
        <v>454</v>
      </c>
      <c r="E162" s="105">
        <v>23</v>
      </c>
      <c r="F162" s="105">
        <v>5250</v>
      </c>
      <c r="G162" s="296">
        <v>140.05486968449901</v>
      </c>
      <c r="H162" s="105">
        <v>106</v>
      </c>
      <c r="I162" s="105">
        <v>15076</v>
      </c>
      <c r="J162" s="296">
        <v>191.43630388555999</v>
      </c>
    </row>
    <row r="163" spans="1:10" x14ac:dyDescent="0.2">
      <c r="A163" s="108" t="s">
        <v>663</v>
      </c>
      <c r="B163" s="119">
        <v>460</v>
      </c>
      <c r="C163" s="117"/>
      <c r="D163" s="317" t="s">
        <v>455</v>
      </c>
      <c r="E163" s="105" t="s">
        <v>104</v>
      </c>
      <c r="F163" s="105" t="s">
        <v>104</v>
      </c>
      <c r="G163" s="296" t="s">
        <v>104</v>
      </c>
      <c r="H163" s="105" t="s">
        <v>104</v>
      </c>
      <c r="I163" s="105" t="s">
        <v>104</v>
      </c>
      <c r="J163" s="296" t="s">
        <v>104</v>
      </c>
    </row>
    <row r="164" spans="1:10" x14ac:dyDescent="0.2">
      <c r="A164" s="108" t="s">
        <v>664</v>
      </c>
      <c r="B164" s="119">
        <v>463</v>
      </c>
      <c r="C164" s="117"/>
      <c r="D164" s="317" t="s">
        <v>456</v>
      </c>
      <c r="E164" s="105">
        <v>55</v>
      </c>
      <c r="F164" s="105">
        <v>6757</v>
      </c>
      <c r="G164" s="296">
        <v>-35.830959164292501</v>
      </c>
      <c r="H164" s="105">
        <v>21867</v>
      </c>
      <c r="I164" s="105">
        <v>136029</v>
      </c>
      <c r="J164" s="296">
        <v>666.05845582024006</v>
      </c>
    </row>
    <row r="165" spans="1:10" x14ac:dyDescent="0.2">
      <c r="A165" s="108" t="s">
        <v>665</v>
      </c>
      <c r="B165" s="119">
        <v>464</v>
      </c>
      <c r="C165" s="117"/>
      <c r="D165" s="317" t="s">
        <v>457</v>
      </c>
      <c r="E165" s="105">
        <v>24054</v>
      </c>
      <c r="F165" s="105">
        <v>42688</v>
      </c>
      <c r="G165" s="296">
        <v>-60.461993016384604</v>
      </c>
      <c r="H165" s="105">
        <v>55704</v>
      </c>
      <c r="I165" s="105">
        <v>182814</v>
      </c>
      <c r="J165" s="296">
        <v>-45.222135993312101</v>
      </c>
    </row>
    <row r="166" spans="1:10" x14ac:dyDescent="0.2">
      <c r="A166" s="108" t="s">
        <v>715</v>
      </c>
      <c r="B166" s="119">
        <v>465</v>
      </c>
      <c r="C166" s="117"/>
      <c r="D166" s="317" t="s">
        <v>458</v>
      </c>
      <c r="E166" s="105">
        <v>4803</v>
      </c>
      <c r="F166" s="105">
        <v>14199</v>
      </c>
      <c r="G166" s="296">
        <v>-32.466111771700398</v>
      </c>
      <c r="H166" s="105">
        <v>4813</v>
      </c>
      <c r="I166" s="105">
        <v>14463</v>
      </c>
      <c r="J166" s="296">
        <v>-52.460309634158399</v>
      </c>
    </row>
    <row r="167" spans="1:10" x14ac:dyDescent="0.2">
      <c r="A167" s="108" t="s">
        <v>716</v>
      </c>
      <c r="B167" s="119">
        <v>467</v>
      </c>
      <c r="C167" s="117"/>
      <c r="D167" s="317" t="s">
        <v>459</v>
      </c>
      <c r="E167" s="105" t="s">
        <v>104</v>
      </c>
      <c r="F167" s="105" t="s">
        <v>104</v>
      </c>
      <c r="G167" s="296" t="s">
        <v>104</v>
      </c>
      <c r="H167" s="105" t="s">
        <v>104</v>
      </c>
      <c r="I167" s="105" t="s">
        <v>104</v>
      </c>
      <c r="J167" s="296" t="s">
        <v>104</v>
      </c>
    </row>
    <row r="168" spans="1:10" x14ac:dyDescent="0.2">
      <c r="A168" s="108" t="s">
        <v>717</v>
      </c>
      <c r="B168" s="119">
        <v>468</v>
      </c>
      <c r="C168" s="117"/>
      <c r="D168" s="317" t="s">
        <v>110</v>
      </c>
      <c r="E168" s="105">
        <v>140</v>
      </c>
      <c r="F168" s="105">
        <v>9095</v>
      </c>
      <c r="G168" s="296" t="s">
        <v>708</v>
      </c>
      <c r="H168" s="105">
        <v>140</v>
      </c>
      <c r="I168" s="105">
        <v>9095</v>
      </c>
      <c r="J168" s="296">
        <v>-48.519839248316103</v>
      </c>
    </row>
    <row r="169" spans="1:10" x14ac:dyDescent="0.2">
      <c r="A169" s="108" t="s">
        <v>718</v>
      </c>
      <c r="B169" s="119">
        <v>469</v>
      </c>
      <c r="C169" s="117"/>
      <c r="D169" s="317" t="s">
        <v>111</v>
      </c>
      <c r="E169" s="105">
        <v>26232</v>
      </c>
      <c r="F169" s="105">
        <v>36597</v>
      </c>
      <c r="G169" s="296">
        <v>-12.281584813403301</v>
      </c>
      <c r="H169" s="105">
        <v>27589</v>
      </c>
      <c r="I169" s="105">
        <v>82809</v>
      </c>
      <c r="J169" s="296">
        <v>96.234507926728099</v>
      </c>
    </row>
    <row r="170" spans="1:10" x14ac:dyDescent="0.2">
      <c r="A170" s="108" t="s">
        <v>719</v>
      </c>
      <c r="B170" s="119">
        <v>470</v>
      </c>
      <c r="C170" s="117"/>
      <c r="D170" s="317" t="s">
        <v>112</v>
      </c>
      <c r="E170" s="105" t="s">
        <v>104</v>
      </c>
      <c r="F170" s="105" t="s">
        <v>104</v>
      </c>
      <c r="G170" s="296" t="s">
        <v>104</v>
      </c>
      <c r="H170" s="105" t="s">
        <v>104</v>
      </c>
      <c r="I170" s="105" t="s">
        <v>104</v>
      </c>
      <c r="J170" s="296" t="s">
        <v>104</v>
      </c>
    </row>
    <row r="171" spans="1:10" x14ac:dyDescent="0.2">
      <c r="A171" s="108" t="s">
        <v>720</v>
      </c>
      <c r="B171" s="119">
        <v>472</v>
      </c>
      <c r="C171" s="117"/>
      <c r="D171" s="317" t="s">
        <v>113</v>
      </c>
      <c r="E171" s="105">
        <v>887</v>
      </c>
      <c r="F171" s="105">
        <v>26927</v>
      </c>
      <c r="G171" s="296">
        <v>-89.891128880880004</v>
      </c>
      <c r="H171" s="105">
        <v>2485303</v>
      </c>
      <c r="I171" s="105">
        <v>2702076</v>
      </c>
      <c r="J171" s="296">
        <v>91.162891388290305</v>
      </c>
    </row>
    <row r="172" spans="1:10" x14ac:dyDescent="0.2">
      <c r="A172" s="108" t="s">
        <v>721</v>
      </c>
      <c r="B172" s="119">
        <v>473</v>
      </c>
      <c r="C172" s="117"/>
      <c r="D172" s="317" t="s">
        <v>114</v>
      </c>
      <c r="E172" s="105" t="s">
        <v>104</v>
      </c>
      <c r="F172" s="105" t="s">
        <v>104</v>
      </c>
      <c r="G172" s="296" t="s">
        <v>104</v>
      </c>
      <c r="H172" s="105">
        <v>724</v>
      </c>
      <c r="I172" s="105">
        <v>2848</v>
      </c>
      <c r="J172" s="296">
        <v>982.88973384030396</v>
      </c>
    </row>
    <row r="173" spans="1:10" x14ac:dyDescent="0.2">
      <c r="A173" s="108" t="s">
        <v>722</v>
      </c>
      <c r="B173" s="119">
        <v>474</v>
      </c>
      <c r="C173" s="117"/>
      <c r="D173" s="317" t="s">
        <v>115</v>
      </c>
      <c r="E173" s="105">
        <v>5</v>
      </c>
      <c r="F173" s="105">
        <v>8482</v>
      </c>
      <c r="G173" s="296" t="s">
        <v>708</v>
      </c>
      <c r="H173" s="105">
        <v>451</v>
      </c>
      <c r="I173" s="105">
        <v>24280</v>
      </c>
      <c r="J173" s="296">
        <v>-30.7255556506605</v>
      </c>
    </row>
    <row r="174" spans="1:10" x14ac:dyDescent="0.2">
      <c r="A174" s="130" t="s">
        <v>1011</v>
      </c>
      <c r="B174" s="131">
        <v>475</v>
      </c>
      <c r="D174" s="247" t="s">
        <v>1092</v>
      </c>
      <c r="E174" s="105" t="s">
        <v>104</v>
      </c>
      <c r="F174" s="105" t="s">
        <v>104</v>
      </c>
      <c r="G174" s="296" t="s">
        <v>104</v>
      </c>
      <c r="H174" s="105">
        <v>2777</v>
      </c>
      <c r="I174" s="105">
        <v>21897</v>
      </c>
      <c r="J174" s="296">
        <v>632.34113712374597</v>
      </c>
    </row>
    <row r="175" spans="1:10" x14ac:dyDescent="0.2">
      <c r="A175" s="130" t="s">
        <v>1012</v>
      </c>
      <c r="B175" s="131">
        <v>477</v>
      </c>
      <c r="D175" s="247" t="s">
        <v>1013</v>
      </c>
      <c r="E175" s="105">
        <v>201</v>
      </c>
      <c r="F175" s="105">
        <v>29341</v>
      </c>
      <c r="G175" s="296">
        <v>-9.6421532397142204</v>
      </c>
      <c r="H175" s="105">
        <v>693</v>
      </c>
      <c r="I175" s="105">
        <v>70777</v>
      </c>
      <c r="J175" s="296">
        <v>26.527584110980001</v>
      </c>
    </row>
    <row r="176" spans="1:10" x14ac:dyDescent="0.2">
      <c r="A176" s="130" t="s">
        <v>1014</v>
      </c>
      <c r="B176" s="131">
        <v>479</v>
      </c>
      <c r="D176" s="247" t="s">
        <v>1093</v>
      </c>
      <c r="E176" s="105">
        <v>272</v>
      </c>
      <c r="F176" s="105">
        <v>14500</v>
      </c>
      <c r="G176" s="296" t="s">
        <v>708</v>
      </c>
      <c r="H176" s="105">
        <v>273</v>
      </c>
      <c r="I176" s="105">
        <v>14590</v>
      </c>
      <c r="J176" s="296">
        <v>-39.892061137889797</v>
      </c>
    </row>
    <row r="177" spans="1:10" x14ac:dyDescent="0.2">
      <c r="A177" s="108" t="s">
        <v>723</v>
      </c>
      <c r="B177" s="119">
        <v>480</v>
      </c>
      <c r="C177" s="117"/>
      <c r="D177" s="317" t="s">
        <v>116</v>
      </c>
      <c r="E177" s="105">
        <v>658095</v>
      </c>
      <c r="F177" s="105">
        <v>3745148</v>
      </c>
      <c r="G177" s="296">
        <v>13.2969002648532</v>
      </c>
      <c r="H177" s="105">
        <v>1771862</v>
      </c>
      <c r="I177" s="105">
        <v>8705200</v>
      </c>
      <c r="J177" s="296">
        <v>8.3633011246744395</v>
      </c>
    </row>
    <row r="178" spans="1:10" x14ac:dyDescent="0.2">
      <c r="A178" s="130" t="s">
        <v>1015</v>
      </c>
      <c r="B178" s="131">
        <v>481</v>
      </c>
      <c r="D178" s="247" t="s">
        <v>1016</v>
      </c>
      <c r="E178" s="105" t="s">
        <v>104</v>
      </c>
      <c r="F178" s="105" t="s">
        <v>104</v>
      </c>
      <c r="G178" s="296">
        <v>-100</v>
      </c>
      <c r="H178" s="105">
        <v>284</v>
      </c>
      <c r="I178" s="105">
        <v>7192</v>
      </c>
      <c r="J178" s="296">
        <v>-66.586136405872494</v>
      </c>
    </row>
    <row r="179" spans="1:10" x14ac:dyDescent="0.2">
      <c r="A179" s="108" t="s">
        <v>724</v>
      </c>
      <c r="B179" s="119">
        <v>484</v>
      </c>
      <c r="C179" s="117"/>
      <c r="D179" s="317" t="s">
        <v>1017</v>
      </c>
      <c r="E179" s="105">
        <v>21156</v>
      </c>
      <c r="F179" s="105">
        <v>46715</v>
      </c>
      <c r="G179" s="296">
        <v>165.04964539007099</v>
      </c>
      <c r="H179" s="105">
        <v>46853</v>
      </c>
      <c r="I179" s="105">
        <v>161664</v>
      </c>
      <c r="J179" s="296">
        <v>48.405456514953997</v>
      </c>
    </row>
    <row r="180" spans="1:10" x14ac:dyDescent="0.2">
      <c r="A180" s="108" t="s">
        <v>725</v>
      </c>
      <c r="B180" s="119">
        <v>488</v>
      </c>
      <c r="C180" s="117"/>
      <c r="D180" s="317" t="s">
        <v>117</v>
      </c>
      <c r="E180" s="105">
        <v>431995</v>
      </c>
      <c r="F180" s="105">
        <v>566991</v>
      </c>
      <c r="G180" s="296">
        <v>49.754762778879801</v>
      </c>
      <c r="H180" s="105">
        <v>1507132</v>
      </c>
      <c r="I180" s="105">
        <v>1704457</v>
      </c>
      <c r="J180" s="296">
        <v>19.778876081076401</v>
      </c>
    </row>
    <row r="181" spans="1:10" x14ac:dyDescent="0.2">
      <c r="A181" s="108" t="s">
        <v>726</v>
      </c>
      <c r="B181" s="119">
        <v>492</v>
      </c>
      <c r="C181" s="117"/>
      <c r="D181" s="317" t="s">
        <v>118</v>
      </c>
      <c r="E181" s="105">
        <v>5</v>
      </c>
      <c r="F181" s="105">
        <v>3055</v>
      </c>
      <c r="G181" s="296">
        <v>-86.341485223767194</v>
      </c>
      <c r="H181" s="105">
        <v>21672</v>
      </c>
      <c r="I181" s="105">
        <v>42644</v>
      </c>
      <c r="J181" s="296">
        <v>-32.2939159151531</v>
      </c>
    </row>
    <row r="182" spans="1:10" x14ac:dyDescent="0.2">
      <c r="A182" s="108" t="s">
        <v>727</v>
      </c>
      <c r="B182" s="119">
        <v>500</v>
      </c>
      <c r="C182" s="117"/>
      <c r="D182" s="317" t="s">
        <v>119</v>
      </c>
      <c r="E182" s="105">
        <v>135321</v>
      </c>
      <c r="F182" s="105">
        <v>598780</v>
      </c>
      <c r="G182" s="296">
        <v>73.718032406400098</v>
      </c>
      <c r="H182" s="105">
        <v>441470</v>
      </c>
      <c r="I182" s="105">
        <v>1604384</v>
      </c>
      <c r="J182" s="296">
        <v>33.741352448323099</v>
      </c>
    </row>
    <row r="183" spans="1:10" x14ac:dyDescent="0.2">
      <c r="A183" s="108" t="s">
        <v>728</v>
      </c>
      <c r="B183" s="119">
        <v>504</v>
      </c>
      <c r="C183" s="117"/>
      <c r="D183" s="317" t="s">
        <v>120</v>
      </c>
      <c r="E183" s="105">
        <v>205575</v>
      </c>
      <c r="F183" s="105">
        <v>1064926</v>
      </c>
      <c r="G183" s="296">
        <v>-30.348009449783</v>
      </c>
      <c r="H183" s="105">
        <v>930108</v>
      </c>
      <c r="I183" s="105">
        <v>5165071</v>
      </c>
      <c r="J183" s="296">
        <v>-43.790643757506302</v>
      </c>
    </row>
    <row r="184" spans="1:10" x14ac:dyDescent="0.2">
      <c r="A184" s="108" t="s">
        <v>729</v>
      </c>
      <c r="B184" s="119">
        <v>508</v>
      </c>
      <c r="C184" s="117"/>
      <c r="D184" s="317" t="s">
        <v>121</v>
      </c>
      <c r="E184" s="105">
        <v>2351422</v>
      </c>
      <c r="F184" s="105">
        <v>21787903</v>
      </c>
      <c r="G184" s="296">
        <v>-15.148713173957001</v>
      </c>
      <c r="H184" s="105">
        <v>6157076</v>
      </c>
      <c r="I184" s="105">
        <v>65495906</v>
      </c>
      <c r="J184" s="296">
        <v>-0.71719108193647696</v>
      </c>
    </row>
    <row r="185" spans="1:10" x14ac:dyDescent="0.2">
      <c r="A185" s="108" t="s">
        <v>730</v>
      </c>
      <c r="B185" s="119">
        <v>512</v>
      </c>
      <c r="C185" s="117"/>
      <c r="D185" s="317" t="s">
        <v>122</v>
      </c>
      <c r="E185" s="105">
        <v>743714</v>
      </c>
      <c r="F185" s="105">
        <v>4658631</v>
      </c>
      <c r="G185" s="296">
        <v>-36.990921997671798</v>
      </c>
      <c r="H185" s="105">
        <v>3614611</v>
      </c>
      <c r="I185" s="105">
        <v>17739616</v>
      </c>
      <c r="J185" s="296">
        <v>-33.221787966230401</v>
      </c>
    </row>
    <row r="186" spans="1:10" x14ac:dyDescent="0.2">
      <c r="A186" s="108" t="s">
        <v>731</v>
      </c>
      <c r="B186" s="119">
        <v>516</v>
      </c>
      <c r="C186" s="117"/>
      <c r="D186" s="317" t="s">
        <v>1018</v>
      </c>
      <c r="E186" s="105">
        <v>1812</v>
      </c>
      <c r="F186" s="105">
        <v>217151</v>
      </c>
      <c r="G186" s="296">
        <v>-77.460401486371495</v>
      </c>
      <c r="H186" s="105">
        <v>23144</v>
      </c>
      <c r="I186" s="105">
        <v>398917</v>
      </c>
      <c r="J186" s="296">
        <v>-70.125760023245405</v>
      </c>
    </row>
    <row r="187" spans="1:10" x14ac:dyDescent="0.2">
      <c r="A187" s="108" t="s">
        <v>732</v>
      </c>
      <c r="B187" s="119">
        <v>520</v>
      </c>
      <c r="C187" s="117"/>
      <c r="D187" s="317" t="s">
        <v>123</v>
      </c>
      <c r="E187" s="105">
        <v>2134</v>
      </c>
      <c r="F187" s="105">
        <v>54196</v>
      </c>
      <c r="G187" s="296">
        <v>-46.981539996673902</v>
      </c>
      <c r="H187" s="105">
        <v>5309</v>
      </c>
      <c r="I187" s="105">
        <v>172148</v>
      </c>
      <c r="J187" s="296">
        <v>-60.218793401072702</v>
      </c>
    </row>
    <row r="188" spans="1:10" s="101" customFormat="1" x14ac:dyDescent="0.2">
      <c r="A188" s="108" t="s">
        <v>733</v>
      </c>
      <c r="B188" s="119">
        <v>524</v>
      </c>
      <c r="C188" s="117"/>
      <c r="D188" s="317" t="s">
        <v>124</v>
      </c>
      <c r="E188" s="105">
        <v>344750</v>
      </c>
      <c r="F188" s="105">
        <v>1114328</v>
      </c>
      <c r="G188" s="296">
        <v>70.899766270574005</v>
      </c>
      <c r="H188" s="105">
        <v>1011887</v>
      </c>
      <c r="I188" s="105">
        <v>2871882</v>
      </c>
      <c r="J188" s="296">
        <v>67.024166575067099</v>
      </c>
    </row>
    <row r="189" spans="1:10" s="101" customFormat="1" x14ac:dyDescent="0.2">
      <c r="A189" s="108" t="s">
        <v>734</v>
      </c>
      <c r="B189" s="119">
        <v>528</v>
      </c>
      <c r="C189" s="117"/>
      <c r="D189" s="317" t="s">
        <v>125</v>
      </c>
      <c r="E189" s="105">
        <v>416496</v>
      </c>
      <c r="F189" s="105">
        <v>3961845</v>
      </c>
      <c r="G189" s="296">
        <v>0.47778268661016898</v>
      </c>
      <c r="H189" s="105">
        <v>1205433</v>
      </c>
      <c r="I189" s="105">
        <v>14026504</v>
      </c>
      <c r="J189" s="296">
        <v>17.755944169602799</v>
      </c>
    </row>
    <row r="190" spans="1:10" s="101" customFormat="1" x14ac:dyDescent="0.2">
      <c r="A190" s="108" t="s">
        <v>735</v>
      </c>
      <c r="B190" s="119">
        <v>529</v>
      </c>
      <c r="C190" s="117"/>
      <c r="D190" s="317" t="s">
        <v>1094</v>
      </c>
      <c r="E190" s="105" t="s">
        <v>104</v>
      </c>
      <c r="F190" s="105" t="s">
        <v>104</v>
      </c>
      <c r="G190" s="296" t="s">
        <v>104</v>
      </c>
      <c r="H190" s="105" t="s">
        <v>104</v>
      </c>
      <c r="I190" s="105" t="s">
        <v>104</v>
      </c>
      <c r="J190" s="296" t="s">
        <v>104</v>
      </c>
    </row>
    <row r="191" spans="1:10" s="53" customFormat="1" ht="21" customHeight="1" x14ac:dyDescent="0.2">
      <c r="A191" s="120" t="s">
        <v>674</v>
      </c>
      <c r="B191" s="121" t="s">
        <v>674</v>
      </c>
      <c r="C191" s="55" t="s">
        <v>1019</v>
      </c>
      <c r="D191" s="280"/>
      <c r="E191" s="216">
        <v>108065679</v>
      </c>
      <c r="F191" s="216">
        <v>745464652</v>
      </c>
      <c r="G191" s="295">
        <v>12.456043535933199</v>
      </c>
      <c r="H191" s="216">
        <v>293140970</v>
      </c>
      <c r="I191" s="216">
        <v>2113836655</v>
      </c>
      <c r="J191" s="295">
        <v>5.5543261265887898</v>
      </c>
    </row>
    <row r="192" spans="1:10" s="101" customFormat="1" ht="21" customHeight="1" x14ac:dyDescent="0.2">
      <c r="A192" s="108" t="s">
        <v>574</v>
      </c>
      <c r="B192" s="119">
        <v>76</v>
      </c>
      <c r="C192" s="117"/>
      <c r="D192" s="317" t="s">
        <v>378</v>
      </c>
      <c r="E192" s="105">
        <v>388728</v>
      </c>
      <c r="F192" s="105">
        <v>2766195</v>
      </c>
      <c r="G192" s="296">
        <v>116.440916812268</v>
      </c>
      <c r="H192" s="105">
        <v>814818</v>
      </c>
      <c r="I192" s="105">
        <v>5203118</v>
      </c>
      <c r="J192" s="296">
        <v>57.758778562999602</v>
      </c>
    </row>
    <row r="193" spans="1:10" s="101" customFormat="1" x14ac:dyDescent="0.2">
      <c r="A193" s="108" t="s">
        <v>575</v>
      </c>
      <c r="B193" s="119">
        <v>77</v>
      </c>
      <c r="C193" s="117"/>
      <c r="D193" s="317" t="s">
        <v>379</v>
      </c>
      <c r="E193" s="105">
        <v>290163</v>
      </c>
      <c r="F193" s="105">
        <v>2823461</v>
      </c>
      <c r="G193" s="296">
        <v>253.25762201225101</v>
      </c>
      <c r="H193" s="105">
        <v>558624</v>
      </c>
      <c r="I193" s="105">
        <v>5063963</v>
      </c>
      <c r="J193" s="296">
        <v>138.42913414373501</v>
      </c>
    </row>
    <row r="194" spans="1:10" s="101" customFormat="1" x14ac:dyDescent="0.2">
      <c r="A194" s="108" t="s">
        <v>576</v>
      </c>
      <c r="B194" s="119">
        <v>78</v>
      </c>
      <c r="C194" s="117"/>
      <c r="D194" s="317" t="s">
        <v>380</v>
      </c>
      <c r="E194" s="105">
        <v>113246</v>
      </c>
      <c r="F194" s="105">
        <v>954126</v>
      </c>
      <c r="G194" s="296">
        <v>201.77912305838399</v>
      </c>
      <c r="H194" s="105">
        <v>325011</v>
      </c>
      <c r="I194" s="105">
        <v>2789908</v>
      </c>
      <c r="J194" s="296">
        <v>48.181503364202896</v>
      </c>
    </row>
    <row r="195" spans="1:10" x14ac:dyDescent="0.2">
      <c r="A195" s="108" t="s">
        <v>577</v>
      </c>
      <c r="B195" s="119">
        <v>79</v>
      </c>
      <c r="C195" s="117"/>
      <c r="D195" s="317" t="s">
        <v>381</v>
      </c>
      <c r="E195" s="105">
        <v>1509864</v>
      </c>
      <c r="F195" s="105">
        <v>11522916</v>
      </c>
      <c r="G195" s="296">
        <v>79.748331781992405</v>
      </c>
      <c r="H195" s="105">
        <v>3609191</v>
      </c>
      <c r="I195" s="105">
        <v>22605313</v>
      </c>
      <c r="J195" s="296">
        <v>36.001093769365099</v>
      </c>
    </row>
    <row r="196" spans="1:10" x14ac:dyDescent="0.2">
      <c r="A196" s="108" t="s">
        <v>578</v>
      </c>
      <c r="B196" s="119">
        <v>80</v>
      </c>
      <c r="C196" s="117"/>
      <c r="D196" s="317" t="s">
        <v>382</v>
      </c>
      <c r="E196" s="105">
        <v>22870</v>
      </c>
      <c r="F196" s="105">
        <v>215539</v>
      </c>
      <c r="G196" s="296">
        <v>-3.6214775664243199</v>
      </c>
      <c r="H196" s="105">
        <v>168203</v>
      </c>
      <c r="I196" s="105">
        <v>831703</v>
      </c>
      <c r="J196" s="296">
        <v>238.834433308889</v>
      </c>
    </row>
    <row r="197" spans="1:10" x14ac:dyDescent="0.2">
      <c r="A197" s="108" t="s">
        <v>579</v>
      </c>
      <c r="B197" s="119">
        <v>81</v>
      </c>
      <c r="C197" s="117"/>
      <c r="D197" s="317" t="s">
        <v>383</v>
      </c>
      <c r="E197" s="105">
        <v>111133</v>
      </c>
      <c r="F197" s="105">
        <v>2465189</v>
      </c>
      <c r="G197" s="296">
        <v>124.89296736519501</v>
      </c>
      <c r="H197" s="105">
        <v>213088</v>
      </c>
      <c r="I197" s="105">
        <v>4605201</v>
      </c>
      <c r="J197" s="296">
        <v>47.036693392864898</v>
      </c>
    </row>
    <row r="198" spans="1:10" x14ac:dyDescent="0.2">
      <c r="A198" s="108" t="s">
        <v>580</v>
      </c>
      <c r="B198" s="119">
        <v>82</v>
      </c>
      <c r="C198" s="117"/>
      <c r="D198" s="317" t="s">
        <v>384</v>
      </c>
      <c r="E198" s="105">
        <v>21741</v>
      </c>
      <c r="F198" s="105">
        <v>153934</v>
      </c>
      <c r="G198" s="296">
        <v>61.197562150501597</v>
      </c>
      <c r="H198" s="105">
        <v>69817</v>
      </c>
      <c r="I198" s="105">
        <v>191685</v>
      </c>
      <c r="J198" s="296">
        <v>2.8408176404313501</v>
      </c>
    </row>
    <row r="199" spans="1:10" x14ac:dyDescent="0.2">
      <c r="A199" s="108" t="s">
        <v>581</v>
      </c>
      <c r="B199" s="119">
        <v>83</v>
      </c>
      <c r="C199" s="117"/>
      <c r="D199" s="317" t="s">
        <v>1095</v>
      </c>
      <c r="E199" s="105">
        <v>122841</v>
      </c>
      <c r="F199" s="105">
        <v>996140</v>
      </c>
      <c r="G199" s="296">
        <v>361.310474814413</v>
      </c>
      <c r="H199" s="105">
        <v>201186</v>
      </c>
      <c r="I199" s="105">
        <v>1410659</v>
      </c>
      <c r="J199" s="296">
        <v>160.20005754928599</v>
      </c>
    </row>
    <row r="200" spans="1:10" x14ac:dyDescent="0.2">
      <c r="A200" s="108" t="s">
        <v>737</v>
      </c>
      <c r="B200" s="119">
        <v>604</v>
      </c>
      <c r="C200" s="117"/>
      <c r="D200" s="317" t="s">
        <v>127</v>
      </c>
      <c r="E200" s="105">
        <v>298082</v>
      </c>
      <c r="F200" s="105">
        <v>918699</v>
      </c>
      <c r="G200" s="296">
        <v>78.061076159132895</v>
      </c>
      <c r="H200" s="105">
        <v>707115</v>
      </c>
      <c r="I200" s="105">
        <v>2220974</v>
      </c>
      <c r="J200" s="296">
        <v>13.5454509202862</v>
      </c>
    </row>
    <row r="201" spans="1:10" x14ac:dyDescent="0.2">
      <c r="A201" s="108" t="s">
        <v>738</v>
      </c>
      <c r="B201" s="119">
        <v>608</v>
      </c>
      <c r="C201" s="117"/>
      <c r="D201" s="317" t="s">
        <v>128</v>
      </c>
      <c r="E201" s="105">
        <v>40</v>
      </c>
      <c r="F201" s="105">
        <v>8650</v>
      </c>
      <c r="G201" s="296">
        <v>-96.514696698027706</v>
      </c>
      <c r="H201" s="105">
        <v>77896</v>
      </c>
      <c r="I201" s="105">
        <v>470511</v>
      </c>
      <c r="J201" s="296">
        <v>-17.4591340165674</v>
      </c>
    </row>
    <row r="202" spans="1:10" x14ac:dyDescent="0.2">
      <c r="A202" s="108" t="s">
        <v>739</v>
      </c>
      <c r="B202" s="119">
        <v>612</v>
      </c>
      <c r="C202" s="117"/>
      <c r="D202" s="317" t="s">
        <v>129</v>
      </c>
      <c r="E202" s="105">
        <v>751884</v>
      </c>
      <c r="F202" s="105">
        <v>2080600</v>
      </c>
      <c r="G202" s="296">
        <v>98.409368324687193</v>
      </c>
      <c r="H202" s="105">
        <v>1937492</v>
      </c>
      <c r="I202" s="105">
        <v>4813515</v>
      </c>
      <c r="J202" s="296">
        <v>16.3499232071145</v>
      </c>
    </row>
    <row r="203" spans="1:10" x14ac:dyDescent="0.2">
      <c r="A203" s="108" t="s">
        <v>740</v>
      </c>
      <c r="B203" s="119">
        <v>616</v>
      </c>
      <c r="C203" s="117"/>
      <c r="D203" s="317" t="s">
        <v>130</v>
      </c>
      <c r="E203" s="105">
        <v>84276</v>
      </c>
      <c r="F203" s="105">
        <v>1813132</v>
      </c>
      <c r="G203" s="296">
        <v>86.519711218966194</v>
      </c>
      <c r="H203" s="105">
        <v>807359</v>
      </c>
      <c r="I203" s="105">
        <v>5955280</v>
      </c>
      <c r="J203" s="296">
        <v>-61.698078768201199</v>
      </c>
    </row>
    <row r="204" spans="1:10" x14ac:dyDescent="0.2">
      <c r="A204" s="108" t="s">
        <v>741</v>
      </c>
      <c r="B204" s="119">
        <v>624</v>
      </c>
      <c r="C204" s="117"/>
      <c r="D204" s="317" t="s">
        <v>131</v>
      </c>
      <c r="E204" s="105">
        <v>2023547</v>
      </c>
      <c r="F204" s="105">
        <v>33953412</v>
      </c>
      <c r="G204" s="296">
        <v>4.23535851441319</v>
      </c>
      <c r="H204" s="105">
        <v>6638260</v>
      </c>
      <c r="I204" s="105">
        <v>96865378</v>
      </c>
      <c r="J204" s="296">
        <v>6.4820100409620798</v>
      </c>
    </row>
    <row r="205" spans="1:10" x14ac:dyDescent="0.2">
      <c r="A205" s="108" t="s">
        <v>742</v>
      </c>
      <c r="B205" s="119">
        <v>625</v>
      </c>
      <c r="C205" s="117"/>
      <c r="D205" s="317" t="s">
        <v>481</v>
      </c>
      <c r="E205" s="105">
        <v>24002</v>
      </c>
      <c r="F205" s="105">
        <v>55255</v>
      </c>
      <c r="G205" s="296">
        <v>62.338043893410102</v>
      </c>
      <c r="H205" s="105">
        <v>75516</v>
      </c>
      <c r="I205" s="105">
        <v>327302</v>
      </c>
      <c r="J205" s="296">
        <v>46.384900934746597</v>
      </c>
    </row>
    <row r="206" spans="1:10" x14ac:dyDescent="0.2">
      <c r="A206" s="108" t="s">
        <v>952</v>
      </c>
      <c r="B206" s="119">
        <v>626</v>
      </c>
      <c r="C206" s="117"/>
      <c r="D206" s="317" t="s">
        <v>132</v>
      </c>
      <c r="E206" s="105" t="s">
        <v>104</v>
      </c>
      <c r="F206" s="105" t="s">
        <v>104</v>
      </c>
      <c r="G206" s="296">
        <v>-100</v>
      </c>
      <c r="H206" s="105" t="s">
        <v>104</v>
      </c>
      <c r="I206" s="105" t="s">
        <v>104</v>
      </c>
      <c r="J206" s="296">
        <v>-100</v>
      </c>
    </row>
    <row r="207" spans="1:10" x14ac:dyDescent="0.2">
      <c r="A207" s="108" t="s">
        <v>743</v>
      </c>
      <c r="B207" s="119">
        <v>628</v>
      </c>
      <c r="C207" s="117"/>
      <c r="D207" s="317" t="s">
        <v>133</v>
      </c>
      <c r="E207" s="105">
        <v>1292227</v>
      </c>
      <c r="F207" s="105">
        <v>2545364</v>
      </c>
      <c r="G207" s="296">
        <v>-30.098784167400598</v>
      </c>
      <c r="H207" s="105">
        <v>3929889</v>
      </c>
      <c r="I207" s="105">
        <v>9984453</v>
      </c>
      <c r="J207" s="296">
        <v>-0.93369526348814702</v>
      </c>
    </row>
    <row r="208" spans="1:10" x14ac:dyDescent="0.2">
      <c r="A208" s="108" t="s">
        <v>744</v>
      </c>
      <c r="B208" s="119">
        <v>632</v>
      </c>
      <c r="C208" s="117"/>
      <c r="D208" s="317" t="s">
        <v>134</v>
      </c>
      <c r="E208" s="105">
        <v>5087270</v>
      </c>
      <c r="F208" s="105">
        <v>16027088</v>
      </c>
      <c r="G208" s="296">
        <v>17.7817324747447</v>
      </c>
      <c r="H208" s="105">
        <v>11158818</v>
      </c>
      <c r="I208" s="105">
        <v>37495838</v>
      </c>
      <c r="J208" s="296">
        <v>-20.7701012083077</v>
      </c>
    </row>
    <row r="209" spans="1:10" x14ac:dyDescent="0.2">
      <c r="A209" s="108" t="s">
        <v>745</v>
      </c>
      <c r="B209" s="119">
        <v>636</v>
      </c>
      <c r="C209" s="117"/>
      <c r="D209" s="317" t="s">
        <v>135</v>
      </c>
      <c r="E209" s="105">
        <v>432485</v>
      </c>
      <c r="F209" s="105">
        <v>1805738</v>
      </c>
      <c r="G209" s="296">
        <v>5.4191925796538198</v>
      </c>
      <c r="H209" s="105">
        <v>1370416</v>
      </c>
      <c r="I209" s="105">
        <v>5539806</v>
      </c>
      <c r="J209" s="296">
        <v>4.1996565428954504</v>
      </c>
    </row>
    <row r="210" spans="1:10" x14ac:dyDescent="0.2">
      <c r="A210" s="108" t="s">
        <v>746</v>
      </c>
      <c r="B210" s="119">
        <v>640</v>
      </c>
      <c r="C210" s="117"/>
      <c r="D210" s="317" t="s">
        <v>136</v>
      </c>
      <c r="E210" s="105">
        <v>719354</v>
      </c>
      <c r="F210" s="105">
        <v>814141</v>
      </c>
      <c r="G210" s="296">
        <v>-72.624843057228404</v>
      </c>
      <c r="H210" s="105">
        <v>2575719</v>
      </c>
      <c r="I210" s="105">
        <v>3232032</v>
      </c>
      <c r="J210" s="296">
        <v>-58.051288800389102</v>
      </c>
    </row>
    <row r="211" spans="1:10" x14ac:dyDescent="0.2">
      <c r="A211" s="108" t="s">
        <v>747</v>
      </c>
      <c r="B211" s="119">
        <v>644</v>
      </c>
      <c r="C211" s="117"/>
      <c r="D211" s="317" t="s">
        <v>137</v>
      </c>
      <c r="E211" s="105">
        <v>362213</v>
      </c>
      <c r="F211" s="105">
        <v>3089193</v>
      </c>
      <c r="G211" s="296">
        <v>-47.401276286438602</v>
      </c>
      <c r="H211" s="105">
        <v>1686989</v>
      </c>
      <c r="I211" s="105">
        <v>8717809</v>
      </c>
      <c r="J211" s="296">
        <v>-70.038903538689894</v>
      </c>
    </row>
    <row r="212" spans="1:10" x14ac:dyDescent="0.2">
      <c r="A212" s="108" t="s">
        <v>748</v>
      </c>
      <c r="B212" s="119">
        <v>647</v>
      </c>
      <c r="C212" s="117"/>
      <c r="D212" s="317" t="s">
        <v>138</v>
      </c>
      <c r="E212" s="105">
        <v>2112591</v>
      </c>
      <c r="F212" s="105">
        <v>10683620</v>
      </c>
      <c r="G212" s="296">
        <v>27.0409442174813</v>
      </c>
      <c r="H212" s="105">
        <v>6486392</v>
      </c>
      <c r="I212" s="105">
        <v>31602465</v>
      </c>
      <c r="J212" s="296">
        <v>8.5791709582443296</v>
      </c>
    </row>
    <row r="213" spans="1:10" x14ac:dyDescent="0.2">
      <c r="A213" s="108" t="s">
        <v>749</v>
      </c>
      <c r="B213" s="119">
        <v>649</v>
      </c>
      <c r="C213" s="117"/>
      <c r="D213" s="317" t="s">
        <v>139</v>
      </c>
      <c r="E213" s="105">
        <v>72773</v>
      </c>
      <c r="F213" s="105">
        <v>895195</v>
      </c>
      <c r="G213" s="296">
        <v>115.30082638267599</v>
      </c>
      <c r="H213" s="105">
        <v>182345</v>
      </c>
      <c r="I213" s="105">
        <v>3705890</v>
      </c>
      <c r="J213" s="296">
        <v>62.642755511628899</v>
      </c>
    </row>
    <row r="214" spans="1:10" x14ac:dyDescent="0.2">
      <c r="A214" s="108" t="s">
        <v>750</v>
      </c>
      <c r="B214" s="119">
        <v>653</v>
      </c>
      <c r="C214" s="117"/>
      <c r="D214" s="317" t="s">
        <v>140</v>
      </c>
      <c r="E214" s="105">
        <v>3225</v>
      </c>
      <c r="F214" s="105">
        <v>81585</v>
      </c>
      <c r="G214" s="296">
        <v>-50.259418001353502</v>
      </c>
      <c r="H214" s="105">
        <v>7558</v>
      </c>
      <c r="I214" s="105">
        <v>212539</v>
      </c>
      <c r="J214" s="296">
        <v>-73.160133252849604</v>
      </c>
    </row>
    <row r="215" spans="1:10" x14ac:dyDescent="0.2">
      <c r="A215" s="108" t="s">
        <v>751</v>
      </c>
      <c r="B215" s="119">
        <v>660</v>
      </c>
      <c r="C215" s="117"/>
      <c r="D215" s="317" t="s">
        <v>141</v>
      </c>
      <c r="E215" s="105">
        <v>8721</v>
      </c>
      <c r="F215" s="105">
        <v>273203</v>
      </c>
      <c r="G215" s="296" t="s">
        <v>708</v>
      </c>
      <c r="H215" s="105">
        <v>19721</v>
      </c>
      <c r="I215" s="105">
        <v>294503</v>
      </c>
      <c r="J215" s="296">
        <v>27.226659869793799</v>
      </c>
    </row>
    <row r="216" spans="1:10" x14ac:dyDescent="0.2">
      <c r="A216" s="108" t="s">
        <v>752</v>
      </c>
      <c r="B216" s="119">
        <v>662</v>
      </c>
      <c r="C216" s="117"/>
      <c r="D216" s="317" t="s">
        <v>142</v>
      </c>
      <c r="E216" s="105">
        <v>2393821</v>
      </c>
      <c r="F216" s="105">
        <v>4654614</v>
      </c>
      <c r="G216" s="296">
        <v>15.8925951313106</v>
      </c>
      <c r="H216" s="105">
        <v>13108670</v>
      </c>
      <c r="I216" s="105">
        <v>16091165</v>
      </c>
      <c r="J216" s="296">
        <v>26.7927184486675</v>
      </c>
    </row>
    <row r="217" spans="1:10" x14ac:dyDescent="0.2">
      <c r="A217" s="108" t="s">
        <v>753</v>
      </c>
      <c r="B217" s="119">
        <v>664</v>
      </c>
      <c r="C217" s="117"/>
      <c r="D217" s="317" t="s">
        <v>143</v>
      </c>
      <c r="E217" s="105">
        <v>9853645</v>
      </c>
      <c r="F217" s="105">
        <v>38791044</v>
      </c>
      <c r="G217" s="296">
        <v>18.571176003673902</v>
      </c>
      <c r="H217" s="105">
        <v>22142467</v>
      </c>
      <c r="I217" s="105">
        <v>103270637</v>
      </c>
      <c r="J217" s="296">
        <v>16.326837896943601</v>
      </c>
    </row>
    <row r="218" spans="1:10" x14ac:dyDescent="0.2">
      <c r="A218" s="108" t="s">
        <v>754</v>
      </c>
      <c r="B218" s="119">
        <v>666</v>
      </c>
      <c r="C218" s="117"/>
      <c r="D218" s="317" t="s">
        <v>144</v>
      </c>
      <c r="E218" s="105">
        <v>54740</v>
      </c>
      <c r="F218" s="105">
        <v>1045355</v>
      </c>
      <c r="G218" s="296">
        <v>-6.5400632629596904</v>
      </c>
      <c r="H218" s="105">
        <v>306440</v>
      </c>
      <c r="I218" s="105">
        <v>4324420</v>
      </c>
      <c r="J218" s="296">
        <v>77.889320314065102</v>
      </c>
    </row>
    <row r="219" spans="1:10" x14ac:dyDescent="0.2">
      <c r="A219" s="108" t="s">
        <v>755</v>
      </c>
      <c r="B219" s="119">
        <v>667</v>
      </c>
      <c r="C219" s="117"/>
      <c r="D219" s="317" t="s">
        <v>145</v>
      </c>
      <c r="E219" s="105">
        <v>607</v>
      </c>
      <c r="F219" s="105">
        <v>8536</v>
      </c>
      <c r="G219" s="296">
        <v>-85.672804175967997</v>
      </c>
      <c r="H219" s="105">
        <v>9059</v>
      </c>
      <c r="I219" s="105">
        <v>135158</v>
      </c>
      <c r="J219" s="296">
        <v>-8.4605485946495094</v>
      </c>
    </row>
    <row r="220" spans="1:10" x14ac:dyDescent="0.2">
      <c r="A220" s="108" t="s">
        <v>756</v>
      </c>
      <c r="B220" s="119">
        <v>669</v>
      </c>
      <c r="C220" s="117"/>
      <c r="D220" s="317" t="s">
        <v>146</v>
      </c>
      <c r="E220" s="105">
        <v>351034</v>
      </c>
      <c r="F220" s="105">
        <v>1031917</v>
      </c>
      <c r="G220" s="296">
        <v>106.902310995978</v>
      </c>
      <c r="H220" s="105">
        <v>948306</v>
      </c>
      <c r="I220" s="105">
        <v>2140320</v>
      </c>
      <c r="J220" s="296">
        <v>33.466780158826701</v>
      </c>
    </row>
    <row r="221" spans="1:10" x14ac:dyDescent="0.2">
      <c r="A221" s="108" t="s">
        <v>757</v>
      </c>
      <c r="B221" s="119">
        <v>672</v>
      </c>
      <c r="C221" s="117"/>
      <c r="D221" s="317" t="s">
        <v>147</v>
      </c>
      <c r="E221" s="105">
        <v>1357</v>
      </c>
      <c r="F221" s="105">
        <v>136314</v>
      </c>
      <c r="G221" s="296">
        <v>-6.1670096989805403</v>
      </c>
      <c r="H221" s="105">
        <v>4762</v>
      </c>
      <c r="I221" s="105">
        <v>247674</v>
      </c>
      <c r="J221" s="296">
        <v>-29.5874591680953</v>
      </c>
    </row>
    <row r="222" spans="1:10" x14ac:dyDescent="0.2">
      <c r="A222" s="108" t="s">
        <v>758</v>
      </c>
      <c r="B222" s="119">
        <v>675</v>
      </c>
      <c r="C222" s="117"/>
      <c r="D222" s="317" t="s">
        <v>148</v>
      </c>
      <c r="E222" s="105" t="s">
        <v>104</v>
      </c>
      <c r="F222" s="105" t="s">
        <v>104</v>
      </c>
      <c r="G222" s="296">
        <v>-100</v>
      </c>
      <c r="H222" s="105">
        <v>341</v>
      </c>
      <c r="I222" s="105">
        <v>76714</v>
      </c>
      <c r="J222" s="296">
        <v>-21.737178767815099</v>
      </c>
    </row>
    <row r="223" spans="1:10" ht="14.25" x14ac:dyDescent="0.2">
      <c r="A223" s="564" t="s">
        <v>1025</v>
      </c>
      <c r="B223" s="564"/>
      <c r="C223" s="564"/>
      <c r="D223" s="564"/>
      <c r="E223" s="564"/>
      <c r="F223" s="564"/>
      <c r="G223" s="564"/>
      <c r="H223" s="564"/>
      <c r="I223" s="564"/>
      <c r="J223" s="564"/>
    </row>
    <row r="224" spans="1:10" x14ac:dyDescent="0.2">
      <c r="D224" s="108"/>
      <c r="E224" s="109"/>
      <c r="F224" s="110"/>
      <c r="H224" s="122"/>
      <c r="I224" s="123"/>
      <c r="J224" s="124"/>
    </row>
    <row r="225" spans="1:10" ht="17.25" customHeight="1" x14ac:dyDescent="0.2">
      <c r="A225" s="567" t="s">
        <v>1001</v>
      </c>
      <c r="B225" s="568"/>
      <c r="C225" s="533" t="s">
        <v>1002</v>
      </c>
      <c r="D225" s="446"/>
      <c r="E225" s="555" t="s">
        <v>1120</v>
      </c>
      <c r="F225" s="547"/>
      <c r="G225" s="547"/>
      <c r="H225" s="557" t="s">
        <v>1132</v>
      </c>
      <c r="I225" s="547"/>
      <c r="J225" s="547"/>
    </row>
    <row r="226" spans="1:10" ht="16.5" customHeight="1" x14ac:dyDescent="0.2">
      <c r="A226" s="569"/>
      <c r="B226" s="570"/>
      <c r="C226" s="534"/>
      <c r="D226" s="535"/>
      <c r="E226" s="115" t="s">
        <v>467</v>
      </c>
      <c r="F226" s="548" t="s">
        <v>468</v>
      </c>
      <c r="G226" s="549"/>
      <c r="H226" s="46" t="s">
        <v>467</v>
      </c>
      <c r="I226" s="576" t="s">
        <v>468</v>
      </c>
      <c r="J226" s="577"/>
    </row>
    <row r="227" spans="1:10" ht="12.75" customHeight="1" x14ac:dyDescent="0.2">
      <c r="A227" s="569"/>
      <c r="B227" s="570"/>
      <c r="C227" s="534"/>
      <c r="D227" s="535"/>
      <c r="E227" s="550" t="s">
        <v>109</v>
      </c>
      <c r="F227" s="538" t="s">
        <v>105</v>
      </c>
      <c r="G227" s="573" t="s">
        <v>1133</v>
      </c>
      <c r="H227" s="538" t="s">
        <v>109</v>
      </c>
      <c r="I227" s="538" t="s">
        <v>105</v>
      </c>
      <c r="J227" s="544" t="s">
        <v>1140</v>
      </c>
    </row>
    <row r="228" spans="1:10" ht="12.75" customHeight="1" x14ac:dyDescent="0.2">
      <c r="A228" s="569"/>
      <c r="B228" s="570"/>
      <c r="C228" s="534"/>
      <c r="D228" s="535"/>
      <c r="E228" s="551"/>
      <c r="F228" s="539"/>
      <c r="G228" s="574"/>
      <c r="H228" s="539"/>
      <c r="I228" s="539"/>
      <c r="J228" s="565"/>
    </row>
    <row r="229" spans="1:10" ht="12.75" customHeight="1" x14ac:dyDescent="0.2">
      <c r="A229" s="569"/>
      <c r="B229" s="570"/>
      <c r="C229" s="534"/>
      <c r="D229" s="535"/>
      <c r="E229" s="551"/>
      <c r="F229" s="539"/>
      <c r="G229" s="574"/>
      <c r="H229" s="539"/>
      <c r="I229" s="539"/>
      <c r="J229" s="565"/>
    </row>
    <row r="230" spans="1:10" ht="28.5" customHeight="1" x14ac:dyDescent="0.2">
      <c r="A230" s="571"/>
      <c r="B230" s="572"/>
      <c r="C230" s="536"/>
      <c r="D230" s="537"/>
      <c r="E230" s="552"/>
      <c r="F230" s="540"/>
      <c r="G230" s="575"/>
      <c r="H230" s="540"/>
      <c r="I230" s="540"/>
      <c r="J230" s="566"/>
    </row>
    <row r="231" spans="1:10" x14ac:dyDescent="0.2">
      <c r="A231" s="108"/>
      <c r="B231" s="116"/>
      <c r="C231" s="117"/>
      <c r="D231" s="318"/>
      <c r="E231" s="109"/>
      <c r="F231" s="110"/>
      <c r="H231" s="109"/>
      <c r="I231" s="110"/>
    </row>
    <row r="232" spans="1:10" x14ac:dyDescent="0.2">
      <c r="B232" s="127"/>
      <c r="C232" s="128" t="s">
        <v>821</v>
      </c>
      <c r="D232" s="318"/>
    </row>
    <row r="233" spans="1:10" x14ac:dyDescent="0.2">
      <c r="A233" s="108"/>
      <c r="B233" s="125"/>
      <c r="C233" s="117"/>
      <c r="D233" s="318"/>
    </row>
    <row r="234" spans="1:10" ht="12.75" customHeight="1" x14ac:dyDescent="0.2">
      <c r="A234" s="108" t="s">
        <v>759</v>
      </c>
      <c r="B234" s="119">
        <v>676</v>
      </c>
      <c r="C234" s="117"/>
      <c r="D234" s="118" t="s">
        <v>149</v>
      </c>
      <c r="E234" s="105">
        <v>4912</v>
      </c>
      <c r="F234" s="105">
        <v>95784</v>
      </c>
      <c r="G234" s="296">
        <v>71.625156781938699</v>
      </c>
      <c r="H234" s="105">
        <v>38270</v>
      </c>
      <c r="I234" s="105">
        <v>419739</v>
      </c>
      <c r="J234" s="296">
        <v>17.643151433616399</v>
      </c>
    </row>
    <row r="235" spans="1:10" ht="12.75" customHeight="1" x14ac:dyDescent="0.2">
      <c r="A235" s="108" t="s">
        <v>760</v>
      </c>
      <c r="B235" s="119">
        <v>680</v>
      </c>
      <c r="C235" s="117"/>
      <c r="D235" s="118" t="s">
        <v>150</v>
      </c>
      <c r="E235" s="105">
        <v>1633617</v>
      </c>
      <c r="F235" s="105">
        <v>18351319</v>
      </c>
      <c r="G235" s="296">
        <v>20.040368604066199</v>
      </c>
      <c r="H235" s="105">
        <v>4489473</v>
      </c>
      <c r="I235" s="105">
        <v>58195708</v>
      </c>
      <c r="J235" s="296">
        <v>31.110596993502401</v>
      </c>
    </row>
    <row r="236" spans="1:10" x14ac:dyDescent="0.2">
      <c r="A236" s="64" t="s">
        <v>761</v>
      </c>
      <c r="B236" s="132">
        <v>684</v>
      </c>
      <c r="C236" s="77"/>
      <c r="D236" s="58" t="s">
        <v>151</v>
      </c>
      <c r="E236" s="59">
        <v>6</v>
      </c>
      <c r="F236" s="59">
        <v>1575</v>
      </c>
      <c r="G236" s="217">
        <v>7.5819672131147504</v>
      </c>
      <c r="H236" s="59">
        <v>83</v>
      </c>
      <c r="I236" s="59">
        <v>22374</v>
      </c>
      <c r="J236" s="217">
        <v>630.22193211488297</v>
      </c>
    </row>
    <row r="237" spans="1:10" x14ac:dyDescent="0.2">
      <c r="A237" s="64" t="s">
        <v>762</v>
      </c>
      <c r="B237" s="132">
        <v>690</v>
      </c>
      <c r="C237" s="77"/>
      <c r="D237" s="58" t="s">
        <v>152</v>
      </c>
      <c r="E237" s="59">
        <v>2886818</v>
      </c>
      <c r="F237" s="59">
        <v>17305010</v>
      </c>
      <c r="G237" s="217">
        <v>4.3849180317980201</v>
      </c>
      <c r="H237" s="59">
        <v>7599518</v>
      </c>
      <c r="I237" s="59">
        <v>44824124</v>
      </c>
      <c r="J237" s="217">
        <v>-11.867860985187299</v>
      </c>
    </row>
    <row r="238" spans="1:10" x14ac:dyDescent="0.2">
      <c r="A238" s="64" t="s">
        <v>763</v>
      </c>
      <c r="B238" s="132">
        <v>696</v>
      </c>
      <c r="C238" s="77"/>
      <c r="D238" s="58" t="s">
        <v>153</v>
      </c>
      <c r="E238" s="59">
        <v>8743</v>
      </c>
      <c r="F238" s="59">
        <v>576209</v>
      </c>
      <c r="G238" s="217">
        <v>157.40163319276701</v>
      </c>
      <c r="H238" s="59">
        <v>40365</v>
      </c>
      <c r="I238" s="59">
        <v>2320856</v>
      </c>
      <c r="J238" s="217">
        <v>87.999828270415804</v>
      </c>
    </row>
    <row r="239" spans="1:10" x14ac:dyDescent="0.2">
      <c r="A239" s="64" t="s">
        <v>764</v>
      </c>
      <c r="B239" s="132">
        <v>700</v>
      </c>
      <c r="C239" s="77"/>
      <c r="D239" s="58" t="s">
        <v>154</v>
      </c>
      <c r="E239" s="59">
        <v>427664</v>
      </c>
      <c r="F239" s="59">
        <v>8020287</v>
      </c>
      <c r="G239" s="217">
        <v>67.168334364723705</v>
      </c>
      <c r="H239" s="59">
        <v>1393317</v>
      </c>
      <c r="I239" s="59">
        <v>19256370</v>
      </c>
      <c r="J239" s="217">
        <v>66.453561334140801</v>
      </c>
    </row>
    <row r="240" spans="1:10" x14ac:dyDescent="0.2">
      <c r="A240" s="64" t="s">
        <v>765</v>
      </c>
      <c r="B240" s="132">
        <v>701</v>
      </c>
      <c r="C240" s="77"/>
      <c r="D240" s="58" t="s">
        <v>155</v>
      </c>
      <c r="E240" s="59">
        <v>697208</v>
      </c>
      <c r="F240" s="59">
        <v>13606196</v>
      </c>
      <c r="G240" s="217">
        <v>18.9227325403692</v>
      </c>
      <c r="H240" s="59">
        <v>3468683</v>
      </c>
      <c r="I240" s="59">
        <v>43103917</v>
      </c>
      <c r="J240" s="217">
        <v>13.429208356336201</v>
      </c>
    </row>
    <row r="241" spans="1:10" x14ac:dyDescent="0.2">
      <c r="A241" s="64" t="s">
        <v>766</v>
      </c>
      <c r="B241" s="132">
        <v>703</v>
      </c>
      <c r="C241" s="77"/>
      <c r="D241" s="58" t="s">
        <v>156</v>
      </c>
      <c r="E241" s="59">
        <v>51</v>
      </c>
      <c r="F241" s="59">
        <v>1002</v>
      </c>
      <c r="G241" s="217">
        <v>-84.006384676775696</v>
      </c>
      <c r="H241" s="59">
        <v>2240</v>
      </c>
      <c r="I241" s="59">
        <v>47812</v>
      </c>
      <c r="J241" s="217">
        <v>238.851878100638</v>
      </c>
    </row>
    <row r="242" spans="1:10" x14ac:dyDescent="0.2">
      <c r="A242" s="64" t="s">
        <v>767</v>
      </c>
      <c r="B242" s="132">
        <v>706</v>
      </c>
      <c r="C242" s="77"/>
      <c r="D242" s="58" t="s">
        <v>157</v>
      </c>
      <c r="E242" s="59">
        <v>1020042</v>
      </c>
      <c r="F242" s="59">
        <v>27692561</v>
      </c>
      <c r="G242" s="217">
        <v>24.448839023079302</v>
      </c>
      <c r="H242" s="59">
        <v>3066217</v>
      </c>
      <c r="I242" s="59">
        <v>74235575</v>
      </c>
      <c r="J242" s="217">
        <v>5.6712247263426896</v>
      </c>
    </row>
    <row r="243" spans="1:10" x14ac:dyDescent="0.2">
      <c r="A243" s="64" t="s">
        <v>768</v>
      </c>
      <c r="B243" s="132">
        <v>708</v>
      </c>
      <c r="C243" s="77"/>
      <c r="D243" s="58" t="s">
        <v>158</v>
      </c>
      <c r="E243" s="59">
        <v>1802197</v>
      </c>
      <c r="F243" s="59">
        <v>18915783</v>
      </c>
      <c r="G243" s="217">
        <v>27.532082952629501</v>
      </c>
      <c r="H243" s="59">
        <v>7687659</v>
      </c>
      <c r="I243" s="59">
        <v>51247337</v>
      </c>
      <c r="J243" s="217">
        <v>20.6122700519375</v>
      </c>
    </row>
    <row r="244" spans="1:10" x14ac:dyDescent="0.2">
      <c r="A244" s="64" t="s">
        <v>769</v>
      </c>
      <c r="B244" s="132">
        <v>716</v>
      </c>
      <c r="C244" s="77"/>
      <c r="D244" s="58" t="s">
        <v>159</v>
      </c>
      <c r="E244" s="59">
        <v>421172</v>
      </c>
      <c r="F244" s="59">
        <v>539289</v>
      </c>
      <c r="G244" s="217">
        <v>-6.9162643542259596</v>
      </c>
      <c r="H244" s="59">
        <v>973893</v>
      </c>
      <c r="I244" s="59">
        <v>1573122</v>
      </c>
      <c r="J244" s="217">
        <v>10.4933112129722</v>
      </c>
    </row>
    <row r="245" spans="1:10" x14ac:dyDescent="0.2">
      <c r="A245" s="64" t="s">
        <v>770</v>
      </c>
      <c r="B245" s="132">
        <v>720</v>
      </c>
      <c r="C245" s="77"/>
      <c r="D245" s="58" t="s">
        <v>160</v>
      </c>
      <c r="E245" s="59">
        <v>62213624</v>
      </c>
      <c r="F245" s="59">
        <v>334674455</v>
      </c>
      <c r="G245" s="217">
        <v>23.419447617647702</v>
      </c>
      <c r="H245" s="59">
        <v>149446087</v>
      </c>
      <c r="I245" s="59">
        <v>866823098</v>
      </c>
      <c r="J245" s="217">
        <v>6.5707776688799102</v>
      </c>
    </row>
    <row r="246" spans="1:10" x14ac:dyDescent="0.2">
      <c r="A246" s="64" t="s">
        <v>771</v>
      </c>
      <c r="B246" s="132">
        <v>724</v>
      </c>
      <c r="C246" s="77"/>
      <c r="D246" s="58" t="s">
        <v>161</v>
      </c>
      <c r="E246" s="59" t="s">
        <v>104</v>
      </c>
      <c r="F246" s="59" t="s">
        <v>104</v>
      </c>
      <c r="G246" s="217" t="s">
        <v>104</v>
      </c>
      <c r="H246" s="59" t="s">
        <v>104</v>
      </c>
      <c r="I246" s="59" t="s">
        <v>104</v>
      </c>
      <c r="J246" s="217" t="s">
        <v>104</v>
      </c>
    </row>
    <row r="247" spans="1:10" x14ac:dyDescent="0.2">
      <c r="A247" s="64" t="s">
        <v>772</v>
      </c>
      <c r="B247" s="132">
        <v>728</v>
      </c>
      <c r="C247" s="77"/>
      <c r="D247" s="58" t="s">
        <v>162</v>
      </c>
      <c r="E247" s="59">
        <v>2842958</v>
      </c>
      <c r="F247" s="59">
        <v>38441923</v>
      </c>
      <c r="G247" s="217">
        <v>10.097948477195899</v>
      </c>
      <c r="H247" s="59">
        <v>8507443</v>
      </c>
      <c r="I247" s="59">
        <v>136354850</v>
      </c>
      <c r="J247" s="217">
        <v>14.5519196614256</v>
      </c>
    </row>
    <row r="248" spans="1:10" x14ac:dyDescent="0.2">
      <c r="A248" s="64" t="s">
        <v>773</v>
      </c>
      <c r="B248" s="132">
        <v>732</v>
      </c>
      <c r="C248" s="77"/>
      <c r="D248" s="58" t="s">
        <v>163</v>
      </c>
      <c r="E248" s="59">
        <v>4084575</v>
      </c>
      <c r="F248" s="59">
        <v>86335388</v>
      </c>
      <c r="G248" s="217">
        <v>-9.9954824367453092</v>
      </c>
      <c r="H248" s="59">
        <v>18656323</v>
      </c>
      <c r="I248" s="59">
        <v>281887847</v>
      </c>
      <c r="J248" s="217">
        <v>11.405493333052201</v>
      </c>
    </row>
    <row r="249" spans="1:10" x14ac:dyDescent="0.2">
      <c r="A249" s="64" t="s">
        <v>774</v>
      </c>
      <c r="B249" s="132">
        <v>736</v>
      </c>
      <c r="C249" s="77"/>
      <c r="D249" s="58" t="s">
        <v>164</v>
      </c>
      <c r="E249" s="59">
        <v>1272256</v>
      </c>
      <c r="F249" s="59">
        <v>21468929</v>
      </c>
      <c r="G249" s="217">
        <v>-28.693326883638001</v>
      </c>
      <c r="H249" s="59">
        <v>5948920</v>
      </c>
      <c r="I249" s="59">
        <v>91240577</v>
      </c>
      <c r="J249" s="217">
        <v>-14.603377737018601</v>
      </c>
    </row>
    <row r="250" spans="1:10" s="101" customFormat="1" x14ac:dyDescent="0.2">
      <c r="A250" s="108" t="s">
        <v>775</v>
      </c>
      <c r="B250" s="125">
        <v>740</v>
      </c>
      <c r="C250" s="117"/>
      <c r="D250" s="118" t="s">
        <v>165</v>
      </c>
      <c r="E250" s="105">
        <v>240886</v>
      </c>
      <c r="F250" s="105">
        <v>16712813</v>
      </c>
      <c r="G250" s="296">
        <v>-28.509619997408699</v>
      </c>
      <c r="H250" s="105">
        <v>1680001</v>
      </c>
      <c r="I250" s="105">
        <v>61608972</v>
      </c>
      <c r="J250" s="296">
        <v>-12.096576156589601</v>
      </c>
    </row>
    <row r="251" spans="1:10" s="101" customFormat="1" x14ac:dyDescent="0.2">
      <c r="A251" s="108" t="s">
        <v>776</v>
      </c>
      <c r="B251" s="125">
        <v>743</v>
      </c>
      <c r="C251" s="117"/>
      <c r="D251" s="118" t="s">
        <v>166</v>
      </c>
      <c r="E251" s="105">
        <v>470</v>
      </c>
      <c r="F251" s="105">
        <v>115974</v>
      </c>
      <c r="G251" s="296">
        <v>102.93978686545201</v>
      </c>
      <c r="H251" s="105">
        <v>1010</v>
      </c>
      <c r="I251" s="105">
        <v>248444</v>
      </c>
      <c r="J251" s="296">
        <v>70.2254196642686</v>
      </c>
    </row>
    <row r="252" spans="1:10" s="53" customFormat="1" ht="33.75" customHeight="1" x14ac:dyDescent="0.2">
      <c r="A252" s="120" t="s">
        <v>674</v>
      </c>
      <c r="B252" s="50" t="s">
        <v>674</v>
      </c>
      <c r="C252" s="578" t="s">
        <v>1020</v>
      </c>
      <c r="D252" s="579"/>
      <c r="E252" s="216">
        <v>4160974</v>
      </c>
      <c r="F252" s="216">
        <v>26222095</v>
      </c>
      <c r="G252" s="295">
        <v>20.011713708613499</v>
      </c>
      <c r="H252" s="216">
        <v>12295622</v>
      </c>
      <c r="I252" s="216">
        <v>84939332</v>
      </c>
      <c r="J252" s="295">
        <v>19.606836534963001</v>
      </c>
    </row>
    <row r="253" spans="1:10" s="53" customFormat="1" ht="21" customHeight="1" x14ac:dyDescent="0.2">
      <c r="A253" s="108" t="s">
        <v>777</v>
      </c>
      <c r="B253" s="125">
        <v>800</v>
      </c>
      <c r="C253" s="117"/>
      <c r="D253" s="118" t="s">
        <v>167</v>
      </c>
      <c r="E253" s="105">
        <v>3732663</v>
      </c>
      <c r="F253" s="105">
        <v>23665217</v>
      </c>
      <c r="G253" s="296">
        <v>29.221717808020099</v>
      </c>
      <c r="H253" s="105">
        <v>10754136</v>
      </c>
      <c r="I253" s="105">
        <v>74844132</v>
      </c>
      <c r="J253" s="296">
        <v>21.216165061518399</v>
      </c>
    </row>
    <row r="254" spans="1:10" s="101" customFormat="1" x14ac:dyDescent="0.2">
      <c r="A254" s="108" t="s">
        <v>778</v>
      </c>
      <c r="B254" s="125">
        <v>801</v>
      </c>
      <c r="C254" s="117"/>
      <c r="D254" s="118" t="s">
        <v>168</v>
      </c>
      <c r="E254" s="105">
        <v>7542</v>
      </c>
      <c r="F254" s="105">
        <v>116146</v>
      </c>
      <c r="G254" s="296" t="s">
        <v>708</v>
      </c>
      <c r="H254" s="105">
        <v>24042</v>
      </c>
      <c r="I254" s="105">
        <v>133646</v>
      </c>
      <c r="J254" s="296" t="s">
        <v>708</v>
      </c>
    </row>
    <row r="255" spans="1:10" s="101" customFormat="1" x14ac:dyDescent="0.2">
      <c r="A255" s="108" t="s">
        <v>779</v>
      </c>
      <c r="B255" s="125">
        <v>803</v>
      </c>
      <c r="C255" s="117"/>
      <c r="D255" s="118" t="s">
        <v>169</v>
      </c>
      <c r="E255" s="105" t="s">
        <v>104</v>
      </c>
      <c r="F255" s="105" t="s">
        <v>104</v>
      </c>
      <c r="G255" s="296" t="s">
        <v>104</v>
      </c>
      <c r="H255" s="105" t="s">
        <v>104</v>
      </c>
      <c r="I255" s="105" t="s">
        <v>104</v>
      </c>
      <c r="J255" s="296" t="s">
        <v>104</v>
      </c>
    </row>
    <row r="256" spans="1:10" x14ac:dyDescent="0.2">
      <c r="A256" s="64" t="s">
        <v>780</v>
      </c>
      <c r="B256" s="132">
        <v>804</v>
      </c>
      <c r="C256" s="77"/>
      <c r="D256" s="58" t="s">
        <v>170</v>
      </c>
      <c r="E256" s="59">
        <v>390829</v>
      </c>
      <c r="F256" s="59">
        <v>1918578</v>
      </c>
      <c r="G256" s="217">
        <v>-43.486365111841501</v>
      </c>
      <c r="H256" s="59">
        <v>1288731</v>
      </c>
      <c r="I256" s="59">
        <v>9185211</v>
      </c>
      <c r="J256" s="217">
        <v>3.8051951809276798</v>
      </c>
    </row>
    <row r="257" spans="1:10" x14ac:dyDescent="0.2">
      <c r="A257" s="108" t="s">
        <v>781</v>
      </c>
      <c r="B257" s="125">
        <v>806</v>
      </c>
      <c r="C257" s="117"/>
      <c r="D257" s="118" t="s">
        <v>171</v>
      </c>
      <c r="E257" s="105" t="s">
        <v>104</v>
      </c>
      <c r="F257" s="105" t="s">
        <v>104</v>
      </c>
      <c r="G257" s="296" t="s">
        <v>104</v>
      </c>
      <c r="H257" s="105" t="s">
        <v>104</v>
      </c>
      <c r="I257" s="105" t="s">
        <v>104</v>
      </c>
      <c r="J257" s="296" t="s">
        <v>104</v>
      </c>
    </row>
    <row r="258" spans="1:10" x14ac:dyDescent="0.2">
      <c r="A258" s="108" t="s">
        <v>782</v>
      </c>
      <c r="B258" s="125">
        <v>807</v>
      </c>
      <c r="C258" s="117"/>
      <c r="D258" s="118" t="s">
        <v>172</v>
      </c>
      <c r="E258" s="105" t="s">
        <v>104</v>
      </c>
      <c r="F258" s="105" t="s">
        <v>104</v>
      </c>
      <c r="G258" s="296" t="s">
        <v>104</v>
      </c>
      <c r="H258" s="105" t="s">
        <v>104</v>
      </c>
      <c r="I258" s="105" t="s">
        <v>104</v>
      </c>
      <c r="J258" s="296" t="s">
        <v>104</v>
      </c>
    </row>
    <row r="259" spans="1:10" x14ac:dyDescent="0.2">
      <c r="A259" s="108" t="s">
        <v>783</v>
      </c>
      <c r="B259" s="125">
        <v>809</v>
      </c>
      <c r="C259" s="117"/>
      <c r="D259" s="118" t="s">
        <v>173</v>
      </c>
      <c r="E259" s="105">
        <v>2901</v>
      </c>
      <c r="F259" s="105">
        <v>23484</v>
      </c>
      <c r="G259" s="296" t="s">
        <v>708</v>
      </c>
      <c r="H259" s="105">
        <v>3083</v>
      </c>
      <c r="I259" s="105">
        <v>46354</v>
      </c>
      <c r="J259" s="296">
        <v>-11.978276556150499</v>
      </c>
    </row>
    <row r="260" spans="1:10" x14ac:dyDescent="0.2">
      <c r="A260" s="108" t="s">
        <v>784</v>
      </c>
      <c r="B260" s="125">
        <v>811</v>
      </c>
      <c r="C260" s="117"/>
      <c r="D260" s="118" t="s">
        <v>174</v>
      </c>
      <c r="E260" s="105">
        <v>16</v>
      </c>
      <c r="F260" s="105">
        <v>1029</v>
      </c>
      <c r="G260" s="296" t="s">
        <v>708</v>
      </c>
      <c r="H260" s="105">
        <v>16</v>
      </c>
      <c r="I260" s="105">
        <v>1029</v>
      </c>
      <c r="J260" s="296" t="s">
        <v>708</v>
      </c>
    </row>
    <row r="261" spans="1:10" x14ac:dyDescent="0.2">
      <c r="A261" s="108" t="s">
        <v>785</v>
      </c>
      <c r="B261" s="125">
        <v>812</v>
      </c>
      <c r="C261" s="117"/>
      <c r="D261" s="118" t="s">
        <v>175</v>
      </c>
      <c r="E261" s="105" t="s">
        <v>104</v>
      </c>
      <c r="F261" s="105" t="s">
        <v>104</v>
      </c>
      <c r="G261" s="296" t="s">
        <v>104</v>
      </c>
      <c r="H261" s="105" t="s">
        <v>104</v>
      </c>
      <c r="I261" s="105" t="s">
        <v>104</v>
      </c>
      <c r="J261" s="296" t="s">
        <v>104</v>
      </c>
    </row>
    <row r="262" spans="1:10" x14ac:dyDescent="0.2">
      <c r="A262" s="108" t="s">
        <v>786</v>
      </c>
      <c r="B262" s="125">
        <v>813</v>
      </c>
      <c r="C262" s="117"/>
      <c r="D262" s="118" t="s">
        <v>176</v>
      </c>
      <c r="E262" s="105" t="s">
        <v>104</v>
      </c>
      <c r="F262" s="105" t="s">
        <v>104</v>
      </c>
      <c r="G262" s="296" t="s">
        <v>104</v>
      </c>
      <c r="H262" s="105" t="s">
        <v>104</v>
      </c>
      <c r="I262" s="105" t="s">
        <v>104</v>
      </c>
      <c r="J262" s="296" t="s">
        <v>104</v>
      </c>
    </row>
    <row r="263" spans="1:10" x14ac:dyDescent="0.2">
      <c r="A263" s="108" t="s">
        <v>787</v>
      </c>
      <c r="B263" s="125">
        <v>815</v>
      </c>
      <c r="C263" s="117"/>
      <c r="D263" s="118" t="s">
        <v>177</v>
      </c>
      <c r="E263" s="105">
        <v>44</v>
      </c>
      <c r="F263" s="105">
        <v>2723</v>
      </c>
      <c r="G263" s="296">
        <v>-53.941136671177297</v>
      </c>
      <c r="H263" s="105">
        <v>301</v>
      </c>
      <c r="I263" s="105">
        <v>6721</v>
      </c>
      <c r="J263" s="296">
        <v>-94.057839037371707</v>
      </c>
    </row>
    <row r="264" spans="1:10" x14ac:dyDescent="0.2">
      <c r="A264" s="108" t="s">
        <v>788</v>
      </c>
      <c r="B264" s="125">
        <v>816</v>
      </c>
      <c r="C264" s="117"/>
      <c r="D264" s="118" t="s">
        <v>178</v>
      </c>
      <c r="E264" s="105" t="s">
        <v>104</v>
      </c>
      <c r="F264" s="105" t="s">
        <v>104</v>
      </c>
      <c r="G264" s="296" t="s">
        <v>104</v>
      </c>
      <c r="H264" s="105" t="s">
        <v>104</v>
      </c>
      <c r="I264" s="105" t="s">
        <v>104</v>
      </c>
      <c r="J264" s="296" t="s">
        <v>104</v>
      </c>
    </row>
    <row r="265" spans="1:10" x14ac:dyDescent="0.2">
      <c r="A265" s="108" t="s">
        <v>789</v>
      </c>
      <c r="B265" s="125">
        <v>817</v>
      </c>
      <c r="C265" s="117"/>
      <c r="D265" s="118" t="s">
        <v>179</v>
      </c>
      <c r="E265" s="105" t="s">
        <v>104</v>
      </c>
      <c r="F265" s="105" t="s">
        <v>104</v>
      </c>
      <c r="G265" s="296" t="s">
        <v>104</v>
      </c>
      <c r="H265" s="105" t="s">
        <v>104</v>
      </c>
      <c r="I265" s="105" t="s">
        <v>104</v>
      </c>
      <c r="J265" s="296" t="s">
        <v>104</v>
      </c>
    </row>
    <row r="266" spans="1:10" x14ac:dyDescent="0.2">
      <c r="A266" s="108" t="s">
        <v>790</v>
      </c>
      <c r="B266" s="125">
        <v>819</v>
      </c>
      <c r="C266" s="117"/>
      <c r="D266" s="118" t="s">
        <v>180</v>
      </c>
      <c r="E266" s="105" t="s">
        <v>104</v>
      </c>
      <c r="F266" s="105" t="s">
        <v>104</v>
      </c>
      <c r="G266" s="296" t="s">
        <v>104</v>
      </c>
      <c r="H266" s="105" t="s">
        <v>104</v>
      </c>
      <c r="I266" s="105" t="s">
        <v>104</v>
      </c>
      <c r="J266" s="296" t="s">
        <v>104</v>
      </c>
    </row>
    <row r="267" spans="1:10" x14ac:dyDescent="0.2">
      <c r="A267" s="108" t="s">
        <v>791</v>
      </c>
      <c r="B267" s="125">
        <v>820</v>
      </c>
      <c r="C267" s="117"/>
      <c r="D267" s="118" t="s">
        <v>480</v>
      </c>
      <c r="E267" s="105" t="s">
        <v>104</v>
      </c>
      <c r="F267" s="105" t="s">
        <v>104</v>
      </c>
      <c r="G267" s="296" t="s">
        <v>104</v>
      </c>
      <c r="H267" s="105" t="s">
        <v>104</v>
      </c>
      <c r="I267" s="105" t="s">
        <v>104</v>
      </c>
      <c r="J267" s="296" t="s">
        <v>104</v>
      </c>
    </row>
    <row r="268" spans="1:10" x14ac:dyDescent="0.2">
      <c r="A268" s="108" t="s">
        <v>792</v>
      </c>
      <c r="B268" s="125">
        <v>822</v>
      </c>
      <c r="C268" s="117"/>
      <c r="D268" s="118" t="s">
        <v>479</v>
      </c>
      <c r="E268" s="105">
        <v>1720</v>
      </c>
      <c r="F268" s="105">
        <v>91024</v>
      </c>
      <c r="G268" s="296">
        <v>-17.6618513057558</v>
      </c>
      <c r="H268" s="105">
        <v>199431</v>
      </c>
      <c r="I268" s="105">
        <v>283582</v>
      </c>
      <c r="J268" s="296">
        <v>23.128424672403799</v>
      </c>
    </row>
    <row r="269" spans="1:10" x14ac:dyDescent="0.2">
      <c r="A269" s="108" t="s">
        <v>793</v>
      </c>
      <c r="B269" s="125">
        <v>823</v>
      </c>
      <c r="C269" s="117"/>
      <c r="D269" s="118" t="s">
        <v>835</v>
      </c>
      <c r="E269" s="105" t="s">
        <v>104</v>
      </c>
      <c r="F269" s="105" t="s">
        <v>104</v>
      </c>
      <c r="G269" s="296" t="s">
        <v>104</v>
      </c>
      <c r="H269" s="105" t="s">
        <v>104</v>
      </c>
      <c r="I269" s="105" t="s">
        <v>104</v>
      </c>
      <c r="J269" s="296" t="s">
        <v>104</v>
      </c>
    </row>
    <row r="270" spans="1:10" x14ac:dyDescent="0.2">
      <c r="A270" s="108" t="s">
        <v>794</v>
      </c>
      <c r="B270" s="125">
        <v>824</v>
      </c>
      <c r="C270" s="117"/>
      <c r="D270" s="118" t="s">
        <v>181</v>
      </c>
      <c r="E270" s="105" t="s">
        <v>104</v>
      </c>
      <c r="F270" s="105" t="s">
        <v>104</v>
      </c>
      <c r="G270" s="296" t="s">
        <v>104</v>
      </c>
      <c r="H270" s="105" t="s">
        <v>104</v>
      </c>
      <c r="I270" s="105" t="s">
        <v>104</v>
      </c>
      <c r="J270" s="296" t="s">
        <v>104</v>
      </c>
    </row>
    <row r="271" spans="1:10" x14ac:dyDescent="0.2">
      <c r="A271" s="108" t="s">
        <v>795</v>
      </c>
      <c r="B271" s="125">
        <v>825</v>
      </c>
      <c r="C271" s="117"/>
      <c r="D271" s="118" t="s">
        <v>182</v>
      </c>
      <c r="E271" s="105" t="s">
        <v>104</v>
      </c>
      <c r="F271" s="105" t="s">
        <v>104</v>
      </c>
      <c r="G271" s="296" t="s">
        <v>104</v>
      </c>
      <c r="H271" s="105" t="s">
        <v>104</v>
      </c>
      <c r="I271" s="105" t="s">
        <v>104</v>
      </c>
      <c r="J271" s="296" t="s">
        <v>104</v>
      </c>
    </row>
    <row r="272" spans="1:10" x14ac:dyDescent="0.2">
      <c r="A272" s="108" t="s">
        <v>796</v>
      </c>
      <c r="B272" s="125">
        <v>830</v>
      </c>
      <c r="C272" s="117"/>
      <c r="D272" s="118" t="s">
        <v>183</v>
      </c>
      <c r="E272" s="105" t="s">
        <v>104</v>
      </c>
      <c r="F272" s="105" t="s">
        <v>104</v>
      </c>
      <c r="G272" s="296" t="s">
        <v>104</v>
      </c>
      <c r="H272" s="105" t="s">
        <v>104</v>
      </c>
      <c r="I272" s="105" t="s">
        <v>104</v>
      </c>
      <c r="J272" s="296" t="s">
        <v>104</v>
      </c>
    </row>
    <row r="273" spans="1:10" x14ac:dyDescent="0.2">
      <c r="A273" s="108" t="s">
        <v>797</v>
      </c>
      <c r="B273" s="125">
        <v>831</v>
      </c>
      <c r="C273" s="117"/>
      <c r="D273" s="118" t="s">
        <v>184</v>
      </c>
      <c r="E273" s="105">
        <v>23000</v>
      </c>
      <c r="F273" s="105">
        <v>370000</v>
      </c>
      <c r="G273" s="296" t="s">
        <v>708</v>
      </c>
      <c r="H273" s="105">
        <v>23000</v>
      </c>
      <c r="I273" s="105">
        <v>370000</v>
      </c>
      <c r="J273" s="296" t="s">
        <v>708</v>
      </c>
    </row>
    <row r="274" spans="1:10" x14ac:dyDescent="0.2">
      <c r="A274" s="108" t="s">
        <v>798</v>
      </c>
      <c r="B274" s="125">
        <v>832</v>
      </c>
      <c r="C274" s="117"/>
      <c r="D274" s="118" t="s">
        <v>530</v>
      </c>
      <c r="E274" s="105" t="s">
        <v>104</v>
      </c>
      <c r="F274" s="105" t="s">
        <v>104</v>
      </c>
      <c r="G274" s="296" t="s">
        <v>104</v>
      </c>
      <c r="H274" s="105" t="s">
        <v>104</v>
      </c>
      <c r="I274" s="105" t="s">
        <v>104</v>
      </c>
      <c r="J274" s="296" t="s">
        <v>104</v>
      </c>
    </row>
    <row r="275" spans="1:10" x14ac:dyDescent="0.2">
      <c r="A275" s="108" t="s">
        <v>799</v>
      </c>
      <c r="B275" s="125">
        <v>833</v>
      </c>
      <c r="C275" s="117"/>
      <c r="D275" s="118" t="s">
        <v>185</v>
      </c>
      <c r="E275" s="105" t="s">
        <v>104</v>
      </c>
      <c r="F275" s="105" t="s">
        <v>104</v>
      </c>
      <c r="G275" s="296" t="s">
        <v>104</v>
      </c>
      <c r="H275" s="105" t="s">
        <v>104</v>
      </c>
      <c r="I275" s="105" t="s">
        <v>104</v>
      </c>
      <c r="J275" s="296" t="s">
        <v>104</v>
      </c>
    </row>
    <row r="276" spans="1:10" x14ac:dyDescent="0.2">
      <c r="A276" s="108" t="s">
        <v>800</v>
      </c>
      <c r="B276" s="125">
        <v>834</v>
      </c>
      <c r="C276" s="117"/>
      <c r="D276" s="118" t="s">
        <v>186</v>
      </c>
      <c r="E276" s="105" t="s">
        <v>104</v>
      </c>
      <c r="F276" s="105" t="s">
        <v>104</v>
      </c>
      <c r="G276" s="296" t="s">
        <v>104</v>
      </c>
      <c r="H276" s="105" t="s">
        <v>104</v>
      </c>
      <c r="I276" s="105" t="s">
        <v>104</v>
      </c>
      <c r="J276" s="296" t="s">
        <v>104</v>
      </c>
    </row>
    <row r="277" spans="1:10" x14ac:dyDescent="0.2">
      <c r="A277" s="108" t="s">
        <v>801</v>
      </c>
      <c r="B277" s="125">
        <v>835</v>
      </c>
      <c r="C277" s="117"/>
      <c r="D277" s="118" t="s">
        <v>187</v>
      </c>
      <c r="E277" s="105" t="s">
        <v>104</v>
      </c>
      <c r="F277" s="105" t="s">
        <v>104</v>
      </c>
      <c r="G277" s="296" t="s">
        <v>104</v>
      </c>
      <c r="H277" s="105" t="s">
        <v>104</v>
      </c>
      <c r="I277" s="105" t="s">
        <v>104</v>
      </c>
      <c r="J277" s="296" t="s">
        <v>104</v>
      </c>
    </row>
    <row r="278" spans="1:10" x14ac:dyDescent="0.2">
      <c r="A278" s="108" t="s">
        <v>802</v>
      </c>
      <c r="B278" s="125">
        <v>836</v>
      </c>
      <c r="C278" s="117"/>
      <c r="D278" s="118" t="s">
        <v>188</v>
      </c>
      <c r="E278" s="105" t="s">
        <v>104</v>
      </c>
      <c r="F278" s="105" t="s">
        <v>104</v>
      </c>
      <c r="G278" s="296" t="s">
        <v>104</v>
      </c>
      <c r="H278" s="105">
        <v>27</v>
      </c>
      <c r="I278" s="105">
        <v>2592</v>
      </c>
      <c r="J278" s="296" t="s">
        <v>708</v>
      </c>
    </row>
    <row r="279" spans="1:10" x14ac:dyDescent="0.2">
      <c r="A279" s="108" t="s">
        <v>803</v>
      </c>
      <c r="B279" s="125">
        <v>837</v>
      </c>
      <c r="C279" s="117"/>
      <c r="D279" s="118" t="s">
        <v>189</v>
      </c>
      <c r="E279" s="105" t="s">
        <v>104</v>
      </c>
      <c r="F279" s="105" t="s">
        <v>104</v>
      </c>
      <c r="G279" s="296" t="s">
        <v>104</v>
      </c>
      <c r="H279" s="105" t="s">
        <v>104</v>
      </c>
      <c r="I279" s="105" t="s">
        <v>104</v>
      </c>
      <c r="J279" s="296" t="s">
        <v>104</v>
      </c>
    </row>
    <row r="280" spans="1:10" x14ac:dyDescent="0.2">
      <c r="A280" s="108" t="s">
        <v>804</v>
      </c>
      <c r="B280" s="125">
        <v>838</v>
      </c>
      <c r="C280" s="117"/>
      <c r="D280" s="118" t="s">
        <v>190</v>
      </c>
      <c r="E280" s="105" t="s">
        <v>104</v>
      </c>
      <c r="F280" s="105" t="s">
        <v>104</v>
      </c>
      <c r="G280" s="296" t="s">
        <v>104</v>
      </c>
      <c r="H280" s="105" t="s">
        <v>104</v>
      </c>
      <c r="I280" s="105" t="s">
        <v>104</v>
      </c>
      <c r="J280" s="296" t="s">
        <v>104</v>
      </c>
    </row>
    <row r="281" spans="1:10" x14ac:dyDescent="0.2">
      <c r="A281" s="108" t="s">
        <v>805</v>
      </c>
      <c r="B281" s="125">
        <v>839</v>
      </c>
      <c r="C281" s="117"/>
      <c r="D281" s="118" t="s">
        <v>191</v>
      </c>
      <c r="E281" s="105" t="s">
        <v>104</v>
      </c>
      <c r="F281" s="105" t="s">
        <v>104</v>
      </c>
      <c r="G281" s="296" t="s">
        <v>104</v>
      </c>
      <c r="H281" s="105" t="s">
        <v>104</v>
      </c>
      <c r="I281" s="105" t="s">
        <v>104</v>
      </c>
      <c r="J281" s="296" t="s">
        <v>104</v>
      </c>
    </row>
    <row r="282" spans="1:10" x14ac:dyDescent="0.2">
      <c r="A282" s="108" t="s">
        <v>806</v>
      </c>
      <c r="B282" s="125">
        <v>891</v>
      </c>
      <c r="C282" s="117"/>
      <c r="D282" s="118" t="s">
        <v>192</v>
      </c>
      <c r="E282" s="105" t="s">
        <v>104</v>
      </c>
      <c r="F282" s="105" t="s">
        <v>104</v>
      </c>
      <c r="G282" s="296" t="s">
        <v>104</v>
      </c>
      <c r="H282" s="105" t="s">
        <v>104</v>
      </c>
      <c r="I282" s="105" t="s">
        <v>104</v>
      </c>
      <c r="J282" s="296" t="s">
        <v>104</v>
      </c>
    </row>
    <row r="283" spans="1:10" x14ac:dyDescent="0.2">
      <c r="A283" s="108" t="s">
        <v>807</v>
      </c>
      <c r="B283" s="125">
        <v>892</v>
      </c>
      <c r="C283" s="117"/>
      <c r="D283" s="118" t="s">
        <v>193</v>
      </c>
      <c r="E283" s="105" t="s">
        <v>104</v>
      </c>
      <c r="F283" s="105" t="s">
        <v>104</v>
      </c>
      <c r="G283" s="296" t="s">
        <v>104</v>
      </c>
      <c r="H283" s="105" t="s">
        <v>104</v>
      </c>
      <c r="I283" s="105" t="s">
        <v>104</v>
      </c>
      <c r="J283" s="296" t="s">
        <v>104</v>
      </c>
    </row>
    <row r="284" spans="1:10" s="101" customFormat="1" x14ac:dyDescent="0.2">
      <c r="A284" s="108" t="s">
        <v>808</v>
      </c>
      <c r="B284" s="125">
        <v>893</v>
      </c>
      <c r="C284" s="117"/>
      <c r="D284" s="118" t="s">
        <v>478</v>
      </c>
      <c r="E284" s="105" t="s">
        <v>104</v>
      </c>
      <c r="F284" s="105" t="s">
        <v>104</v>
      </c>
      <c r="G284" s="296" t="s">
        <v>104</v>
      </c>
      <c r="H284" s="105" t="s">
        <v>104</v>
      </c>
      <c r="I284" s="105" t="s">
        <v>104</v>
      </c>
      <c r="J284" s="296" t="s">
        <v>104</v>
      </c>
    </row>
    <row r="285" spans="1:10" s="101" customFormat="1" x14ac:dyDescent="0.2">
      <c r="A285" s="108" t="s">
        <v>809</v>
      </c>
      <c r="B285" s="125">
        <v>894</v>
      </c>
      <c r="C285" s="117"/>
      <c r="D285" s="118" t="s">
        <v>1096</v>
      </c>
      <c r="E285" s="105">
        <v>2259</v>
      </c>
      <c r="F285" s="105">
        <v>33894</v>
      </c>
      <c r="G285" s="296">
        <v>39.086544380155097</v>
      </c>
      <c r="H285" s="105">
        <v>2855</v>
      </c>
      <c r="I285" s="105">
        <v>66065</v>
      </c>
      <c r="J285" s="296">
        <v>171.10263039107099</v>
      </c>
    </row>
    <row r="286" spans="1:10" s="53" customFormat="1" ht="24" customHeight="1" x14ac:dyDescent="0.2">
      <c r="A286" s="133" t="s">
        <v>674</v>
      </c>
      <c r="B286" s="121" t="s">
        <v>674</v>
      </c>
      <c r="C286" s="55" t="s">
        <v>1021</v>
      </c>
      <c r="D286" s="52"/>
      <c r="E286" s="216">
        <v>63871</v>
      </c>
      <c r="F286" s="216">
        <v>393443</v>
      </c>
      <c r="G286" s="295">
        <v>586.589068825911</v>
      </c>
      <c r="H286" s="216">
        <v>169839</v>
      </c>
      <c r="I286" s="216">
        <v>1071174</v>
      </c>
      <c r="J286" s="295">
        <v>976.01607232546496</v>
      </c>
    </row>
    <row r="287" spans="1:10" s="53" customFormat="1" ht="24" customHeight="1" x14ac:dyDescent="0.2">
      <c r="A287" s="108" t="s">
        <v>810</v>
      </c>
      <c r="B287" s="125">
        <v>950</v>
      </c>
      <c r="C287" s="117"/>
      <c r="D287" s="118" t="s">
        <v>194</v>
      </c>
      <c r="E287" s="105">
        <v>63871</v>
      </c>
      <c r="F287" s="105">
        <v>393443</v>
      </c>
      <c r="G287" s="296">
        <v>586.589068825911</v>
      </c>
      <c r="H287" s="105">
        <v>167278</v>
      </c>
      <c r="I287" s="105">
        <v>1063754</v>
      </c>
      <c r="J287" s="296" t="s">
        <v>708</v>
      </c>
    </row>
    <row r="288" spans="1:10" s="53" customFormat="1" ht="12.75" customHeight="1" x14ac:dyDescent="0.2">
      <c r="A288" s="108" t="s">
        <v>1022</v>
      </c>
      <c r="B288" s="125">
        <v>953</v>
      </c>
      <c r="C288" s="117"/>
      <c r="D288" s="118" t="s">
        <v>1023</v>
      </c>
      <c r="E288" s="105" t="s">
        <v>104</v>
      </c>
      <c r="F288" s="105" t="s">
        <v>104</v>
      </c>
      <c r="G288" s="296" t="s">
        <v>104</v>
      </c>
      <c r="H288" s="105" t="s">
        <v>104</v>
      </c>
      <c r="I288" s="105" t="s">
        <v>104</v>
      </c>
      <c r="J288" s="296" t="s">
        <v>104</v>
      </c>
    </row>
    <row r="289" spans="1:11" s="53" customFormat="1" ht="12.75" customHeight="1" x14ac:dyDescent="0.2">
      <c r="A289" s="108" t="s">
        <v>953</v>
      </c>
      <c r="B289" s="125">
        <v>958</v>
      </c>
      <c r="C289" s="117"/>
      <c r="D289" s="118" t="s">
        <v>985</v>
      </c>
      <c r="E289" s="105" t="s">
        <v>104</v>
      </c>
      <c r="F289" s="105" t="s">
        <v>104</v>
      </c>
      <c r="G289" s="296" t="s">
        <v>104</v>
      </c>
      <c r="H289" s="105">
        <v>2561</v>
      </c>
      <c r="I289" s="105">
        <v>7420</v>
      </c>
      <c r="J289" s="296">
        <v>-5.4174633524537903</v>
      </c>
    </row>
    <row r="290" spans="1:11" s="53" customFormat="1" ht="30" customHeight="1" x14ac:dyDescent="0.2">
      <c r="A290" s="120"/>
      <c r="B290" s="125"/>
      <c r="C290" s="120" t="s">
        <v>1024</v>
      </c>
      <c r="D290" s="52"/>
      <c r="E290" s="216">
        <v>1229371136</v>
      </c>
      <c r="F290" s="216">
        <v>4395744074</v>
      </c>
      <c r="G290" s="295">
        <v>8.6749563984893392</v>
      </c>
      <c r="H290" s="216">
        <v>3860230994</v>
      </c>
      <c r="I290" s="216">
        <v>13452685716</v>
      </c>
      <c r="J290" s="295">
        <v>6.6817882174981804</v>
      </c>
    </row>
    <row r="291" spans="1:11" x14ac:dyDescent="0.2">
      <c r="A291" s="108"/>
      <c r="B291" s="134"/>
      <c r="C291" s="108"/>
      <c r="E291" s="105"/>
      <c r="F291" s="105"/>
      <c r="G291" s="126"/>
      <c r="H291" s="105"/>
      <c r="I291" s="105"/>
      <c r="J291" s="126"/>
      <c r="K291" s="80"/>
    </row>
    <row r="292" spans="1:11" x14ac:dyDescent="0.2">
      <c r="E292" s="130"/>
      <c r="F292" s="130"/>
      <c r="G292" s="130"/>
      <c r="H292" s="130"/>
      <c r="I292" s="130"/>
      <c r="J292" s="130"/>
      <c r="K292" s="80"/>
    </row>
    <row r="293" spans="1:11" x14ac:dyDescent="0.2">
      <c r="F293" s="126"/>
      <c r="G293" s="105"/>
      <c r="H293" s="105"/>
      <c r="I293" s="216"/>
      <c r="J293" s="105"/>
      <c r="K293" s="80"/>
    </row>
    <row r="294" spans="1:11" x14ac:dyDescent="0.2">
      <c r="E294" s="130"/>
      <c r="F294" s="130"/>
      <c r="G294" s="105"/>
      <c r="H294" s="105"/>
      <c r="I294" s="126"/>
      <c r="J294" s="105"/>
      <c r="K294" s="80"/>
    </row>
    <row r="295" spans="1:11" x14ac:dyDescent="0.2">
      <c r="G295" s="105"/>
      <c r="H295" s="105"/>
      <c r="I295" s="126"/>
      <c r="J295" s="105"/>
      <c r="K295" s="80"/>
    </row>
    <row r="296" spans="1:11" x14ac:dyDescent="0.2">
      <c r="G296" s="105"/>
      <c r="H296" s="105"/>
      <c r="I296" s="126"/>
      <c r="J296" s="105"/>
      <c r="K296" s="80"/>
    </row>
    <row r="297" spans="1:11" x14ac:dyDescent="0.2">
      <c r="G297" s="105"/>
      <c r="H297" s="105"/>
      <c r="I297" s="126"/>
      <c r="J297" s="105"/>
      <c r="K297" s="80"/>
    </row>
    <row r="298" spans="1:11" x14ac:dyDescent="0.2">
      <c r="G298" s="105"/>
      <c r="H298" s="105"/>
      <c r="I298" s="126"/>
      <c r="J298" s="105"/>
      <c r="K298" s="80"/>
    </row>
    <row r="299" spans="1:11" x14ac:dyDescent="0.2">
      <c r="G299" s="105"/>
      <c r="H299" s="105"/>
      <c r="I299" s="126"/>
      <c r="J299" s="105"/>
      <c r="K299" s="80"/>
    </row>
    <row r="300" spans="1:11" x14ac:dyDescent="0.2">
      <c r="G300" s="105"/>
      <c r="H300" s="105"/>
      <c r="I300" s="126"/>
      <c r="J300" s="105"/>
      <c r="K300" s="80"/>
    </row>
    <row r="301" spans="1:11" x14ac:dyDescent="0.2">
      <c r="G301" s="105"/>
      <c r="H301" s="105"/>
      <c r="I301" s="126"/>
      <c r="J301" s="105"/>
      <c r="K301" s="80"/>
    </row>
    <row r="302" spans="1:11" x14ac:dyDescent="0.2">
      <c r="G302" s="105"/>
      <c r="H302" s="105"/>
      <c r="I302" s="126"/>
      <c r="J302" s="105"/>
      <c r="K302" s="80"/>
    </row>
    <row r="303" spans="1:11" x14ac:dyDescent="0.2">
      <c r="G303" s="105"/>
      <c r="H303" s="105"/>
      <c r="I303" s="126"/>
      <c r="J303" s="105"/>
      <c r="K303" s="80"/>
    </row>
    <row r="304" spans="1:11" x14ac:dyDescent="0.2">
      <c r="G304" s="105"/>
      <c r="H304" s="105"/>
      <c r="I304" s="126"/>
      <c r="J304" s="105"/>
      <c r="K304" s="80"/>
    </row>
    <row r="305" spans="7:11" x14ac:dyDescent="0.2">
      <c r="G305" s="105"/>
      <c r="H305" s="105"/>
      <c r="I305" s="126"/>
      <c r="J305" s="105"/>
      <c r="K305" s="80"/>
    </row>
    <row r="306" spans="7:11" x14ac:dyDescent="0.2">
      <c r="G306" s="105"/>
      <c r="H306" s="105"/>
      <c r="I306" s="126"/>
      <c r="J306" s="105"/>
      <c r="K306" s="80"/>
    </row>
    <row r="307" spans="7:11" x14ac:dyDescent="0.2">
      <c r="G307" s="105"/>
      <c r="H307" s="105"/>
      <c r="I307" s="126"/>
      <c r="J307" s="105"/>
      <c r="K307" s="80"/>
    </row>
    <row r="308" spans="7:11" x14ac:dyDescent="0.2">
      <c r="G308" s="105"/>
      <c r="H308" s="105"/>
      <c r="I308" s="126"/>
      <c r="J308" s="105"/>
      <c r="K308" s="80"/>
    </row>
    <row r="309" spans="7:11" x14ac:dyDescent="0.2">
      <c r="G309" s="105"/>
      <c r="H309" s="105"/>
      <c r="I309" s="126"/>
      <c r="J309" s="105"/>
      <c r="K309" s="80"/>
    </row>
    <row r="310" spans="7:11" x14ac:dyDescent="0.2">
      <c r="G310" s="105"/>
      <c r="H310" s="105"/>
      <c r="I310" s="126"/>
      <c r="J310" s="105"/>
      <c r="K310" s="80"/>
    </row>
    <row r="311" spans="7:11" x14ac:dyDescent="0.2">
      <c r="G311" s="105"/>
      <c r="H311" s="105"/>
      <c r="I311" s="126"/>
      <c r="J311" s="105"/>
      <c r="K311" s="80"/>
    </row>
    <row r="312" spans="7:11" x14ac:dyDescent="0.2">
      <c r="G312" s="105"/>
      <c r="H312" s="105"/>
      <c r="I312" s="126"/>
      <c r="J312" s="105"/>
      <c r="K312" s="80"/>
    </row>
    <row r="313" spans="7:11" x14ac:dyDescent="0.2">
      <c r="G313" s="105"/>
      <c r="H313" s="105"/>
      <c r="I313" s="126"/>
      <c r="J313" s="105"/>
      <c r="K313" s="80"/>
    </row>
    <row r="314" spans="7:11" x14ac:dyDescent="0.2">
      <c r="G314" s="105"/>
      <c r="H314" s="105"/>
      <c r="I314" s="126"/>
      <c r="J314" s="105"/>
      <c r="K314" s="80"/>
    </row>
    <row r="315" spans="7:11" x14ac:dyDescent="0.2">
      <c r="G315" s="105"/>
      <c r="H315" s="105"/>
      <c r="I315" s="126"/>
      <c r="J315" s="105"/>
      <c r="K315" s="80"/>
    </row>
    <row r="316" spans="7:11" x14ac:dyDescent="0.2">
      <c r="G316" s="105"/>
      <c r="H316" s="105"/>
      <c r="I316" s="126"/>
      <c r="J316" s="105"/>
      <c r="K316" s="80"/>
    </row>
    <row r="317" spans="7:11" x14ac:dyDescent="0.2">
      <c r="G317" s="105"/>
      <c r="H317" s="105"/>
      <c r="I317" s="126"/>
      <c r="J317" s="105"/>
      <c r="K317" s="80"/>
    </row>
    <row r="318" spans="7:11" x14ac:dyDescent="0.2">
      <c r="G318" s="105"/>
      <c r="H318" s="105"/>
      <c r="I318" s="126"/>
      <c r="J318" s="105"/>
      <c r="K318" s="80"/>
    </row>
    <row r="319" spans="7:11" x14ac:dyDescent="0.2">
      <c r="G319" s="105"/>
      <c r="H319" s="105"/>
      <c r="I319" s="126"/>
      <c r="J319" s="105"/>
      <c r="K319" s="80"/>
    </row>
    <row r="320" spans="7:11" x14ac:dyDescent="0.2">
      <c r="G320" s="105"/>
      <c r="H320" s="105"/>
      <c r="I320" s="126"/>
      <c r="J320" s="105"/>
      <c r="K320" s="80"/>
    </row>
    <row r="321" spans="7:11" x14ac:dyDescent="0.2">
      <c r="G321" s="105"/>
      <c r="H321" s="105"/>
      <c r="I321" s="126"/>
      <c r="J321" s="105"/>
      <c r="K321" s="80"/>
    </row>
    <row r="322" spans="7:11" x14ac:dyDescent="0.2">
      <c r="G322" s="105"/>
      <c r="H322" s="105"/>
      <c r="I322" s="126"/>
      <c r="J322" s="105"/>
      <c r="K322" s="80"/>
    </row>
    <row r="323" spans="7:11" x14ac:dyDescent="0.2">
      <c r="G323" s="105"/>
      <c r="H323" s="105"/>
      <c r="I323" s="126"/>
      <c r="J323" s="105"/>
      <c r="K323" s="80"/>
    </row>
    <row r="324" spans="7:11" x14ac:dyDescent="0.2">
      <c r="G324" s="105"/>
      <c r="H324" s="105"/>
      <c r="I324" s="126"/>
      <c r="J324" s="105"/>
      <c r="K324" s="80"/>
    </row>
    <row r="325" spans="7:11" x14ac:dyDescent="0.2">
      <c r="G325" s="105"/>
      <c r="H325" s="105"/>
      <c r="I325" s="126"/>
      <c r="J325" s="105"/>
      <c r="K325" s="80"/>
    </row>
    <row r="326" spans="7:11" x14ac:dyDescent="0.2">
      <c r="G326" s="105"/>
      <c r="H326" s="105"/>
      <c r="I326" s="126"/>
      <c r="J326" s="105"/>
      <c r="K326" s="80"/>
    </row>
    <row r="327" spans="7:11" x14ac:dyDescent="0.2">
      <c r="G327" s="105"/>
      <c r="H327" s="105"/>
      <c r="I327" s="126"/>
      <c r="J327" s="105"/>
      <c r="K327" s="80"/>
    </row>
    <row r="328" spans="7:11" x14ac:dyDescent="0.2">
      <c r="G328" s="105"/>
      <c r="H328" s="105"/>
      <c r="I328" s="126"/>
      <c r="J328" s="105"/>
      <c r="K328" s="80"/>
    </row>
    <row r="329" spans="7:11" x14ac:dyDescent="0.2">
      <c r="G329" s="105"/>
      <c r="H329" s="105"/>
      <c r="I329" s="126"/>
      <c r="J329" s="105"/>
      <c r="K329" s="80"/>
    </row>
    <row r="330" spans="7:11" x14ac:dyDescent="0.2">
      <c r="G330" s="105"/>
      <c r="H330" s="105"/>
      <c r="I330" s="126"/>
      <c r="J330" s="105"/>
      <c r="K330" s="80"/>
    </row>
    <row r="331" spans="7:11" x14ac:dyDescent="0.2">
      <c r="G331" s="105"/>
      <c r="H331" s="105"/>
      <c r="I331" s="126"/>
      <c r="J331" s="105"/>
      <c r="K331" s="80"/>
    </row>
    <row r="332" spans="7:11" x14ac:dyDescent="0.2">
      <c r="G332" s="105"/>
      <c r="H332" s="105"/>
      <c r="I332" s="126"/>
      <c r="J332" s="105"/>
      <c r="K332" s="80"/>
    </row>
    <row r="333" spans="7:11" x14ac:dyDescent="0.2">
      <c r="G333" s="105"/>
      <c r="H333" s="105"/>
      <c r="I333" s="126"/>
      <c r="J333" s="105"/>
      <c r="K333" s="80"/>
    </row>
    <row r="334" spans="7:11" x14ac:dyDescent="0.2">
      <c r="G334" s="105"/>
      <c r="H334" s="105"/>
      <c r="I334" s="126"/>
      <c r="J334" s="105"/>
      <c r="K334" s="80"/>
    </row>
    <row r="335" spans="7:11" x14ac:dyDescent="0.2">
      <c r="G335" s="105"/>
      <c r="H335" s="105"/>
      <c r="I335" s="126"/>
      <c r="J335" s="105"/>
      <c r="K335" s="80"/>
    </row>
    <row r="336" spans="7:11" x14ac:dyDescent="0.2">
      <c r="G336" s="105"/>
      <c r="H336" s="105"/>
      <c r="I336" s="126"/>
      <c r="J336" s="105"/>
      <c r="K336" s="80"/>
    </row>
    <row r="337" spans="7:11" x14ac:dyDescent="0.2">
      <c r="G337" s="105"/>
      <c r="H337" s="105"/>
      <c r="I337" s="126"/>
      <c r="J337" s="105"/>
      <c r="K337" s="80"/>
    </row>
    <row r="338" spans="7:11" x14ac:dyDescent="0.2">
      <c r="G338" s="105"/>
      <c r="H338" s="105"/>
      <c r="I338" s="126"/>
      <c r="J338" s="105"/>
      <c r="K338" s="80"/>
    </row>
    <row r="339" spans="7:11" x14ac:dyDescent="0.2">
      <c r="K339" s="80"/>
    </row>
    <row r="340" spans="7:11" x14ac:dyDescent="0.2">
      <c r="K340" s="80"/>
    </row>
    <row r="341" spans="7:11" x14ac:dyDescent="0.2">
      <c r="K341" s="80"/>
    </row>
    <row r="342" spans="7:11" x14ac:dyDescent="0.2">
      <c r="K342" s="80"/>
    </row>
    <row r="343" spans="7:11" x14ac:dyDescent="0.2">
      <c r="K343" s="80"/>
    </row>
    <row r="344" spans="7:11" x14ac:dyDescent="0.2">
      <c r="K344" s="80"/>
    </row>
    <row r="345" spans="7:11" x14ac:dyDescent="0.2">
      <c r="K345" s="80"/>
    </row>
    <row r="346" spans="7:11" x14ac:dyDescent="0.2">
      <c r="K346" s="80"/>
    </row>
    <row r="347" spans="7:11" x14ac:dyDescent="0.2">
      <c r="K347" s="80"/>
    </row>
    <row r="348" spans="7:11" x14ac:dyDescent="0.2">
      <c r="K348" s="80"/>
    </row>
  </sheetData>
  <mergeCells count="53">
    <mergeCell ref="C252:D252"/>
    <mergeCell ref="A223:J223"/>
    <mergeCell ref="A225:B230"/>
    <mergeCell ref="C225:D230"/>
    <mergeCell ref="E225:G225"/>
    <mergeCell ref="H225:J225"/>
    <mergeCell ref="F226:G226"/>
    <mergeCell ref="I226:J226"/>
    <mergeCell ref="E227:E230"/>
    <mergeCell ref="F227:F230"/>
    <mergeCell ref="G227:G230"/>
    <mergeCell ref="H227:H230"/>
    <mergeCell ref="I227:I230"/>
    <mergeCell ref="J227:J230"/>
    <mergeCell ref="A148:J148"/>
    <mergeCell ref="A150:B155"/>
    <mergeCell ref="C150:D155"/>
    <mergeCell ref="E150:G150"/>
    <mergeCell ref="H150:J150"/>
    <mergeCell ref="F151:G151"/>
    <mergeCell ref="I151:J151"/>
    <mergeCell ref="E152:E155"/>
    <mergeCell ref="F152:F155"/>
    <mergeCell ref="G152:G155"/>
    <mergeCell ref="H152:H155"/>
    <mergeCell ref="I152:I155"/>
    <mergeCell ref="J152:J155"/>
    <mergeCell ref="I79:I82"/>
    <mergeCell ref="J79:J82"/>
    <mergeCell ref="A77:B82"/>
    <mergeCell ref="C77:D82"/>
    <mergeCell ref="E77:G77"/>
    <mergeCell ref="H77:J77"/>
    <mergeCell ref="F78:G78"/>
    <mergeCell ref="I78:J78"/>
    <mergeCell ref="F79:F82"/>
    <mergeCell ref="G79:G82"/>
    <mergeCell ref="H79:H82"/>
    <mergeCell ref="E79:E82"/>
    <mergeCell ref="A1:J1"/>
    <mergeCell ref="E5:E8"/>
    <mergeCell ref="F5:F8"/>
    <mergeCell ref="A75:J75"/>
    <mergeCell ref="J5:J8"/>
    <mergeCell ref="I5:I8"/>
    <mergeCell ref="A3:B8"/>
    <mergeCell ref="C3:D8"/>
    <mergeCell ref="G5:G8"/>
    <mergeCell ref="E3:G3"/>
    <mergeCell ref="H3:J3"/>
    <mergeCell ref="F4:G4"/>
    <mergeCell ref="I4:J4"/>
    <mergeCell ref="H5:H8"/>
  </mergeCells>
  <phoneticPr fontId="2" type="noConversion"/>
  <printOptions horizontalCentered="1"/>
  <pageMargins left="0.59055118110236227" right="0.59055118110236227" top="0.98425196850393704" bottom="0.19685039370078741" header="0.51181102362204722" footer="0.11811023622047245"/>
  <pageSetup paperSize="9" scale="75" firstPageNumber="30" fitToHeight="4" orientation="portrait" useFirstPageNumber="1" r:id="rId1"/>
  <headerFooter alignWithMargins="0">
    <oddHeader>&amp;C&amp;12- &amp;P -</oddHeader>
  </headerFooter>
  <rowBreaks count="3" manualBreakCount="3">
    <brk id="74" max="16383" man="1"/>
    <brk id="147" max="16383" man="1"/>
    <brk id="222"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M348"/>
  <sheetViews>
    <sheetView workbookViewId="0">
      <selection sqref="A1:J1"/>
    </sheetView>
  </sheetViews>
  <sheetFormatPr baseColWidth="10" defaultColWidth="11.42578125" defaultRowHeight="12.75" x14ac:dyDescent="0.2"/>
  <cols>
    <col min="1" max="1" width="4" style="101" customWidth="1"/>
    <col min="2" max="2" width="3.85546875" style="107" customWidth="1"/>
    <col min="3" max="3" width="1.28515625" style="101" customWidth="1"/>
    <col min="4" max="4" width="35.28515625" style="101" customWidth="1"/>
    <col min="5" max="5" width="13.28515625" style="101" customWidth="1"/>
    <col min="6" max="6" width="13.85546875" style="101" customWidth="1"/>
    <col min="7" max="7" width="11.7109375" style="111" customWidth="1"/>
    <col min="8" max="8" width="13.28515625" style="101" customWidth="1"/>
    <col min="9" max="9" width="13.42578125" style="101" customWidth="1"/>
    <col min="10" max="10" width="11.7109375" style="111" customWidth="1"/>
    <col min="11" max="16384" width="11.42578125" style="39"/>
  </cols>
  <sheetData>
    <row r="1" spans="1:13" ht="15" x14ac:dyDescent="0.25">
      <c r="A1" s="563" t="s">
        <v>512</v>
      </c>
      <c r="B1" s="563"/>
      <c r="C1" s="563"/>
      <c r="D1" s="563"/>
      <c r="E1" s="563"/>
      <c r="F1" s="563"/>
      <c r="G1" s="563"/>
      <c r="H1" s="563"/>
      <c r="I1" s="563"/>
      <c r="J1" s="563"/>
      <c r="K1" s="106"/>
      <c r="L1" s="106"/>
      <c r="M1" s="106"/>
    </row>
    <row r="2" spans="1:13" x14ac:dyDescent="0.2">
      <c r="D2" s="108"/>
      <c r="E2" s="109"/>
      <c r="F2" s="110"/>
      <c r="H2" s="112"/>
      <c r="I2" s="113"/>
      <c r="J2" s="114"/>
    </row>
    <row r="3" spans="1:13" ht="17.25" customHeight="1" x14ac:dyDescent="0.2">
      <c r="A3" s="567" t="s">
        <v>1001</v>
      </c>
      <c r="B3" s="568"/>
      <c r="C3" s="533" t="s">
        <v>1002</v>
      </c>
      <c r="D3" s="446"/>
      <c r="E3" s="555" t="s">
        <v>1120</v>
      </c>
      <c r="F3" s="547"/>
      <c r="G3" s="547"/>
      <c r="H3" s="557" t="s">
        <v>1132</v>
      </c>
      <c r="I3" s="547"/>
      <c r="J3" s="547"/>
    </row>
    <row r="4" spans="1:13" ht="16.5" customHeight="1" x14ac:dyDescent="0.2">
      <c r="A4" s="569"/>
      <c r="B4" s="570"/>
      <c r="C4" s="534"/>
      <c r="D4" s="535"/>
      <c r="E4" s="115" t="s">
        <v>467</v>
      </c>
      <c r="F4" s="548" t="s">
        <v>468</v>
      </c>
      <c r="G4" s="549"/>
      <c r="H4" s="46" t="s">
        <v>467</v>
      </c>
      <c r="I4" s="576" t="s">
        <v>468</v>
      </c>
      <c r="J4" s="577"/>
    </row>
    <row r="5" spans="1:13" ht="12.75" customHeight="1" x14ac:dyDescent="0.2">
      <c r="A5" s="569"/>
      <c r="B5" s="570"/>
      <c r="C5" s="534"/>
      <c r="D5" s="535"/>
      <c r="E5" s="550" t="s">
        <v>109</v>
      </c>
      <c r="F5" s="538" t="s">
        <v>105</v>
      </c>
      <c r="G5" s="573" t="s">
        <v>1133</v>
      </c>
      <c r="H5" s="538" t="s">
        <v>109</v>
      </c>
      <c r="I5" s="538" t="s">
        <v>105</v>
      </c>
      <c r="J5" s="544" t="s">
        <v>1140</v>
      </c>
    </row>
    <row r="6" spans="1:13" ht="12.75" customHeight="1" x14ac:dyDescent="0.2">
      <c r="A6" s="569"/>
      <c r="B6" s="570"/>
      <c r="C6" s="534"/>
      <c r="D6" s="535"/>
      <c r="E6" s="551"/>
      <c r="F6" s="539"/>
      <c r="G6" s="574"/>
      <c r="H6" s="539"/>
      <c r="I6" s="539"/>
      <c r="J6" s="565"/>
    </row>
    <row r="7" spans="1:13" ht="12.75" customHeight="1" x14ac:dyDescent="0.2">
      <c r="A7" s="569"/>
      <c r="B7" s="570"/>
      <c r="C7" s="534"/>
      <c r="D7" s="535"/>
      <c r="E7" s="551"/>
      <c r="F7" s="539"/>
      <c r="G7" s="574"/>
      <c r="H7" s="539"/>
      <c r="I7" s="539"/>
      <c r="J7" s="565"/>
    </row>
    <row r="8" spans="1:13" ht="28.5" customHeight="1" x14ac:dyDescent="0.2">
      <c r="A8" s="571"/>
      <c r="B8" s="572"/>
      <c r="C8" s="536"/>
      <c r="D8" s="537"/>
      <c r="E8" s="552"/>
      <c r="F8" s="540"/>
      <c r="G8" s="575"/>
      <c r="H8" s="540"/>
      <c r="I8" s="540"/>
      <c r="J8" s="566"/>
    </row>
    <row r="9" spans="1:13" ht="9" customHeight="1" x14ac:dyDescent="0.2">
      <c r="A9" s="108"/>
      <c r="B9" s="116"/>
      <c r="C9" s="117"/>
      <c r="D9" s="118"/>
      <c r="E9" s="109"/>
      <c r="F9" s="110"/>
      <c r="H9" s="109"/>
      <c r="I9" s="109"/>
    </row>
    <row r="10" spans="1:13" s="53" customFormat="1" x14ac:dyDescent="0.2">
      <c r="B10" s="54"/>
      <c r="C10" s="55" t="s">
        <v>1003</v>
      </c>
      <c r="D10" s="52"/>
      <c r="E10" s="216">
        <v>924050695</v>
      </c>
      <c r="F10" s="216">
        <v>2786107731</v>
      </c>
      <c r="G10" s="295">
        <v>20.0564419873735</v>
      </c>
      <c r="H10" s="216">
        <v>2933981377</v>
      </c>
      <c r="I10" s="216">
        <v>8190346312</v>
      </c>
      <c r="J10" s="295">
        <v>18.649482843867698</v>
      </c>
    </row>
    <row r="11" spans="1:13" ht="24" customHeight="1" x14ac:dyDescent="0.2">
      <c r="A11" s="108" t="s">
        <v>533</v>
      </c>
      <c r="B11" s="119">
        <v>1</v>
      </c>
      <c r="C11" s="117"/>
      <c r="D11" s="317" t="s">
        <v>346</v>
      </c>
      <c r="E11" s="105">
        <v>54690336</v>
      </c>
      <c r="F11" s="105">
        <v>169246660</v>
      </c>
      <c r="G11" s="296">
        <v>30.032750921602702</v>
      </c>
      <c r="H11" s="105">
        <v>181286994</v>
      </c>
      <c r="I11" s="105">
        <v>504889136</v>
      </c>
      <c r="J11" s="296">
        <v>27.6689432458423</v>
      </c>
    </row>
    <row r="12" spans="1:13" x14ac:dyDescent="0.2">
      <c r="A12" s="108" t="s">
        <v>534</v>
      </c>
      <c r="B12" s="119">
        <v>3</v>
      </c>
      <c r="C12" s="117"/>
      <c r="D12" s="317" t="s">
        <v>347</v>
      </c>
      <c r="E12" s="105">
        <v>85917321</v>
      </c>
      <c r="F12" s="105">
        <v>277912085</v>
      </c>
      <c r="G12" s="296">
        <v>15.984962592094</v>
      </c>
      <c r="H12" s="105">
        <v>270247578</v>
      </c>
      <c r="I12" s="105">
        <v>862031861</v>
      </c>
      <c r="J12" s="296">
        <v>17.696894291324401</v>
      </c>
    </row>
    <row r="13" spans="1:13" x14ac:dyDescent="0.2">
      <c r="A13" s="108" t="s">
        <v>535</v>
      </c>
      <c r="B13" s="119">
        <v>5</v>
      </c>
      <c r="C13" s="117"/>
      <c r="D13" s="317" t="s">
        <v>348</v>
      </c>
      <c r="E13" s="105">
        <v>81545986</v>
      </c>
      <c r="F13" s="105">
        <v>279324068</v>
      </c>
      <c r="G13" s="296">
        <v>20.8464350068074</v>
      </c>
      <c r="H13" s="105">
        <v>245386615</v>
      </c>
      <c r="I13" s="105">
        <v>808983431</v>
      </c>
      <c r="J13" s="296">
        <v>19.474971651028699</v>
      </c>
    </row>
    <row r="14" spans="1:13" x14ac:dyDescent="0.2">
      <c r="A14" s="108" t="s">
        <v>536</v>
      </c>
      <c r="B14" s="119">
        <v>6</v>
      </c>
      <c r="C14" s="117"/>
      <c r="D14" s="317" t="s">
        <v>487</v>
      </c>
      <c r="E14" s="105">
        <v>14842660</v>
      </c>
      <c r="F14" s="105">
        <v>283804934</v>
      </c>
      <c r="G14" s="296">
        <v>98.424600385710306</v>
      </c>
      <c r="H14" s="105">
        <v>46291271</v>
      </c>
      <c r="I14" s="105">
        <v>684274302</v>
      </c>
      <c r="J14" s="296">
        <v>50.306081395638202</v>
      </c>
    </row>
    <row r="15" spans="1:13" x14ac:dyDescent="0.2">
      <c r="A15" s="108" t="s">
        <v>537</v>
      </c>
      <c r="B15" s="119">
        <v>7</v>
      </c>
      <c r="C15" s="117"/>
      <c r="D15" s="317" t="s">
        <v>349</v>
      </c>
      <c r="E15" s="105">
        <v>1350856</v>
      </c>
      <c r="F15" s="105">
        <v>21521962</v>
      </c>
      <c r="G15" s="296">
        <v>65.240423244106296</v>
      </c>
      <c r="H15" s="105">
        <v>4128639</v>
      </c>
      <c r="I15" s="105">
        <v>49850113</v>
      </c>
      <c r="J15" s="296">
        <v>6.8042715355649204</v>
      </c>
    </row>
    <row r="16" spans="1:13" x14ac:dyDescent="0.2">
      <c r="A16" s="108" t="s">
        <v>538</v>
      </c>
      <c r="B16" s="119">
        <v>8</v>
      </c>
      <c r="C16" s="117"/>
      <c r="D16" s="317" t="s">
        <v>887</v>
      </c>
      <c r="E16" s="105">
        <v>11208849</v>
      </c>
      <c r="F16" s="105">
        <v>57567289</v>
      </c>
      <c r="G16" s="296">
        <v>-22.9309836882044</v>
      </c>
      <c r="H16" s="105">
        <v>43860129</v>
      </c>
      <c r="I16" s="105">
        <v>215553884</v>
      </c>
      <c r="J16" s="296">
        <v>5.7765913608811603</v>
      </c>
    </row>
    <row r="17" spans="1:10" x14ac:dyDescent="0.2">
      <c r="A17" s="108" t="s">
        <v>539</v>
      </c>
      <c r="B17" s="119">
        <v>9</v>
      </c>
      <c r="C17" s="117"/>
      <c r="D17" s="317" t="s">
        <v>350</v>
      </c>
      <c r="E17" s="105">
        <v>3011715</v>
      </c>
      <c r="F17" s="105">
        <v>9162432</v>
      </c>
      <c r="G17" s="296">
        <v>85.066623468985199</v>
      </c>
      <c r="H17" s="105">
        <v>10578932</v>
      </c>
      <c r="I17" s="105">
        <v>29660910</v>
      </c>
      <c r="J17" s="296">
        <v>54.937251032591703</v>
      </c>
    </row>
    <row r="18" spans="1:10" x14ac:dyDescent="0.2">
      <c r="A18" s="108" t="s">
        <v>540</v>
      </c>
      <c r="B18" s="119">
        <v>10</v>
      </c>
      <c r="C18" s="117"/>
      <c r="D18" s="317" t="s">
        <v>351</v>
      </c>
      <c r="E18" s="105">
        <v>5596059</v>
      </c>
      <c r="F18" s="105">
        <v>17559874</v>
      </c>
      <c r="G18" s="296">
        <v>-2.2164613420363501</v>
      </c>
      <c r="H18" s="105">
        <v>21111984</v>
      </c>
      <c r="I18" s="105">
        <v>61853069</v>
      </c>
      <c r="J18" s="296">
        <v>10.9981466651889</v>
      </c>
    </row>
    <row r="19" spans="1:10" x14ac:dyDescent="0.2">
      <c r="A19" s="108" t="s">
        <v>541</v>
      </c>
      <c r="B19" s="119">
        <v>11</v>
      </c>
      <c r="C19" s="117"/>
      <c r="D19" s="317" t="s">
        <v>352</v>
      </c>
      <c r="E19" s="105">
        <v>23752231</v>
      </c>
      <c r="F19" s="105">
        <v>88292678</v>
      </c>
      <c r="G19" s="296">
        <v>20.0929403298056</v>
      </c>
      <c r="H19" s="105">
        <v>87090383</v>
      </c>
      <c r="I19" s="105">
        <v>287674153</v>
      </c>
      <c r="J19" s="296">
        <v>9.6394804304737498</v>
      </c>
    </row>
    <row r="20" spans="1:10" x14ac:dyDescent="0.2">
      <c r="A20" s="108" t="s">
        <v>542</v>
      </c>
      <c r="B20" s="119">
        <v>13</v>
      </c>
      <c r="C20" s="117"/>
      <c r="D20" s="317" t="s">
        <v>353</v>
      </c>
      <c r="E20" s="105">
        <v>25034794</v>
      </c>
      <c r="F20" s="105">
        <v>51286440</v>
      </c>
      <c r="G20" s="296">
        <v>-11.1543180439552</v>
      </c>
      <c r="H20" s="105">
        <v>80413871</v>
      </c>
      <c r="I20" s="105">
        <v>150823326</v>
      </c>
      <c r="J20" s="296">
        <v>-2.2200847951390301</v>
      </c>
    </row>
    <row r="21" spans="1:10" x14ac:dyDescent="0.2">
      <c r="A21" s="108" t="s">
        <v>543</v>
      </c>
      <c r="B21" s="119">
        <v>14</v>
      </c>
      <c r="C21" s="117"/>
      <c r="D21" s="317" t="s">
        <v>354</v>
      </c>
      <c r="E21" s="105">
        <v>11396544</v>
      </c>
      <c r="F21" s="105">
        <v>26557759</v>
      </c>
      <c r="G21" s="296">
        <v>23.119705863713801</v>
      </c>
      <c r="H21" s="105">
        <v>34333460</v>
      </c>
      <c r="I21" s="105">
        <v>81107455</v>
      </c>
      <c r="J21" s="296">
        <v>68.1762257665508</v>
      </c>
    </row>
    <row r="22" spans="1:10" x14ac:dyDescent="0.2">
      <c r="A22" s="108" t="s">
        <v>544</v>
      </c>
      <c r="B22" s="119">
        <v>15</v>
      </c>
      <c r="C22" s="117"/>
      <c r="D22" s="317" t="s">
        <v>473</v>
      </c>
      <c r="E22" s="105">
        <v>124063816</v>
      </c>
      <c r="F22" s="105">
        <v>256731260</v>
      </c>
      <c r="G22" s="296">
        <v>22.986336765529298</v>
      </c>
      <c r="H22" s="105">
        <v>353540060</v>
      </c>
      <c r="I22" s="105">
        <v>727019536</v>
      </c>
      <c r="J22" s="296">
        <v>17.404990013367101</v>
      </c>
    </row>
    <row r="23" spans="1:10" x14ac:dyDescent="0.2">
      <c r="A23" s="108" t="s">
        <v>545</v>
      </c>
      <c r="B23" s="119">
        <v>17</v>
      </c>
      <c r="C23" s="117"/>
      <c r="D23" s="317" t="s">
        <v>355</v>
      </c>
      <c r="E23" s="105">
        <v>61071311</v>
      </c>
      <c r="F23" s="105">
        <v>151048839</v>
      </c>
      <c r="G23" s="296">
        <v>13.5810127782065</v>
      </c>
      <c r="H23" s="105">
        <v>193673006</v>
      </c>
      <c r="I23" s="105">
        <v>446384546</v>
      </c>
      <c r="J23" s="296">
        <v>16.020852465643198</v>
      </c>
    </row>
    <row r="24" spans="1:10" x14ac:dyDescent="0.2">
      <c r="A24" s="108" t="s">
        <v>546</v>
      </c>
      <c r="B24" s="119">
        <v>18</v>
      </c>
      <c r="C24" s="117"/>
      <c r="D24" s="317" t="s">
        <v>356</v>
      </c>
      <c r="E24" s="105">
        <v>21989190</v>
      </c>
      <c r="F24" s="105">
        <v>64525042</v>
      </c>
      <c r="G24" s="296">
        <v>28.1696202304346</v>
      </c>
      <c r="H24" s="105">
        <v>67406989</v>
      </c>
      <c r="I24" s="105">
        <v>176109961</v>
      </c>
      <c r="J24" s="296">
        <v>28.596027964205899</v>
      </c>
    </row>
    <row r="25" spans="1:10" x14ac:dyDescent="0.2">
      <c r="A25" s="108" t="s">
        <v>549</v>
      </c>
      <c r="B25" s="119">
        <v>24</v>
      </c>
      <c r="C25" s="117"/>
      <c r="D25" s="317" t="s">
        <v>359</v>
      </c>
      <c r="E25" s="105">
        <v>2498933</v>
      </c>
      <c r="F25" s="105">
        <v>9641560</v>
      </c>
      <c r="G25" s="296">
        <v>69.175433033949503</v>
      </c>
      <c r="H25" s="105">
        <v>7844227</v>
      </c>
      <c r="I25" s="105">
        <v>28295913</v>
      </c>
      <c r="J25" s="296">
        <v>28.3004410545262</v>
      </c>
    </row>
    <row r="26" spans="1:10" x14ac:dyDescent="0.2">
      <c r="A26" s="108" t="s">
        <v>550</v>
      </c>
      <c r="B26" s="119">
        <v>28</v>
      </c>
      <c r="C26" s="117"/>
      <c r="D26" s="317" t="s">
        <v>360</v>
      </c>
      <c r="E26" s="105">
        <v>5204008</v>
      </c>
      <c r="F26" s="105">
        <v>18527791</v>
      </c>
      <c r="G26" s="296">
        <v>1.97640404070648</v>
      </c>
      <c r="H26" s="105">
        <v>13447490</v>
      </c>
      <c r="I26" s="105">
        <v>47482625</v>
      </c>
      <c r="J26" s="296">
        <v>0.32705063926540801</v>
      </c>
    </row>
    <row r="27" spans="1:10" x14ac:dyDescent="0.2">
      <c r="A27" s="108" t="s">
        <v>551</v>
      </c>
      <c r="B27" s="119">
        <v>37</v>
      </c>
      <c r="C27" s="117"/>
      <c r="D27" s="317" t="s">
        <v>361</v>
      </c>
      <c r="E27" s="105">
        <v>29125</v>
      </c>
      <c r="F27" s="105">
        <v>2171964</v>
      </c>
      <c r="G27" s="296">
        <v>-7.5547572633711599</v>
      </c>
      <c r="H27" s="105">
        <v>122719</v>
      </c>
      <c r="I27" s="105">
        <v>7025249</v>
      </c>
      <c r="J27" s="296">
        <v>-3.8428509796321002</v>
      </c>
    </row>
    <row r="28" spans="1:10" x14ac:dyDescent="0.2">
      <c r="A28" s="108" t="s">
        <v>552</v>
      </c>
      <c r="B28" s="119">
        <v>39</v>
      </c>
      <c r="C28" s="117"/>
      <c r="D28" s="317" t="s">
        <v>362</v>
      </c>
      <c r="E28" s="105">
        <v>24403444</v>
      </c>
      <c r="F28" s="105">
        <v>77643779</v>
      </c>
      <c r="G28" s="296">
        <v>-4.6626077638285999</v>
      </c>
      <c r="H28" s="105">
        <v>71425799</v>
      </c>
      <c r="I28" s="105">
        <v>226738758</v>
      </c>
      <c r="J28" s="296">
        <v>6.09866095565934E-2</v>
      </c>
    </row>
    <row r="29" spans="1:10" x14ac:dyDescent="0.2">
      <c r="A29" s="108" t="s">
        <v>553</v>
      </c>
      <c r="B29" s="119">
        <v>41</v>
      </c>
      <c r="C29" s="117"/>
      <c r="D29" s="317" t="s">
        <v>486</v>
      </c>
      <c r="E29" s="105">
        <v>6</v>
      </c>
      <c r="F29" s="105">
        <v>1115</v>
      </c>
      <c r="G29" s="296">
        <v>153.98633257403199</v>
      </c>
      <c r="H29" s="105">
        <v>87</v>
      </c>
      <c r="I29" s="105">
        <v>8795</v>
      </c>
      <c r="J29" s="296">
        <v>160.36116044996999</v>
      </c>
    </row>
    <row r="30" spans="1:10" x14ac:dyDescent="0.2">
      <c r="A30" s="108" t="s">
        <v>554</v>
      </c>
      <c r="B30" s="119">
        <v>43</v>
      </c>
      <c r="C30" s="117"/>
      <c r="D30" s="317" t="s">
        <v>363</v>
      </c>
      <c r="E30" s="105">
        <v>388</v>
      </c>
      <c r="F30" s="105">
        <v>7528</v>
      </c>
      <c r="G30" s="296">
        <v>-7.0502531176688503</v>
      </c>
      <c r="H30" s="105">
        <v>3313</v>
      </c>
      <c r="I30" s="105">
        <v>55616</v>
      </c>
      <c r="J30" s="296">
        <v>221.98228449024501</v>
      </c>
    </row>
    <row r="31" spans="1:10" x14ac:dyDescent="0.2">
      <c r="A31" s="108" t="s">
        <v>555</v>
      </c>
      <c r="B31" s="119">
        <v>44</v>
      </c>
      <c r="C31" s="117"/>
      <c r="D31" s="317" t="s">
        <v>364</v>
      </c>
      <c r="E31" s="105" t="s">
        <v>104</v>
      </c>
      <c r="F31" s="105">
        <v>165</v>
      </c>
      <c r="G31" s="296">
        <v>-23.255813953488399</v>
      </c>
      <c r="H31" s="105" t="s">
        <v>104</v>
      </c>
      <c r="I31" s="105">
        <v>671</v>
      </c>
      <c r="J31" s="296">
        <v>212.09302325581399</v>
      </c>
    </row>
    <row r="32" spans="1:10" x14ac:dyDescent="0.2">
      <c r="A32" s="108" t="s">
        <v>556</v>
      </c>
      <c r="B32" s="119">
        <v>45</v>
      </c>
      <c r="C32" s="117"/>
      <c r="D32" s="317" t="s">
        <v>872</v>
      </c>
      <c r="E32" s="105" t="s">
        <v>104</v>
      </c>
      <c r="F32" s="105">
        <v>5865</v>
      </c>
      <c r="G32" s="296">
        <v>87.021683673469397</v>
      </c>
      <c r="H32" s="105">
        <v>11</v>
      </c>
      <c r="I32" s="105">
        <v>16426</v>
      </c>
      <c r="J32" s="296">
        <v>17.295058554698699</v>
      </c>
    </row>
    <row r="33" spans="1:10" x14ac:dyDescent="0.2">
      <c r="A33" s="108" t="s">
        <v>557</v>
      </c>
      <c r="B33" s="119">
        <v>46</v>
      </c>
      <c r="C33" s="117"/>
      <c r="D33" s="317" t="s">
        <v>365</v>
      </c>
      <c r="E33" s="105">
        <v>2196</v>
      </c>
      <c r="F33" s="105">
        <v>257990</v>
      </c>
      <c r="G33" s="296">
        <v>5.8164382775041101</v>
      </c>
      <c r="H33" s="105">
        <v>11456</v>
      </c>
      <c r="I33" s="105">
        <v>978505</v>
      </c>
      <c r="J33" s="296">
        <v>9.1591718893978395</v>
      </c>
    </row>
    <row r="34" spans="1:10" x14ac:dyDescent="0.2">
      <c r="A34" s="108" t="s">
        <v>558</v>
      </c>
      <c r="B34" s="119">
        <v>47</v>
      </c>
      <c r="C34" s="117"/>
      <c r="D34" s="317" t="s">
        <v>366</v>
      </c>
      <c r="E34" s="105">
        <v>2822</v>
      </c>
      <c r="F34" s="105">
        <v>46005</v>
      </c>
      <c r="G34" s="296">
        <v>-42.533976216648398</v>
      </c>
      <c r="H34" s="105">
        <v>10242</v>
      </c>
      <c r="I34" s="105">
        <v>160853</v>
      </c>
      <c r="J34" s="296">
        <v>-40.028335477135897</v>
      </c>
    </row>
    <row r="35" spans="1:10" x14ac:dyDescent="0.2">
      <c r="A35" s="108" t="s">
        <v>559</v>
      </c>
      <c r="B35" s="119">
        <v>52</v>
      </c>
      <c r="C35" s="117"/>
      <c r="D35" s="317" t="s">
        <v>529</v>
      </c>
      <c r="E35" s="105">
        <v>11996018</v>
      </c>
      <c r="F35" s="105">
        <v>58953583</v>
      </c>
      <c r="G35" s="296">
        <v>26.923204029018901</v>
      </c>
      <c r="H35" s="105">
        <v>38216725</v>
      </c>
      <c r="I35" s="105">
        <v>174912053</v>
      </c>
      <c r="J35" s="296">
        <v>42.869720663936903</v>
      </c>
    </row>
    <row r="36" spans="1:10" x14ac:dyDescent="0.2">
      <c r="A36" s="108" t="s">
        <v>560</v>
      </c>
      <c r="B36" s="119">
        <v>53</v>
      </c>
      <c r="C36" s="117"/>
      <c r="D36" s="317" t="s">
        <v>367</v>
      </c>
      <c r="E36" s="105">
        <v>1198879</v>
      </c>
      <c r="F36" s="105">
        <v>5375510</v>
      </c>
      <c r="G36" s="296">
        <v>44.298301656038397</v>
      </c>
      <c r="H36" s="105">
        <v>6725003</v>
      </c>
      <c r="I36" s="105">
        <v>19344360</v>
      </c>
      <c r="J36" s="296">
        <v>35.253216451670198</v>
      </c>
    </row>
    <row r="37" spans="1:10" x14ac:dyDescent="0.2">
      <c r="A37" s="108" t="s">
        <v>561</v>
      </c>
      <c r="B37" s="119">
        <v>54</v>
      </c>
      <c r="C37" s="117"/>
      <c r="D37" s="317" t="s">
        <v>368</v>
      </c>
      <c r="E37" s="105">
        <v>8414907</v>
      </c>
      <c r="F37" s="105">
        <v>16252367</v>
      </c>
      <c r="G37" s="296">
        <v>42.478111097805296</v>
      </c>
      <c r="H37" s="105">
        <v>23367315</v>
      </c>
      <c r="I37" s="105">
        <v>41359006</v>
      </c>
      <c r="J37" s="296">
        <v>42.362766533013598</v>
      </c>
    </row>
    <row r="38" spans="1:10" x14ac:dyDescent="0.2">
      <c r="A38" s="108" t="s">
        <v>562</v>
      </c>
      <c r="B38" s="119">
        <v>55</v>
      </c>
      <c r="C38" s="117"/>
      <c r="D38" s="317" t="s">
        <v>369</v>
      </c>
      <c r="E38" s="105">
        <v>19396471</v>
      </c>
      <c r="F38" s="105">
        <v>31840512</v>
      </c>
      <c r="G38" s="296">
        <v>34.414599217064499</v>
      </c>
      <c r="H38" s="105">
        <v>57927185</v>
      </c>
      <c r="I38" s="105">
        <v>88956299</v>
      </c>
      <c r="J38" s="296">
        <v>54.0555521179095</v>
      </c>
    </row>
    <row r="39" spans="1:10" x14ac:dyDescent="0.2">
      <c r="A39" s="108" t="s">
        <v>563</v>
      </c>
      <c r="B39" s="119">
        <v>60</v>
      </c>
      <c r="C39" s="117"/>
      <c r="D39" s="317" t="s">
        <v>370</v>
      </c>
      <c r="E39" s="105">
        <v>117194453</v>
      </c>
      <c r="F39" s="105">
        <v>329155320</v>
      </c>
      <c r="G39" s="296">
        <v>26.912764024406801</v>
      </c>
      <c r="H39" s="105">
        <v>364310123</v>
      </c>
      <c r="I39" s="105">
        <v>938708002</v>
      </c>
      <c r="J39" s="296">
        <v>26.7866787324452</v>
      </c>
    </row>
    <row r="40" spans="1:10" x14ac:dyDescent="0.2">
      <c r="A40" s="108" t="s">
        <v>564</v>
      </c>
      <c r="B40" s="119">
        <v>61</v>
      </c>
      <c r="C40" s="117"/>
      <c r="D40" s="317" t="s">
        <v>1088</v>
      </c>
      <c r="E40" s="105">
        <v>135887112</v>
      </c>
      <c r="F40" s="105">
        <v>197751679</v>
      </c>
      <c r="G40" s="296">
        <v>2.0882420453827</v>
      </c>
      <c r="H40" s="105">
        <v>452666410</v>
      </c>
      <c r="I40" s="105">
        <v>638541919</v>
      </c>
      <c r="J40" s="296">
        <v>6.1934161061520596</v>
      </c>
    </row>
    <row r="41" spans="1:10" x14ac:dyDescent="0.2">
      <c r="A41" s="108" t="s">
        <v>565</v>
      </c>
      <c r="B41" s="119">
        <v>63</v>
      </c>
      <c r="C41" s="117"/>
      <c r="D41" s="317" t="s">
        <v>371</v>
      </c>
      <c r="E41" s="105">
        <v>20209275</v>
      </c>
      <c r="F41" s="105">
        <v>49383885</v>
      </c>
      <c r="G41" s="296">
        <v>29.879302229030099</v>
      </c>
      <c r="H41" s="105">
        <v>70701594</v>
      </c>
      <c r="I41" s="105">
        <v>144508227</v>
      </c>
      <c r="J41" s="296">
        <v>32.697885613092602</v>
      </c>
    </row>
    <row r="42" spans="1:10" x14ac:dyDescent="0.2">
      <c r="A42" s="108" t="s">
        <v>566</v>
      </c>
      <c r="B42" s="119">
        <v>64</v>
      </c>
      <c r="C42" s="117"/>
      <c r="D42" s="317" t="s">
        <v>372</v>
      </c>
      <c r="E42" s="105">
        <v>14748838</v>
      </c>
      <c r="F42" s="105">
        <v>62677586</v>
      </c>
      <c r="G42" s="296">
        <v>-34.265310516602497</v>
      </c>
      <c r="H42" s="105">
        <v>62683150</v>
      </c>
      <c r="I42" s="105">
        <v>246122643</v>
      </c>
      <c r="J42" s="296">
        <v>-19.614229065377799</v>
      </c>
    </row>
    <row r="43" spans="1:10" x14ac:dyDescent="0.2">
      <c r="A43" s="108" t="s">
        <v>567</v>
      </c>
      <c r="B43" s="119">
        <v>66</v>
      </c>
      <c r="C43" s="117"/>
      <c r="D43" s="317" t="s">
        <v>895</v>
      </c>
      <c r="E43" s="105">
        <v>6186418</v>
      </c>
      <c r="F43" s="105">
        <v>61688476</v>
      </c>
      <c r="G43" s="296">
        <v>26.638524670108101</v>
      </c>
      <c r="H43" s="105">
        <v>20807937</v>
      </c>
      <c r="I43" s="105">
        <v>188024807</v>
      </c>
      <c r="J43" s="296">
        <v>25.742160047687999</v>
      </c>
    </row>
    <row r="44" spans="1:10" x14ac:dyDescent="0.2">
      <c r="A44" s="108" t="s">
        <v>568</v>
      </c>
      <c r="B44" s="119">
        <v>68</v>
      </c>
      <c r="C44" s="117"/>
      <c r="D44" s="317" t="s">
        <v>373</v>
      </c>
      <c r="E44" s="105">
        <v>1883360</v>
      </c>
      <c r="F44" s="105">
        <v>15067845</v>
      </c>
      <c r="G44" s="296">
        <v>21.269074442175</v>
      </c>
      <c r="H44" s="105">
        <v>7046707</v>
      </c>
      <c r="I44" s="105">
        <v>38149641</v>
      </c>
      <c r="J44" s="296">
        <v>6.8591742769648398</v>
      </c>
    </row>
    <row r="45" spans="1:10" x14ac:dyDescent="0.2">
      <c r="A45" s="108" t="s">
        <v>569</v>
      </c>
      <c r="B45" s="119">
        <v>70</v>
      </c>
      <c r="C45" s="117"/>
      <c r="D45" s="317" t="s">
        <v>374</v>
      </c>
      <c r="E45" s="105">
        <v>34933</v>
      </c>
      <c r="F45" s="105">
        <v>140096</v>
      </c>
      <c r="G45" s="296">
        <v>-41.276281814828501</v>
      </c>
      <c r="H45" s="105">
        <v>76600</v>
      </c>
      <c r="I45" s="105">
        <v>394375</v>
      </c>
      <c r="J45" s="296">
        <v>20.9357166294085</v>
      </c>
    </row>
    <row r="46" spans="1:10" x14ac:dyDescent="0.2">
      <c r="A46" s="108" t="s">
        <v>570</v>
      </c>
      <c r="B46" s="119">
        <v>72</v>
      </c>
      <c r="C46" s="117"/>
      <c r="D46" s="317" t="s">
        <v>375</v>
      </c>
      <c r="E46" s="105">
        <v>5134939</v>
      </c>
      <c r="F46" s="105">
        <v>15029459</v>
      </c>
      <c r="G46" s="296">
        <v>55.154542274011497</v>
      </c>
      <c r="H46" s="105">
        <v>13981029</v>
      </c>
      <c r="I46" s="105">
        <v>37085894</v>
      </c>
      <c r="J46" s="296">
        <v>54.2475426007842</v>
      </c>
    </row>
    <row r="47" spans="1:10" x14ac:dyDescent="0.2">
      <c r="A47" s="108" t="s">
        <v>571</v>
      </c>
      <c r="B47" s="119">
        <v>73</v>
      </c>
      <c r="C47" s="117"/>
      <c r="D47" s="317" t="s">
        <v>376</v>
      </c>
      <c r="E47" s="105">
        <v>194300</v>
      </c>
      <c r="F47" s="105">
        <v>4357340</v>
      </c>
      <c r="G47" s="296">
        <v>-57.4544411383159</v>
      </c>
      <c r="H47" s="105">
        <v>14625335</v>
      </c>
      <c r="I47" s="105">
        <v>23583629</v>
      </c>
      <c r="J47" s="296">
        <v>-24.945217325744899</v>
      </c>
    </row>
    <row r="48" spans="1:10" x14ac:dyDescent="0.2">
      <c r="A48" s="108" t="s">
        <v>572</v>
      </c>
      <c r="B48" s="119">
        <v>74</v>
      </c>
      <c r="C48" s="117"/>
      <c r="D48" s="317" t="s">
        <v>377</v>
      </c>
      <c r="E48" s="105">
        <v>124318</v>
      </c>
      <c r="F48" s="105">
        <v>262613</v>
      </c>
      <c r="G48" s="296">
        <v>-48.981229285578301</v>
      </c>
      <c r="H48" s="105">
        <v>611616</v>
      </c>
      <c r="I48" s="105">
        <v>1163437</v>
      </c>
      <c r="J48" s="296">
        <v>49.2081344959416</v>
      </c>
    </row>
    <row r="49" spans="1:10" x14ac:dyDescent="0.2">
      <c r="A49" s="108" t="s">
        <v>573</v>
      </c>
      <c r="B49" s="119">
        <v>75</v>
      </c>
      <c r="C49" s="117"/>
      <c r="D49" s="317" t="s">
        <v>472</v>
      </c>
      <c r="E49" s="105">
        <v>9655974</v>
      </c>
      <c r="F49" s="105">
        <v>16479822</v>
      </c>
      <c r="G49" s="296">
        <v>-16.321066739189199</v>
      </c>
      <c r="H49" s="105">
        <v>29149224</v>
      </c>
      <c r="I49" s="105">
        <v>51513125</v>
      </c>
      <c r="J49" s="296">
        <v>-2.23876351057655</v>
      </c>
    </row>
    <row r="50" spans="1:10" x14ac:dyDescent="0.2">
      <c r="A50" s="108" t="s">
        <v>582</v>
      </c>
      <c r="B50" s="119">
        <v>91</v>
      </c>
      <c r="C50" s="117"/>
      <c r="D50" s="317" t="s">
        <v>385</v>
      </c>
      <c r="E50" s="105">
        <v>5933127</v>
      </c>
      <c r="F50" s="105">
        <v>29030648</v>
      </c>
      <c r="G50" s="296">
        <v>29.9639269736325</v>
      </c>
      <c r="H50" s="105">
        <v>18001813</v>
      </c>
      <c r="I50" s="105">
        <v>83025542</v>
      </c>
      <c r="J50" s="296">
        <v>6.7545616463226903</v>
      </c>
    </row>
    <row r="51" spans="1:10" x14ac:dyDescent="0.2">
      <c r="A51" s="108" t="s">
        <v>583</v>
      </c>
      <c r="B51" s="119">
        <v>92</v>
      </c>
      <c r="C51" s="117"/>
      <c r="D51" s="317" t="s">
        <v>386</v>
      </c>
      <c r="E51" s="105">
        <v>1246163</v>
      </c>
      <c r="F51" s="105">
        <v>5110517</v>
      </c>
      <c r="G51" s="296">
        <v>-6.3353423683397798</v>
      </c>
      <c r="H51" s="105">
        <v>4014415</v>
      </c>
      <c r="I51" s="105">
        <v>15065033</v>
      </c>
      <c r="J51" s="296">
        <v>-13.6617526471082</v>
      </c>
    </row>
    <row r="52" spans="1:10" x14ac:dyDescent="0.2">
      <c r="A52" s="108" t="s">
        <v>584</v>
      </c>
      <c r="B52" s="119">
        <v>93</v>
      </c>
      <c r="C52" s="117"/>
      <c r="D52" s="317" t="s">
        <v>387</v>
      </c>
      <c r="E52" s="105">
        <v>2213273</v>
      </c>
      <c r="F52" s="105">
        <v>5541030</v>
      </c>
      <c r="G52" s="296">
        <v>168.865617412266</v>
      </c>
      <c r="H52" s="105">
        <v>5560203</v>
      </c>
      <c r="I52" s="105">
        <v>12625348</v>
      </c>
      <c r="J52" s="296">
        <v>109.815505378857</v>
      </c>
    </row>
    <row r="53" spans="1:10" x14ac:dyDescent="0.2">
      <c r="A53" s="108" t="s">
        <v>927</v>
      </c>
      <c r="B53" s="119">
        <v>95</v>
      </c>
      <c r="C53" s="117"/>
      <c r="D53" s="317" t="s">
        <v>832</v>
      </c>
      <c r="E53" s="105">
        <v>172080</v>
      </c>
      <c r="F53" s="105">
        <v>846761</v>
      </c>
      <c r="G53" s="296">
        <v>196.36457181256901</v>
      </c>
      <c r="H53" s="105">
        <v>270302</v>
      </c>
      <c r="I53" s="105">
        <v>1156611</v>
      </c>
      <c r="J53" s="296">
        <v>44.681268919967003</v>
      </c>
    </row>
    <row r="54" spans="1:10" x14ac:dyDescent="0.2">
      <c r="A54" s="108" t="s">
        <v>585</v>
      </c>
      <c r="B54" s="119">
        <v>96</v>
      </c>
      <c r="C54" s="117"/>
      <c r="D54" s="317" t="s">
        <v>1090</v>
      </c>
      <c r="E54" s="105">
        <v>834652</v>
      </c>
      <c r="F54" s="105">
        <v>1805360</v>
      </c>
      <c r="G54" s="296">
        <v>133.814640741945</v>
      </c>
      <c r="H54" s="105">
        <v>1471252</v>
      </c>
      <c r="I54" s="105">
        <v>3710853</v>
      </c>
      <c r="J54" s="296">
        <v>90.616479450000099</v>
      </c>
    </row>
    <row r="55" spans="1:10" s="101" customFormat="1" x14ac:dyDescent="0.2">
      <c r="A55" s="108" t="s">
        <v>859</v>
      </c>
      <c r="B55" s="119">
        <v>97</v>
      </c>
      <c r="C55" s="117"/>
      <c r="D55" s="317" t="s">
        <v>833</v>
      </c>
      <c r="E55" s="105">
        <v>30</v>
      </c>
      <c r="F55" s="105">
        <v>10102</v>
      </c>
      <c r="G55" s="296">
        <v>475.94070695553</v>
      </c>
      <c r="H55" s="105">
        <v>4461</v>
      </c>
      <c r="I55" s="105">
        <v>108056</v>
      </c>
      <c r="J55" s="296" t="s">
        <v>708</v>
      </c>
    </row>
    <row r="56" spans="1:10" s="101" customFormat="1" x14ac:dyDescent="0.2">
      <c r="A56" s="108" t="s">
        <v>928</v>
      </c>
      <c r="B56" s="119">
        <v>98</v>
      </c>
      <c r="C56" s="117"/>
      <c r="D56" s="317" t="s">
        <v>834</v>
      </c>
      <c r="E56" s="105">
        <v>3755065</v>
      </c>
      <c r="F56" s="105">
        <v>16438254</v>
      </c>
      <c r="G56" s="296">
        <v>81.314144347344794</v>
      </c>
      <c r="H56" s="105">
        <v>9521854</v>
      </c>
      <c r="I56" s="105">
        <v>45239886</v>
      </c>
      <c r="J56" s="296">
        <v>59.915931516359997</v>
      </c>
    </row>
    <row r="57" spans="1:10" s="101" customFormat="1" x14ac:dyDescent="0.2">
      <c r="A57" s="108" t="s">
        <v>736</v>
      </c>
      <c r="B57" s="119">
        <v>600</v>
      </c>
      <c r="C57" s="117"/>
      <c r="D57" s="317" t="s">
        <v>126</v>
      </c>
      <c r="E57" s="105">
        <v>23520</v>
      </c>
      <c r="F57" s="105">
        <v>63882</v>
      </c>
      <c r="G57" s="296">
        <v>372.36024844720498</v>
      </c>
      <c r="H57" s="105">
        <v>25869</v>
      </c>
      <c r="I57" s="105">
        <v>68472</v>
      </c>
      <c r="J57" s="296">
        <v>29.561581108441001</v>
      </c>
    </row>
    <row r="58" spans="1:10" s="53" customFormat="1" ht="21" customHeight="1" x14ac:dyDescent="0.2">
      <c r="A58" s="120" t="s">
        <v>674</v>
      </c>
      <c r="B58" s="121" t="s">
        <v>674</v>
      </c>
      <c r="C58" s="55" t="s">
        <v>1004</v>
      </c>
      <c r="D58" s="280"/>
      <c r="E58" s="216">
        <v>5665424</v>
      </c>
      <c r="F58" s="216">
        <v>32299939</v>
      </c>
      <c r="G58" s="295">
        <v>-3.1589287306534102</v>
      </c>
      <c r="H58" s="216">
        <v>17188766</v>
      </c>
      <c r="I58" s="216">
        <v>106965035</v>
      </c>
      <c r="J58" s="295">
        <v>9.4071659609251306</v>
      </c>
    </row>
    <row r="59" spans="1:10" s="101" customFormat="1" ht="21" customHeight="1" x14ac:dyDescent="0.2">
      <c r="A59" s="108" t="s">
        <v>547</v>
      </c>
      <c r="B59" s="119">
        <v>20</v>
      </c>
      <c r="C59" s="117"/>
      <c r="D59" s="317" t="s">
        <v>357</v>
      </c>
      <c r="E59" s="105" t="s">
        <v>104</v>
      </c>
      <c r="F59" s="105" t="s">
        <v>104</v>
      </c>
      <c r="G59" s="296" t="s">
        <v>104</v>
      </c>
      <c r="H59" s="105" t="s">
        <v>104</v>
      </c>
      <c r="I59" s="105" t="s">
        <v>104</v>
      </c>
      <c r="J59" s="296" t="s">
        <v>104</v>
      </c>
    </row>
    <row r="60" spans="1:10" s="101" customFormat="1" x14ac:dyDescent="0.2">
      <c r="A60" s="108" t="s">
        <v>548</v>
      </c>
      <c r="B60" s="119">
        <v>23</v>
      </c>
      <c r="C60" s="117"/>
      <c r="D60" s="317" t="s">
        <v>358</v>
      </c>
      <c r="E60" s="105" t="s">
        <v>104</v>
      </c>
      <c r="F60" s="105" t="s">
        <v>104</v>
      </c>
      <c r="G60" s="296" t="s">
        <v>104</v>
      </c>
      <c r="H60" s="105" t="s">
        <v>104</v>
      </c>
      <c r="I60" s="105" t="s">
        <v>104</v>
      </c>
      <c r="J60" s="296" t="s">
        <v>104</v>
      </c>
    </row>
    <row r="61" spans="1:10" s="101" customFormat="1" x14ac:dyDescent="0.2">
      <c r="A61" s="108" t="s">
        <v>586</v>
      </c>
      <c r="B61" s="119">
        <v>204</v>
      </c>
      <c r="C61" s="117"/>
      <c r="D61" s="317" t="s">
        <v>388</v>
      </c>
      <c r="E61" s="105">
        <v>165775</v>
      </c>
      <c r="F61" s="105">
        <v>3188301</v>
      </c>
      <c r="G61" s="296">
        <v>-34.128965705463202</v>
      </c>
      <c r="H61" s="105">
        <v>745602</v>
      </c>
      <c r="I61" s="105">
        <v>12572352</v>
      </c>
      <c r="J61" s="296">
        <v>3.1321113083589198</v>
      </c>
    </row>
    <row r="62" spans="1:10" x14ac:dyDescent="0.2">
      <c r="A62" s="108" t="s">
        <v>1005</v>
      </c>
      <c r="B62" s="119">
        <v>206</v>
      </c>
      <c r="C62" s="53"/>
      <c r="D62" s="317" t="s">
        <v>1029</v>
      </c>
      <c r="E62" s="105" t="s">
        <v>104</v>
      </c>
      <c r="F62" s="105" t="s">
        <v>104</v>
      </c>
      <c r="G62" s="296" t="s">
        <v>104</v>
      </c>
      <c r="H62" s="105" t="s">
        <v>104</v>
      </c>
      <c r="I62" s="105" t="s">
        <v>104</v>
      </c>
      <c r="J62" s="296" t="s">
        <v>104</v>
      </c>
    </row>
    <row r="63" spans="1:10" x14ac:dyDescent="0.2">
      <c r="A63" s="108" t="s">
        <v>587</v>
      </c>
      <c r="B63" s="119">
        <v>208</v>
      </c>
      <c r="C63" s="117"/>
      <c r="D63" s="317" t="s">
        <v>389</v>
      </c>
      <c r="E63" s="105" t="s">
        <v>104</v>
      </c>
      <c r="F63" s="105" t="s">
        <v>104</v>
      </c>
      <c r="G63" s="296" t="s">
        <v>104</v>
      </c>
      <c r="H63" s="105">
        <v>4141</v>
      </c>
      <c r="I63" s="105">
        <v>257795</v>
      </c>
      <c r="J63" s="296" t="s">
        <v>708</v>
      </c>
    </row>
    <row r="64" spans="1:10" x14ac:dyDescent="0.2">
      <c r="A64" s="108" t="s">
        <v>588</v>
      </c>
      <c r="B64" s="119">
        <v>212</v>
      </c>
      <c r="C64" s="117"/>
      <c r="D64" s="317" t="s">
        <v>390</v>
      </c>
      <c r="E64" s="105">
        <v>485796</v>
      </c>
      <c r="F64" s="105">
        <v>9886070</v>
      </c>
      <c r="G64" s="296">
        <v>27.779781907333</v>
      </c>
      <c r="H64" s="105">
        <v>1399893</v>
      </c>
      <c r="I64" s="105">
        <v>25714843</v>
      </c>
      <c r="J64" s="296">
        <v>9.8350721180674991</v>
      </c>
    </row>
    <row r="65" spans="1:10" x14ac:dyDescent="0.2">
      <c r="A65" s="108" t="s">
        <v>589</v>
      </c>
      <c r="B65" s="119">
        <v>216</v>
      </c>
      <c r="C65" s="117"/>
      <c r="D65" s="317" t="s">
        <v>1006</v>
      </c>
      <c r="E65" s="105">
        <v>300008</v>
      </c>
      <c r="F65" s="105">
        <v>130676</v>
      </c>
      <c r="G65" s="296" t="s">
        <v>708</v>
      </c>
      <c r="H65" s="105">
        <v>300159</v>
      </c>
      <c r="I65" s="105">
        <v>130820</v>
      </c>
      <c r="J65" s="296" t="s">
        <v>708</v>
      </c>
    </row>
    <row r="66" spans="1:10" s="53" customFormat="1" x14ac:dyDescent="0.2">
      <c r="A66" s="108" t="s">
        <v>590</v>
      </c>
      <c r="B66" s="119">
        <v>220</v>
      </c>
      <c r="C66" s="117"/>
      <c r="D66" s="317" t="s">
        <v>485</v>
      </c>
      <c r="E66" s="105">
        <v>1715260</v>
      </c>
      <c r="F66" s="105">
        <v>4293350</v>
      </c>
      <c r="G66" s="296">
        <v>6.4833209571755201</v>
      </c>
      <c r="H66" s="105">
        <v>4854041</v>
      </c>
      <c r="I66" s="105">
        <v>10667461</v>
      </c>
      <c r="J66" s="296">
        <v>-17.1353015548092</v>
      </c>
    </row>
    <row r="67" spans="1:10" x14ac:dyDescent="0.2">
      <c r="A67" s="108" t="s">
        <v>591</v>
      </c>
      <c r="B67" s="119">
        <v>224</v>
      </c>
      <c r="C67" s="117"/>
      <c r="D67" s="317" t="s">
        <v>391</v>
      </c>
      <c r="E67" s="105" t="s">
        <v>104</v>
      </c>
      <c r="F67" s="105" t="s">
        <v>104</v>
      </c>
      <c r="G67" s="296" t="s">
        <v>104</v>
      </c>
      <c r="H67" s="105">
        <v>6</v>
      </c>
      <c r="I67" s="105">
        <v>4026</v>
      </c>
      <c r="J67" s="296" t="s">
        <v>708</v>
      </c>
    </row>
    <row r="68" spans="1:10" x14ac:dyDescent="0.2">
      <c r="A68" s="108" t="s">
        <v>1007</v>
      </c>
      <c r="B68" s="119">
        <v>225</v>
      </c>
      <c r="C68" s="53"/>
      <c r="D68" s="317" t="s">
        <v>1008</v>
      </c>
      <c r="E68" s="105" t="s">
        <v>104</v>
      </c>
      <c r="F68" s="105" t="s">
        <v>104</v>
      </c>
      <c r="G68" s="296" t="s">
        <v>104</v>
      </c>
      <c r="H68" s="105" t="s">
        <v>104</v>
      </c>
      <c r="I68" s="105" t="s">
        <v>104</v>
      </c>
      <c r="J68" s="296" t="s">
        <v>104</v>
      </c>
    </row>
    <row r="69" spans="1:10" x14ac:dyDescent="0.2">
      <c r="A69" s="108" t="s">
        <v>592</v>
      </c>
      <c r="B69" s="119">
        <v>228</v>
      </c>
      <c r="C69" s="117"/>
      <c r="D69" s="317" t="s">
        <v>392</v>
      </c>
      <c r="E69" s="105" t="s">
        <v>104</v>
      </c>
      <c r="F69" s="105" t="s">
        <v>104</v>
      </c>
      <c r="G69" s="296" t="s">
        <v>104</v>
      </c>
      <c r="H69" s="105" t="s">
        <v>104</v>
      </c>
      <c r="I69" s="105" t="s">
        <v>104</v>
      </c>
      <c r="J69" s="296" t="s">
        <v>104</v>
      </c>
    </row>
    <row r="70" spans="1:10" x14ac:dyDescent="0.2">
      <c r="A70" s="108" t="s">
        <v>593</v>
      </c>
      <c r="B70" s="119">
        <v>232</v>
      </c>
      <c r="C70" s="117"/>
      <c r="D70" s="317" t="s">
        <v>393</v>
      </c>
      <c r="E70" s="105">
        <v>23</v>
      </c>
      <c r="F70" s="105">
        <v>5697</v>
      </c>
      <c r="G70" s="296">
        <v>-38.623141564317997</v>
      </c>
      <c r="H70" s="105">
        <v>25</v>
      </c>
      <c r="I70" s="105">
        <v>5742</v>
      </c>
      <c r="J70" s="296">
        <v>-70.998535279559604</v>
      </c>
    </row>
    <row r="71" spans="1:10" x14ac:dyDescent="0.2">
      <c r="A71" s="108" t="s">
        <v>594</v>
      </c>
      <c r="B71" s="119">
        <v>236</v>
      </c>
      <c r="C71" s="117"/>
      <c r="D71" s="317" t="s">
        <v>394</v>
      </c>
      <c r="E71" s="105">
        <v>12</v>
      </c>
      <c r="F71" s="105">
        <v>199</v>
      </c>
      <c r="G71" s="296">
        <v>-94.432008953553407</v>
      </c>
      <c r="H71" s="105">
        <v>953</v>
      </c>
      <c r="I71" s="105">
        <v>6653</v>
      </c>
      <c r="J71" s="296">
        <v>-83.575272799091493</v>
      </c>
    </row>
    <row r="72" spans="1:10" x14ac:dyDescent="0.2">
      <c r="A72" s="108" t="s">
        <v>595</v>
      </c>
      <c r="B72" s="119">
        <v>240</v>
      </c>
      <c r="C72" s="117"/>
      <c r="D72" s="317" t="s">
        <v>395</v>
      </c>
      <c r="E72" s="105" t="s">
        <v>104</v>
      </c>
      <c r="F72" s="105" t="s">
        <v>104</v>
      </c>
      <c r="G72" s="296">
        <v>-100</v>
      </c>
      <c r="H72" s="105">
        <v>1035</v>
      </c>
      <c r="I72" s="105">
        <v>3283</v>
      </c>
      <c r="J72" s="296" t="s">
        <v>708</v>
      </c>
    </row>
    <row r="73" spans="1:10" x14ac:dyDescent="0.2">
      <c r="A73" s="108" t="s">
        <v>596</v>
      </c>
      <c r="B73" s="119">
        <v>244</v>
      </c>
      <c r="C73" s="117"/>
      <c r="D73" s="317" t="s">
        <v>396</v>
      </c>
      <c r="E73" s="105" t="s">
        <v>104</v>
      </c>
      <c r="F73" s="105" t="s">
        <v>104</v>
      </c>
      <c r="G73" s="296">
        <v>-100</v>
      </c>
      <c r="H73" s="105">
        <v>34</v>
      </c>
      <c r="I73" s="105">
        <v>2141</v>
      </c>
      <c r="J73" s="296">
        <v>50.351123595505598</v>
      </c>
    </row>
    <row r="74" spans="1:10" x14ac:dyDescent="0.2">
      <c r="A74" s="108" t="s">
        <v>597</v>
      </c>
      <c r="B74" s="119">
        <v>247</v>
      </c>
      <c r="C74" s="117"/>
      <c r="D74" s="317" t="s">
        <v>1091</v>
      </c>
      <c r="E74" s="105" t="s">
        <v>104</v>
      </c>
      <c r="F74" s="105" t="s">
        <v>104</v>
      </c>
      <c r="G74" s="296" t="s">
        <v>104</v>
      </c>
      <c r="H74" s="105" t="s">
        <v>104</v>
      </c>
      <c r="I74" s="105" t="s">
        <v>104</v>
      </c>
      <c r="J74" s="296">
        <v>-100</v>
      </c>
    </row>
    <row r="75" spans="1:10" ht="14.25" x14ac:dyDescent="0.2">
      <c r="A75" s="564" t="s">
        <v>710</v>
      </c>
      <c r="B75" s="564"/>
      <c r="C75" s="564"/>
      <c r="D75" s="564"/>
      <c r="E75" s="564"/>
      <c r="F75" s="564"/>
      <c r="G75" s="564"/>
      <c r="H75" s="564"/>
      <c r="I75" s="564"/>
      <c r="J75" s="564"/>
    </row>
    <row r="76" spans="1:10" x14ac:dyDescent="0.2">
      <c r="D76" s="108"/>
      <c r="E76" s="109"/>
      <c r="F76" s="110"/>
      <c r="H76" s="122"/>
      <c r="I76" s="123"/>
      <c r="J76" s="124"/>
    </row>
    <row r="77" spans="1:10" ht="17.25" customHeight="1" x14ac:dyDescent="0.2">
      <c r="A77" s="567" t="s">
        <v>1001</v>
      </c>
      <c r="B77" s="568"/>
      <c r="C77" s="533" t="s">
        <v>1002</v>
      </c>
      <c r="D77" s="446"/>
      <c r="E77" s="555" t="s">
        <v>1120</v>
      </c>
      <c r="F77" s="547"/>
      <c r="G77" s="547"/>
      <c r="H77" s="557" t="s">
        <v>1132</v>
      </c>
      <c r="I77" s="547"/>
      <c r="J77" s="547"/>
    </row>
    <row r="78" spans="1:10" ht="16.5" customHeight="1" x14ac:dyDescent="0.2">
      <c r="A78" s="569"/>
      <c r="B78" s="570"/>
      <c r="C78" s="534"/>
      <c r="D78" s="535"/>
      <c r="E78" s="115" t="s">
        <v>467</v>
      </c>
      <c r="F78" s="548" t="s">
        <v>468</v>
      </c>
      <c r="G78" s="549"/>
      <c r="H78" s="46" t="s">
        <v>467</v>
      </c>
      <c r="I78" s="576" t="s">
        <v>468</v>
      </c>
      <c r="J78" s="577"/>
    </row>
    <row r="79" spans="1:10" ht="12.75" customHeight="1" x14ac:dyDescent="0.2">
      <c r="A79" s="569"/>
      <c r="B79" s="570"/>
      <c r="C79" s="534"/>
      <c r="D79" s="535"/>
      <c r="E79" s="550" t="s">
        <v>109</v>
      </c>
      <c r="F79" s="538" t="s">
        <v>105</v>
      </c>
      <c r="G79" s="573" t="s">
        <v>1133</v>
      </c>
      <c r="H79" s="538" t="s">
        <v>109</v>
      </c>
      <c r="I79" s="538" t="s">
        <v>105</v>
      </c>
      <c r="J79" s="544" t="s">
        <v>1140</v>
      </c>
    </row>
    <row r="80" spans="1:10" ht="12.75" customHeight="1" x14ac:dyDescent="0.2">
      <c r="A80" s="569"/>
      <c r="B80" s="570"/>
      <c r="C80" s="534"/>
      <c r="D80" s="535"/>
      <c r="E80" s="551"/>
      <c r="F80" s="539"/>
      <c r="G80" s="574"/>
      <c r="H80" s="539"/>
      <c r="I80" s="539"/>
      <c r="J80" s="565"/>
    </row>
    <row r="81" spans="1:10" ht="12.75" customHeight="1" x14ac:dyDescent="0.2">
      <c r="A81" s="569"/>
      <c r="B81" s="570"/>
      <c r="C81" s="534"/>
      <c r="D81" s="535"/>
      <c r="E81" s="551"/>
      <c r="F81" s="539"/>
      <c r="G81" s="574"/>
      <c r="H81" s="539"/>
      <c r="I81" s="539"/>
      <c r="J81" s="565"/>
    </row>
    <row r="82" spans="1:10" ht="28.5" customHeight="1" x14ac:dyDescent="0.2">
      <c r="A82" s="571"/>
      <c r="B82" s="572"/>
      <c r="C82" s="536"/>
      <c r="D82" s="537"/>
      <c r="E82" s="552"/>
      <c r="F82" s="540"/>
      <c r="G82" s="575"/>
      <c r="H82" s="540"/>
      <c r="I82" s="540"/>
      <c r="J82" s="566"/>
    </row>
    <row r="83" spans="1:10" ht="11.45" customHeight="1" x14ac:dyDescent="0.2">
      <c r="A83" s="108"/>
      <c r="B83" s="125"/>
      <c r="C83" s="117"/>
      <c r="D83" s="118"/>
      <c r="E83" s="105"/>
      <c r="F83" s="105"/>
      <c r="G83" s="126"/>
      <c r="H83" s="105"/>
      <c r="I83" s="105"/>
      <c r="J83" s="126"/>
    </row>
    <row r="84" spans="1:10" x14ac:dyDescent="0.2">
      <c r="B84" s="127"/>
      <c r="C84" s="128" t="s">
        <v>819</v>
      </c>
      <c r="D84" s="129"/>
    </row>
    <row r="85" spans="1:10" x14ac:dyDescent="0.2">
      <c r="A85" s="108"/>
      <c r="B85" s="125"/>
      <c r="C85" s="117"/>
      <c r="D85" s="118"/>
      <c r="E85" s="105"/>
      <c r="F85" s="105"/>
      <c r="G85" s="126"/>
      <c r="H85" s="105"/>
      <c r="I85" s="105"/>
      <c r="J85" s="126"/>
    </row>
    <row r="86" spans="1:10" x14ac:dyDescent="0.2">
      <c r="A86" s="108" t="s">
        <v>598</v>
      </c>
      <c r="B86" s="119">
        <v>248</v>
      </c>
      <c r="C86" s="117"/>
      <c r="D86" s="317" t="s">
        <v>397</v>
      </c>
      <c r="E86" s="105">
        <v>53503</v>
      </c>
      <c r="F86" s="105">
        <v>61147</v>
      </c>
      <c r="G86" s="296">
        <v>-66.292735631677004</v>
      </c>
      <c r="H86" s="105">
        <v>318929</v>
      </c>
      <c r="I86" s="105">
        <v>348958</v>
      </c>
      <c r="J86" s="296">
        <v>-28.206067214615601</v>
      </c>
    </row>
    <row r="87" spans="1:10" x14ac:dyDescent="0.2">
      <c r="A87" s="108" t="s">
        <v>599</v>
      </c>
      <c r="B87" s="119">
        <v>252</v>
      </c>
      <c r="C87" s="117"/>
      <c r="D87" s="317" t="s">
        <v>398</v>
      </c>
      <c r="E87" s="105" t="s">
        <v>104</v>
      </c>
      <c r="F87" s="105" t="s">
        <v>104</v>
      </c>
      <c r="G87" s="296">
        <v>-100</v>
      </c>
      <c r="H87" s="105" t="s">
        <v>104</v>
      </c>
      <c r="I87" s="105" t="s">
        <v>104</v>
      </c>
      <c r="J87" s="296">
        <v>-100</v>
      </c>
    </row>
    <row r="88" spans="1:10" x14ac:dyDescent="0.2">
      <c r="A88" s="108" t="s">
        <v>600</v>
      </c>
      <c r="B88" s="119">
        <v>257</v>
      </c>
      <c r="C88" s="117"/>
      <c r="D88" s="317" t="s">
        <v>399</v>
      </c>
      <c r="E88" s="105" t="s">
        <v>104</v>
      </c>
      <c r="F88" s="105" t="s">
        <v>104</v>
      </c>
      <c r="G88" s="296" t="s">
        <v>104</v>
      </c>
      <c r="H88" s="105" t="s">
        <v>104</v>
      </c>
      <c r="I88" s="105" t="s">
        <v>104</v>
      </c>
      <c r="J88" s="296" t="s">
        <v>104</v>
      </c>
    </row>
    <row r="89" spans="1:10" x14ac:dyDescent="0.2">
      <c r="A89" s="108" t="s">
        <v>601</v>
      </c>
      <c r="B89" s="119">
        <v>260</v>
      </c>
      <c r="C89" s="117"/>
      <c r="D89" s="317" t="s">
        <v>400</v>
      </c>
      <c r="E89" s="105" t="s">
        <v>104</v>
      </c>
      <c r="F89" s="105" t="s">
        <v>104</v>
      </c>
      <c r="G89" s="296" t="s">
        <v>104</v>
      </c>
      <c r="H89" s="105" t="s">
        <v>104</v>
      </c>
      <c r="I89" s="105" t="s">
        <v>104</v>
      </c>
      <c r="J89" s="296" t="s">
        <v>104</v>
      </c>
    </row>
    <row r="90" spans="1:10" x14ac:dyDescent="0.2">
      <c r="A90" s="108" t="s">
        <v>602</v>
      </c>
      <c r="B90" s="119">
        <v>264</v>
      </c>
      <c r="C90" s="117"/>
      <c r="D90" s="317" t="s">
        <v>401</v>
      </c>
      <c r="E90" s="105">
        <v>3829</v>
      </c>
      <c r="F90" s="105">
        <v>60302</v>
      </c>
      <c r="G90" s="296" t="s">
        <v>708</v>
      </c>
      <c r="H90" s="105">
        <v>27897</v>
      </c>
      <c r="I90" s="105">
        <v>447825</v>
      </c>
      <c r="J90" s="296" t="s">
        <v>708</v>
      </c>
    </row>
    <row r="91" spans="1:10" x14ac:dyDescent="0.2">
      <c r="A91" s="108" t="s">
        <v>603</v>
      </c>
      <c r="B91" s="119">
        <v>268</v>
      </c>
      <c r="C91" s="117"/>
      <c r="D91" s="317" t="s">
        <v>402</v>
      </c>
      <c r="E91" s="105">
        <v>887040</v>
      </c>
      <c r="F91" s="105">
        <v>1618683</v>
      </c>
      <c r="G91" s="296">
        <v>199.27671415232999</v>
      </c>
      <c r="H91" s="105">
        <v>1491840</v>
      </c>
      <c r="I91" s="105">
        <v>2671365</v>
      </c>
      <c r="J91" s="296">
        <v>134.41004482227299</v>
      </c>
    </row>
    <row r="92" spans="1:10" x14ac:dyDescent="0.2">
      <c r="A92" s="108" t="s">
        <v>604</v>
      </c>
      <c r="B92" s="119">
        <v>272</v>
      </c>
      <c r="C92" s="117"/>
      <c r="D92" s="317" t="s">
        <v>870</v>
      </c>
      <c r="E92" s="105">
        <v>201721</v>
      </c>
      <c r="F92" s="105">
        <v>379845</v>
      </c>
      <c r="G92" s="296">
        <v>317.61401117023598</v>
      </c>
      <c r="H92" s="105">
        <v>655058</v>
      </c>
      <c r="I92" s="105">
        <v>1295923</v>
      </c>
      <c r="J92" s="296">
        <v>54.282608721533101</v>
      </c>
    </row>
    <row r="93" spans="1:10" x14ac:dyDescent="0.2">
      <c r="A93" s="108" t="s">
        <v>605</v>
      </c>
      <c r="B93" s="119">
        <v>276</v>
      </c>
      <c r="C93" s="117"/>
      <c r="D93" s="317" t="s">
        <v>403</v>
      </c>
      <c r="E93" s="105">
        <v>59792</v>
      </c>
      <c r="F93" s="105">
        <v>223206</v>
      </c>
      <c r="G93" s="296">
        <v>24.1944547998865</v>
      </c>
      <c r="H93" s="105">
        <v>153107</v>
      </c>
      <c r="I93" s="105">
        <v>509923</v>
      </c>
      <c r="J93" s="296">
        <v>-25.417142021354401</v>
      </c>
    </row>
    <row r="94" spans="1:10" x14ac:dyDescent="0.2">
      <c r="A94" s="108" t="s">
        <v>606</v>
      </c>
      <c r="B94" s="119">
        <v>280</v>
      </c>
      <c r="C94" s="117"/>
      <c r="D94" s="317" t="s">
        <v>404</v>
      </c>
      <c r="E94" s="105" t="s">
        <v>104</v>
      </c>
      <c r="F94" s="105" t="s">
        <v>104</v>
      </c>
      <c r="G94" s="296" t="s">
        <v>104</v>
      </c>
      <c r="H94" s="105">
        <v>6</v>
      </c>
      <c r="I94" s="105">
        <v>2700</v>
      </c>
      <c r="J94" s="296" t="s">
        <v>708</v>
      </c>
    </row>
    <row r="95" spans="1:10" x14ac:dyDescent="0.2">
      <c r="A95" s="108" t="s">
        <v>607</v>
      </c>
      <c r="B95" s="119">
        <v>284</v>
      </c>
      <c r="C95" s="117"/>
      <c r="D95" s="317" t="s">
        <v>405</v>
      </c>
      <c r="E95" s="105" t="s">
        <v>104</v>
      </c>
      <c r="F95" s="105" t="s">
        <v>104</v>
      </c>
      <c r="G95" s="296" t="s">
        <v>104</v>
      </c>
      <c r="H95" s="105" t="s">
        <v>104</v>
      </c>
      <c r="I95" s="105" t="s">
        <v>104</v>
      </c>
      <c r="J95" s="296" t="s">
        <v>104</v>
      </c>
    </row>
    <row r="96" spans="1:10" x14ac:dyDescent="0.2">
      <c r="A96" s="108" t="s">
        <v>608</v>
      </c>
      <c r="B96" s="119">
        <v>288</v>
      </c>
      <c r="C96" s="117"/>
      <c r="D96" s="317" t="s">
        <v>406</v>
      </c>
      <c r="E96" s="105">
        <v>91294</v>
      </c>
      <c r="F96" s="105">
        <v>232636</v>
      </c>
      <c r="G96" s="296">
        <v>207.64225922056599</v>
      </c>
      <c r="H96" s="105">
        <v>174862</v>
      </c>
      <c r="I96" s="105">
        <v>502347</v>
      </c>
      <c r="J96" s="296">
        <v>-0.73370746551792398</v>
      </c>
    </row>
    <row r="97" spans="1:10" x14ac:dyDescent="0.2">
      <c r="A97" s="108" t="s">
        <v>609</v>
      </c>
      <c r="B97" s="119">
        <v>302</v>
      </c>
      <c r="C97" s="117"/>
      <c r="D97" s="317" t="s">
        <v>407</v>
      </c>
      <c r="E97" s="105">
        <v>10</v>
      </c>
      <c r="F97" s="105">
        <v>2401</v>
      </c>
      <c r="G97" s="296">
        <v>317.56521739130397</v>
      </c>
      <c r="H97" s="105">
        <v>93</v>
      </c>
      <c r="I97" s="105">
        <v>14990</v>
      </c>
      <c r="J97" s="296">
        <v>-4.1130940958229401</v>
      </c>
    </row>
    <row r="98" spans="1:10" x14ac:dyDescent="0.2">
      <c r="A98" s="108" t="s">
        <v>610</v>
      </c>
      <c r="B98" s="119">
        <v>306</v>
      </c>
      <c r="C98" s="117"/>
      <c r="D98" s="317" t="s">
        <v>408</v>
      </c>
      <c r="E98" s="105" t="s">
        <v>104</v>
      </c>
      <c r="F98" s="105" t="s">
        <v>104</v>
      </c>
      <c r="G98" s="296" t="s">
        <v>104</v>
      </c>
      <c r="H98" s="105" t="s">
        <v>104</v>
      </c>
      <c r="I98" s="105" t="s">
        <v>104</v>
      </c>
      <c r="J98" s="296" t="s">
        <v>104</v>
      </c>
    </row>
    <row r="99" spans="1:10" x14ac:dyDescent="0.2">
      <c r="A99" s="108" t="s">
        <v>611</v>
      </c>
      <c r="B99" s="119">
        <v>310</v>
      </c>
      <c r="C99" s="117"/>
      <c r="D99" s="317" t="s">
        <v>484</v>
      </c>
      <c r="E99" s="105" t="s">
        <v>104</v>
      </c>
      <c r="F99" s="105" t="s">
        <v>104</v>
      </c>
      <c r="G99" s="296" t="s">
        <v>104</v>
      </c>
      <c r="H99" s="105" t="s">
        <v>104</v>
      </c>
      <c r="I99" s="105" t="s">
        <v>104</v>
      </c>
      <c r="J99" s="296" t="s">
        <v>104</v>
      </c>
    </row>
    <row r="100" spans="1:10" x14ac:dyDescent="0.2">
      <c r="A100" s="108" t="s">
        <v>612</v>
      </c>
      <c r="B100" s="119">
        <v>311</v>
      </c>
      <c r="C100" s="117"/>
      <c r="D100" s="317" t="s">
        <v>871</v>
      </c>
      <c r="E100" s="105" t="s">
        <v>104</v>
      </c>
      <c r="F100" s="105" t="s">
        <v>104</v>
      </c>
      <c r="G100" s="296" t="s">
        <v>104</v>
      </c>
      <c r="H100" s="105" t="s">
        <v>104</v>
      </c>
      <c r="I100" s="105" t="s">
        <v>104</v>
      </c>
      <c r="J100" s="296" t="s">
        <v>104</v>
      </c>
    </row>
    <row r="101" spans="1:10" x14ac:dyDescent="0.2">
      <c r="A101" s="108" t="s">
        <v>613</v>
      </c>
      <c r="B101" s="119">
        <v>314</v>
      </c>
      <c r="C101" s="117"/>
      <c r="D101" s="317" t="s">
        <v>409</v>
      </c>
      <c r="E101" s="105" t="s">
        <v>104</v>
      </c>
      <c r="F101" s="105" t="s">
        <v>104</v>
      </c>
      <c r="G101" s="296" t="s">
        <v>104</v>
      </c>
      <c r="H101" s="105" t="s">
        <v>104</v>
      </c>
      <c r="I101" s="105" t="s">
        <v>104</v>
      </c>
      <c r="J101" s="296">
        <v>-100</v>
      </c>
    </row>
    <row r="102" spans="1:10" x14ac:dyDescent="0.2">
      <c r="A102" s="108" t="s">
        <v>614</v>
      </c>
      <c r="B102" s="119">
        <v>318</v>
      </c>
      <c r="C102" s="117"/>
      <c r="D102" s="317" t="s">
        <v>410</v>
      </c>
      <c r="E102" s="105">
        <v>6</v>
      </c>
      <c r="F102" s="105">
        <v>1096</v>
      </c>
      <c r="G102" s="296" t="s">
        <v>708</v>
      </c>
      <c r="H102" s="105">
        <v>6</v>
      </c>
      <c r="I102" s="105">
        <v>1096</v>
      </c>
      <c r="J102" s="296" t="s">
        <v>708</v>
      </c>
    </row>
    <row r="103" spans="1:10" x14ac:dyDescent="0.2">
      <c r="A103" s="108" t="s">
        <v>615</v>
      </c>
      <c r="B103" s="119">
        <v>322</v>
      </c>
      <c r="C103" s="117"/>
      <c r="D103" s="317" t="s">
        <v>411</v>
      </c>
      <c r="E103" s="105" t="s">
        <v>104</v>
      </c>
      <c r="F103" s="105">
        <v>1</v>
      </c>
      <c r="G103" s="296" t="s">
        <v>708</v>
      </c>
      <c r="H103" s="105">
        <v>6</v>
      </c>
      <c r="I103" s="105">
        <v>3065</v>
      </c>
      <c r="J103" s="296" t="s">
        <v>708</v>
      </c>
    </row>
    <row r="104" spans="1:10" x14ac:dyDescent="0.2">
      <c r="A104" s="108" t="s">
        <v>616</v>
      </c>
      <c r="B104" s="119">
        <v>324</v>
      </c>
      <c r="C104" s="117"/>
      <c r="D104" s="317" t="s">
        <v>412</v>
      </c>
      <c r="E104" s="105">
        <v>16</v>
      </c>
      <c r="F104" s="105">
        <v>270</v>
      </c>
      <c r="G104" s="296">
        <v>-87.886944818304201</v>
      </c>
      <c r="H104" s="105">
        <v>16</v>
      </c>
      <c r="I104" s="105">
        <v>270</v>
      </c>
      <c r="J104" s="296">
        <v>-88.3167459974037</v>
      </c>
    </row>
    <row r="105" spans="1:10" x14ac:dyDescent="0.2">
      <c r="A105" s="108" t="s">
        <v>617</v>
      </c>
      <c r="B105" s="119">
        <v>328</v>
      </c>
      <c r="C105" s="117"/>
      <c r="D105" s="317" t="s">
        <v>413</v>
      </c>
      <c r="E105" s="105" t="s">
        <v>104</v>
      </c>
      <c r="F105" s="105" t="s">
        <v>104</v>
      </c>
      <c r="G105" s="296" t="s">
        <v>104</v>
      </c>
      <c r="H105" s="105" t="s">
        <v>104</v>
      </c>
      <c r="I105" s="105" t="s">
        <v>104</v>
      </c>
      <c r="J105" s="296" t="s">
        <v>104</v>
      </c>
    </row>
    <row r="106" spans="1:10" x14ac:dyDescent="0.2">
      <c r="A106" s="108" t="s">
        <v>618</v>
      </c>
      <c r="B106" s="119">
        <v>329</v>
      </c>
      <c r="C106" s="117"/>
      <c r="D106" s="317" t="s">
        <v>1009</v>
      </c>
      <c r="E106" s="105" t="s">
        <v>104</v>
      </c>
      <c r="F106" s="105" t="s">
        <v>104</v>
      </c>
      <c r="G106" s="296" t="s">
        <v>104</v>
      </c>
      <c r="H106" s="105" t="s">
        <v>104</v>
      </c>
      <c r="I106" s="105" t="s">
        <v>104</v>
      </c>
      <c r="J106" s="296" t="s">
        <v>104</v>
      </c>
    </row>
    <row r="107" spans="1:10" x14ac:dyDescent="0.2">
      <c r="A107" s="108" t="s">
        <v>619</v>
      </c>
      <c r="B107" s="119">
        <v>330</v>
      </c>
      <c r="C107" s="117"/>
      <c r="D107" s="317" t="s">
        <v>414</v>
      </c>
      <c r="E107" s="105" t="s">
        <v>104</v>
      </c>
      <c r="F107" s="105" t="s">
        <v>104</v>
      </c>
      <c r="G107" s="296" t="s">
        <v>104</v>
      </c>
      <c r="H107" s="105">
        <v>1</v>
      </c>
      <c r="I107" s="105">
        <v>4578</v>
      </c>
      <c r="J107" s="296" t="s">
        <v>708</v>
      </c>
    </row>
    <row r="108" spans="1:10" x14ac:dyDescent="0.2">
      <c r="A108" s="108" t="s">
        <v>620</v>
      </c>
      <c r="B108" s="119">
        <v>334</v>
      </c>
      <c r="C108" s="117"/>
      <c r="D108" s="317" t="s">
        <v>836</v>
      </c>
      <c r="E108" s="105">
        <v>445</v>
      </c>
      <c r="F108" s="105">
        <v>19617</v>
      </c>
      <c r="G108" s="296">
        <v>-42.670524285463799</v>
      </c>
      <c r="H108" s="105">
        <v>58804</v>
      </c>
      <c r="I108" s="105">
        <v>198416</v>
      </c>
      <c r="J108" s="296">
        <v>289.82298276979901</v>
      </c>
    </row>
    <row r="109" spans="1:10" x14ac:dyDescent="0.2">
      <c r="A109" s="108" t="s">
        <v>621</v>
      </c>
      <c r="B109" s="119">
        <v>336</v>
      </c>
      <c r="C109" s="117"/>
      <c r="D109" s="317" t="s">
        <v>415</v>
      </c>
      <c r="E109" s="105" t="s">
        <v>104</v>
      </c>
      <c r="F109" s="105" t="s">
        <v>104</v>
      </c>
      <c r="G109" s="296">
        <v>-100</v>
      </c>
      <c r="H109" s="105">
        <v>21</v>
      </c>
      <c r="I109" s="105">
        <v>639</v>
      </c>
      <c r="J109" s="296">
        <v>-23.197115384615401</v>
      </c>
    </row>
    <row r="110" spans="1:10" x14ac:dyDescent="0.2">
      <c r="A110" s="108" t="s">
        <v>622</v>
      </c>
      <c r="B110" s="119">
        <v>338</v>
      </c>
      <c r="C110" s="117"/>
      <c r="D110" s="317" t="s">
        <v>416</v>
      </c>
      <c r="E110" s="105">
        <v>257</v>
      </c>
      <c r="F110" s="105">
        <v>9446</v>
      </c>
      <c r="G110" s="296" t="s">
        <v>708</v>
      </c>
      <c r="H110" s="105">
        <v>940</v>
      </c>
      <c r="I110" s="105">
        <v>40708</v>
      </c>
      <c r="J110" s="296" t="s">
        <v>708</v>
      </c>
    </row>
    <row r="111" spans="1:10" x14ac:dyDescent="0.2">
      <c r="A111" s="108" t="s">
        <v>623</v>
      </c>
      <c r="B111" s="119">
        <v>342</v>
      </c>
      <c r="C111" s="117"/>
      <c r="D111" s="317" t="s">
        <v>417</v>
      </c>
      <c r="E111" s="105" t="s">
        <v>104</v>
      </c>
      <c r="F111" s="105" t="s">
        <v>104</v>
      </c>
      <c r="G111" s="296" t="s">
        <v>104</v>
      </c>
      <c r="H111" s="105" t="s">
        <v>104</v>
      </c>
      <c r="I111" s="105" t="s">
        <v>104</v>
      </c>
      <c r="J111" s="296" t="s">
        <v>104</v>
      </c>
    </row>
    <row r="112" spans="1:10" x14ac:dyDescent="0.2">
      <c r="A112" s="108" t="s">
        <v>624</v>
      </c>
      <c r="B112" s="119">
        <v>346</v>
      </c>
      <c r="C112" s="117"/>
      <c r="D112" s="317" t="s">
        <v>418</v>
      </c>
      <c r="E112" s="105">
        <v>202</v>
      </c>
      <c r="F112" s="105">
        <v>1791</v>
      </c>
      <c r="G112" s="296">
        <v>-89.5220265605804</v>
      </c>
      <c r="H112" s="105">
        <v>2678</v>
      </c>
      <c r="I112" s="105">
        <v>45228</v>
      </c>
      <c r="J112" s="296">
        <v>72.942795962067905</v>
      </c>
    </row>
    <row r="113" spans="1:10" x14ac:dyDescent="0.2">
      <c r="A113" s="108" t="s">
        <v>625</v>
      </c>
      <c r="B113" s="119">
        <v>350</v>
      </c>
      <c r="C113" s="117"/>
      <c r="D113" s="317" t="s">
        <v>419</v>
      </c>
      <c r="E113" s="105">
        <v>48000</v>
      </c>
      <c r="F113" s="105">
        <v>100800</v>
      </c>
      <c r="G113" s="296" t="s">
        <v>708</v>
      </c>
      <c r="H113" s="105">
        <v>112202</v>
      </c>
      <c r="I113" s="105">
        <v>246466</v>
      </c>
      <c r="J113" s="296" t="s">
        <v>708</v>
      </c>
    </row>
    <row r="114" spans="1:10" x14ac:dyDescent="0.2">
      <c r="A114" s="108" t="s">
        <v>626</v>
      </c>
      <c r="B114" s="119">
        <v>352</v>
      </c>
      <c r="C114" s="117"/>
      <c r="D114" s="317" t="s">
        <v>420</v>
      </c>
      <c r="E114" s="105">
        <v>12025</v>
      </c>
      <c r="F114" s="105">
        <v>168170</v>
      </c>
      <c r="G114" s="296" t="s">
        <v>708</v>
      </c>
      <c r="H114" s="105">
        <v>13698</v>
      </c>
      <c r="I114" s="105">
        <v>182519</v>
      </c>
      <c r="J114" s="296" t="s">
        <v>708</v>
      </c>
    </row>
    <row r="115" spans="1:10" x14ac:dyDescent="0.2">
      <c r="A115" s="108" t="s">
        <v>627</v>
      </c>
      <c r="B115" s="119">
        <v>355</v>
      </c>
      <c r="C115" s="117"/>
      <c r="D115" s="317" t="s">
        <v>421</v>
      </c>
      <c r="E115" s="105" t="s">
        <v>104</v>
      </c>
      <c r="F115" s="105" t="s">
        <v>104</v>
      </c>
      <c r="G115" s="296" t="s">
        <v>104</v>
      </c>
      <c r="H115" s="105">
        <v>344</v>
      </c>
      <c r="I115" s="105">
        <v>5879</v>
      </c>
      <c r="J115" s="296" t="s">
        <v>708</v>
      </c>
    </row>
    <row r="116" spans="1:10" x14ac:dyDescent="0.2">
      <c r="A116" s="108" t="s">
        <v>628</v>
      </c>
      <c r="B116" s="119">
        <v>357</v>
      </c>
      <c r="C116" s="117"/>
      <c r="D116" s="317" t="s">
        <v>422</v>
      </c>
      <c r="E116" s="105" t="s">
        <v>104</v>
      </c>
      <c r="F116" s="105" t="s">
        <v>104</v>
      </c>
      <c r="G116" s="296" t="s">
        <v>104</v>
      </c>
      <c r="H116" s="105" t="s">
        <v>104</v>
      </c>
      <c r="I116" s="105" t="s">
        <v>104</v>
      </c>
      <c r="J116" s="296" t="s">
        <v>104</v>
      </c>
    </row>
    <row r="117" spans="1:10" x14ac:dyDescent="0.2">
      <c r="A117" s="108" t="s">
        <v>629</v>
      </c>
      <c r="B117" s="119">
        <v>366</v>
      </c>
      <c r="C117" s="117"/>
      <c r="D117" s="317" t="s">
        <v>423</v>
      </c>
      <c r="E117" s="105">
        <v>249</v>
      </c>
      <c r="F117" s="105">
        <v>71773</v>
      </c>
      <c r="G117" s="296">
        <v>126.842604298357</v>
      </c>
      <c r="H117" s="105">
        <v>484</v>
      </c>
      <c r="I117" s="105">
        <v>135873</v>
      </c>
      <c r="J117" s="296">
        <v>103.72902703432101</v>
      </c>
    </row>
    <row r="118" spans="1:10" x14ac:dyDescent="0.2">
      <c r="A118" s="108" t="s">
        <v>630</v>
      </c>
      <c r="B118" s="119">
        <v>370</v>
      </c>
      <c r="C118" s="117"/>
      <c r="D118" s="317" t="s">
        <v>424</v>
      </c>
      <c r="E118" s="105">
        <v>84</v>
      </c>
      <c r="F118" s="105">
        <v>11156</v>
      </c>
      <c r="G118" s="296">
        <v>-97.217240338540805</v>
      </c>
      <c r="H118" s="105">
        <v>23810</v>
      </c>
      <c r="I118" s="105">
        <v>213503</v>
      </c>
      <c r="J118" s="296">
        <v>-71.195770222376296</v>
      </c>
    </row>
    <row r="119" spans="1:10" x14ac:dyDescent="0.2">
      <c r="A119" s="108" t="s">
        <v>631</v>
      </c>
      <c r="B119" s="119">
        <v>373</v>
      </c>
      <c r="C119" s="117"/>
      <c r="D119" s="317" t="s">
        <v>425</v>
      </c>
      <c r="E119" s="105">
        <v>1605</v>
      </c>
      <c r="F119" s="105">
        <v>49889</v>
      </c>
      <c r="G119" s="296">
        <v>190.136667635941</v>
      </c>
      <c r="H119" s="105">
        <v>3440</v>
      </c>
      <c r="I119" s="105">
        <v>130765</v>
      </c>
      <c r="J119" s="296">
        <v>107.56349206349201</v>
      </c>
    </row>
    <row r="120" spans="1:10" x14ac:dyDescent="0.2">
      <c r="A120" s="108" t="s">
        <v>632</v>
      </c>
      <c r="B120" s="119">
        <v>375</v>
      </c>
      <c r="C120" s="117"/>
      <c r="D120" s="317" t="s">
        <v>426</v>
      </c>
      <c r="E120" s="105" t="s">
        <v>104</v>
      </c>
      <c r="F120" s="105" t="s">
        <v>104</v>
      </c>
      <c r="G120" s="296" t="s">
        <v>104</v>
      </c>
      <c r="H120" s="105" t="s">
        <v>104</v>
      </c>
      <c r="I120" s="105" t="s">
        <v>104</v>
      </c>
      <c r="J120" s="296">
        <v>-100</v>
      </c>
    </row>
    <row r="121" spans="1:10" x14ac:dyDescent="0.2">
      <c r="A121" s="108" t="s">
        <v>633</v>
      </c>
      <c r="B121" s="119">
        <v>378</v>
      </c>
      <c r="C121" s="117"/>
      <c r="D121" s="317" t="s">
        <v>427</v>
      </c>
      <c r="E121" s="105">
        <v>15</v>
      </c>
      <c r="F121" s="105">
        <v>4752</v>
      </c>
      <c r="G121" s="296" t="s">
        <v>708</v>
      </c>
      <c r="H121" s="105">
        <v>15</v>
      </c>
      <c r="I121" s="105">
        <v>4752</v>
      </c>
      <c r="J121" s="296">
        <v>17.4493326742462</v>
      </c>
    </row>
    <row r="122" spans="1:10" x14ac:dyDescent="0.2">
      <c r="A122" s="108" t="s">
        <v>634</v>
      </c>
      <c r="B122" s="119">
        <v>382</v>
      </c>
      <c r="C122" s="117"/>
      <c r="D122" s="317" t="s">
        <v>428</v>
      </c>
      <c r="E122" s="105">
        <v>3323</v>
      </c>
      <c r="F122" s="105">
        <v>42277</v>
      </c>
      <c r="G122" s="296">
        <v>199.49702465287601</v>
      </c>
      <c r="H122" s="105">
        <v>3372</v>
      </c>
      <c r="I122" s="105">
        <v>57564</v>
      </c>
      <c r="J122" s="296">
        <v>281.74945288149098</v>
      </c>
    </row>
    <row r="123" spans="1:10" x14ac:dyDescent="0.2">
      <c r="A123" s="108" t="s">
        <v>635</v>
      </c>
      <c r="B123" s="119">
        <v>386</v>
      </c>
      <c r="C123" s="117"/>
      <c r="D123" s="317" t="s">
        <v>429</v>
      </c>
      <c r="E123" s="105" t="s">
        <v>104</v>
      </c>
      <c r="F123" s="105" t="s">
        <v>104</v>
      </c>
      <c r="G123" s="296" t="s">
        <v>104</v>
      </c>
      <c r="H123" s="105">
        <v>16</v>
      </c>
      <c r="I123" s="105">
        <v>4658</v>
      </c>
      <c r="J123" s="296">
        <v>-81.643349753694594</v>
      </c>
    </row>
    <row r="124" spans="1:10" x14ac:dyDescent="0.2">
      <c r="A124" s="108" t="s">
        <v>636</v>
      </c>
      <c r="B124" s="119">
        <v>388</v>
      </c>
      <c r="C124" s="117"/>
      <c r="D124" s="317" t="s">
        <v>483</v>
      </c>
      <c r="E124" s="105">
        <v>1631987</v>
      </c>
      <c r="F124" s="105">
        <v>11556290</v>
      </c>
      <c r="G124" s="296">
        <v>-23.627042855943799</v>
      </c>
      <c r="H124" s="105">
        <v>6827875</v>
      </c>
      <c r="I124" s="105">
        <v>50022278</v>
      </c>
      <c r="J124" s="296">
        <v>12.452557725078201</v>
      </c>
    </row>
    <row r="125" spans="1:10" x14ac:dyDescent="0.2">
      <c r="A125" s="108" t="s">
        <v>637</v>
      </c>
      <c r="B125" s="119">
        <v>389</v>
      </c>
      <c r="C125" s="117"/>
      <c r="D125" s="317" t="s">
        <v>430</v>
      </c>
      <c r="E125" s="105">
        <v>3123</v>
      </c>
      <c r="F125" s="105">
        <v>179893</v>
      </c>
      <c r="G125" s="296" t="s">
        <v>708</v>
      </c>
      <c r="H125" s="105">
        <v>13135</v>
      </c>
      <c r="I125" s="105">
        <v>500219</v>
      </c>
      <c r="J125" s="296" t="s">
        <v>708</v>
      </c>
    </row>
    <row r="126" spans="1:10" s="101" customFormat="1" x14ac:dyDescent="0.2">
      <c r="A126" s="108" t="s">
        <v>638</v>
      </c>
      <c r="B126" s="119">
        <v>391</v>
      </c>
      <c r="C126" s="117"/>
      <c r="D126" s="317" t="s">
        <v>431</v>
      </c>
      <c r="E126" s="105">
        <v>13</v>
      </c>
      <c r="F126" s="105">
        <v>9</v>
      </c>
      <c r="G126" s="296">
        <v>-99.641434262948195</v>
      </c>
      <c r="H126" s="105">
        <v>13</v>
      </c>
      <c r="I126" s="105">
        <v>169</v>
      </c>
      <c r="J126" s="296">
        <v>-98.705575980392197</v>
      </c>
    </row>
    <row r="127" spans="1:10" s="101" customFormat="1" x14ac:dyDescent="0.2">
      <c r="A127" s="108" t="s">
        <v>639</v>
      </c>
      <c r="B127" s="119">
        <v>393</v>
      </c>
      <c r="C127" s="117"/>
      <c r="D127" s="317" t="s">
        <v>432</v>
      </c>
      <c r="E127" s="105" t="s">
        <v>104</v>
      </c>
      <c r="F127" s="105" t="s">
        <v>104</v>
      </c>
      <c r="G127" s="296" t="s">
        <v>104</v>
      </c>
      <c r="H127" s="105" t="s">
        <v>104</v>
      </c>
      <c r="I127" s="105" t="s">
        <v>104</v>
      </c>
      <c r="J127" s="296" t="s">
        <v>104</v>
      </c>
    </row>
    <row r="128" spans="1:10" s="101" customFormat="1" x14ac:dyDescent="0.2">
      <c r="A128" s="108" t="s">
        <v>640</v>
      </c>
      <c r="B128" s="119">
        <v>395</v>
      </c>
      <c r="C128" s="117"/>
      <c r="D128" s="317" t="s">
        <v>433</v>
      </c>
      <c r="E128" s="105">
        <v>11</v>
      </c>
      <c r="F128" s="105">
        <v>196</v>
      </c>
      <c r="G128" s="296">
        <v>221.31147540983599</v>
      </c>
      <c r="H128" s="105">
        <v>209</v>
      </c>
      <c r="I128" s="105">
        <v>7243</v>
      </c>
      <c r="J128" s="296" t="s">
        <v>708</v>
      </c>
    </row>
    <row r="129" spans="1:10" s="53" customFormat="1" ht="21" customHeight="1" x14ac:dyDescent="0.2">
      <c r="A129" s="120" t="s">
        <v>674</v>
      </c>
      <c r="B129" s="121" t="s">
        <v>674</v>
      </c>
      <c r="C129" s="55" t="s">
        <v>1010</v>
      </c>
      <c r="D129" s="280"/>
      <c r="E129" s="216">
        <v>18970972</v>
      </c>
      <c r="F129" s="216">
        <v>222507718</v>
      </c>
      <c r="G129" s="295">
        <v>38.977094608539097</v>
      </c>
      <c r="H129" s="216">
        <v>62315226</v>
      </c>
      <c r="I129" s="216">
        <v>576825326</v>
      </c>
      <c r="J129" s="295">
        <v>33.077191750290602</v>
      </c>
    </row>
    <row r="130" spans="1:10" s="101" customFormat="1" ht="21" customHeight="1" x14ac:dyDescent="0.2">
      <c r="A130" s="108" t="s">
        <v>641</v>
      </c>
      <c r="B130" s="119">
        <v>400</v>
      </c>
      <c r="C130" s="117"/>
      <c r="D130" s="317" t="s">
        <v>434</v>
      </c>
      <c r="E130" s="105">
        <v>8009629</v>
      </c>
      <c r="F130" s="105">
        <v>153734884</v>
      </c>
      <c r="G130" s="296">
        <v>28.940756359910001</v>
      </c>
      <c r="H130" s="105">
        <v>25861737</v>
      </c>
      <c r="I130" s="105">
        <v>390923448</v>
      </c>
      <c r="J130" s="296">
        <v>23.810296617900399</v>
      </c>
    </row>
    <row r="131" spans="1:10" s="101" customFormat="1" x14ac:dyDescent="0.2">
      <c r="A131" s="108" t="s">
        <v>642</v>
      </c>
      <c r="B131" s="119">
        <v>404</v>
      </c>
      <c r="C131" s="117"/>
      <c r="D131" s="317" t="s">
        <v>435</v>
      </c>
      <c r="E131" s="105">
        <v>1484170</v>
      </c>
      <c r="F131" s="105">
        <v>6830746</v>
      </c>
      <c r="G131" s="296">
        <v>-0.185141455670674</v>
      </c>
      <c r="H131" s="105">
        <v>5787117</v>
      </c>
      <c r="I131" s="105">
        <v>21481052</v>
      </c>
      <c r="J131" s="296">
        <v>-13.2719303370307</v>
      </c>
    </row>
    <row r="132" spans="1:10" s="101" customFormat="1" x14ac:dyDescent="0.2">
      <c r="A132" s="108" t="s">
        <v>643</v>
      </c>
      <c r="B132" s="119">
        <v>406</v>
      </c>
      <c r="C132" s="117"/>
      <c r="D132" s="317" t="s">
        <v>482</v>
      </c>
      <c r="E132" s="105" t="s">
        <v>104</v>
      </c>
      <c r="F132" s="105" t="s">
        <v>104</v>
      </c>
      <c r="G132" s="296" t="s">
        <v>104</v>
      </c>
      <c r="H132" s="105" t="s">
        <v>104</v>
      </c>
      <c r="I132" s="105" t="s">
        <v>104</v>
      </c>
      <c r="J132" s="296">
        <v>-100</v>
      </c>
    </row>
    <row r="133" spans="1:10" s="53" customFormat="1" x14ac:dyDescent="0.2">
      <c r="A133" s="108" t="s">
        <v>644</v>
      </c>
      <c r="B133" s="119">
        <v>408</v>
      </c>
      <c r="C133" s="117"/>
      <c r="D133" s="317" t="s">
        <v>436</v>
      </c>
      <c r="E133" s="105" t="s">
        <v>104</v>
      </c>
      <c r="F133" s="105" t="s">
        <v>104</v>
      </c>
      <c r="G133" s="296" t="s">
        <v>104</v>
      </c>
      <c r="H133" s="105" t="s">
        <v>104</v>
      </c>
      <c r="I133" s="105" t="s">
        <v>104</v>
      </c>
      <c r="J133" s="296" t="s">
        <v>104</v>
      </c>
    </row>
    <row r="134" spans="1:10" x14ac:dyDescent="0.2">
      <c r="A134" s="108" t="s">
        <v>645</v>
      </c>
      <c r="B134" s="119">
        <v>412</v>
      </c>
      <c r="C134" s="117"/>
      <c r="D134" s="317" t="s">
        <v>437</v>
      </c>
      <c r="E134" s="105">
        <v>325295</v>
      </c>
      <c r="F134" s="105">
        <v>16246381</v>
      </c>
      <c r="G134" s="296">
        <v>58.706202594276597</v>
      </c>
      <c r="H134" s="105">
        <v>1289772</v>
      </c>
      <c r="I134" s="105">
        <v>38574771</v>
      </c>
      <c r="J134" s="296">
        <v>70.681308075683006</v>
      </c>
    </row>
    <row r="135" spans="1:10" x14ac:dyDescent="0.2">
      <c r="A135" s="108" t="s">
        <v>646</v>
      </c>
      <c r="B135" s="119">
        <v>413</v>
      </c>
      <c r="C135" s="117"/>
      <c r="D135" s="317" t="s">
        <v>438</v>
      </c>
      <c r="E135" s="105" t="s">
        <v>104</v>
      </c>
      <c r="F135" s="105" t="s">
        <v>104</v>
      </c>
      <c r="G135" s="296" t="s">
        <v>104</v>
      </c>
      <c r="H135" s="105">
        <v>16</v>
      </c>
      <c r="I135" s="105">
        <v>50</v>
      </c>
      <c r="J135" s="296" t="s">
        <v>708</v>
      </c>
    </row>
    <row r="136" spans="1:10" x14ac:dyDescent="0.2">
      <c r="A136" s="108" t="s">
        <v>647</v>
      </c>
      <c r="B136" s="119">
        <v>416</v>
      </c>
      <c r="C136" s="117"/>
      <c r="D136" s="317" t="s">
        <v>439</v>
      </c>
      <c r="E136" s="105">
        <v>19</v>
      </c>
      <c r="F136" s="105">
        <v>761</v>
      </c>
      <c r="G136" s="296">
        <v>-99.788740214313506</v>
      </c>
      <c r="H136" s="105">
        <v>16170</v>
      </c>
      <c r="I136" s="105">
        <v>405292</v>
      </c>
      <c r="J136" s="296">
        <v>11.0021061511115</v>
      </c>
    </row>
    <row r="137" spans="1:10" x14ac:dyDescent="0.2">
      <c r="A137" s="108" t="s">
        <v>648</v>
      </c>
      <c r="B137" s="119">
        <v>421</v>
      </c>
      <c r="C137" s="117"/>
      <c r="D137" s="317" t="s">
        <v>440</v>
      </c>
      <c r="E137" s="105" t="s">
        <v>104</v>
      </c>
      <c r="F137" s="105" t="s">
        <v>104</v>
      </c>
      <c r="G137" s="296" t="s">
        <v>104</v>
      </c>
      <c r="H137" s="105" t="s">
        <v>104</v>
      </c>
      <c r="I137" s="105" t="s">
        <v>104</v>
      </c>
      <c r="J137" s="296" t="s">
        <v>104</v>
      </c>
    </row>
    <row r="138" spans="1:10" x14ac:dyDescent="0.2">
      <c r="A138" s="108" t="s">
        <v>649</v>
      </c>
      <c r="B138" s="119">
        <v>424</v>
      </c>
      <c r="C138" s="117"/>
      <c r="D138" s="317" t="s">
        <v>441</v>
      </c>
      <c r="E138" s="105">
        <v>732</v>
      </c>
      <c r="F138" s="105">
        <v>6914</v>
      </c>
      <c r="G138" s="296">
        <v>-56.179490429712303</v>
      </c>
      <c r="H138" s="105">
        <v>12467</v>
      </c>
      <c r="I138" s="105">
        <v>75652</v>
      </c>
      <c r="J138" s="296">
        <v>60.551782682512702</v>
      </c>
    </row>
    <row r="139" spans="1:10" x14ac:dyDescent="0.2">
      <c r="A139" s="108" t="s">
        <v>650</v>
      </c>
      <c r="B139" s="119">
        <v>428</v>
      </c>
      <c r="C139" s="117"/>
      <c r="D139" s="317" t="s">
        <v>442</v>
      </c>
      <c r="E139" s="105">
        <v>28</v>
      </c>
      <c r="F139" s="105">
        <v>69665</v>
      </c>
      <c r="G139" s="296">
        <v>260.47293801096998</v>
      </c>
      <c r="H139" s="105">
        <v>248</v>
      </c>
      <c r="I139" s="105">
        <v>135115</v>
      </c>
      <c r="J139" s="296">
        <v>164.20093467081199</v>
      </c>
    </row>
    <row r="140" spans="1:10" x14ac:dyDescent="0.2">
      <c r="A140" s="108" t="s">
        <v>651</v>
      </c>
      <c r="B140" s="119">
        <v>432</v>
      </c>
      <c r="C140" s="117"/>
      <c r="D140" s="317" t="s">
        <v>443</v>
      </c>
      <c r="E140" s="105">
        <v>9281</v>
      </c>
      <c r="F140" s="105">
        <v>172233</v>
      </c>
      <c r="G140" s="296" t="s">
        <v>708</v>
      </c>
      <c r="H140" s="105">
        <v>11815</v>
      </c>
      <c r="I140" s="105">
        <v>267656</v>
      </c>
      <c r="J140" s="296" t="s">
        <v>708</v>
      </c>
    </row>
    <row r="141" spans="1:10" x14ac:dyDescent="0.2">
      <c r="A141" s="108" t="s">
        <v>652</v>
      </c>
      <c r="B141" s="119">
        <v>436</v>
      </c>
      <c r="C141" s="117"/>
      <c r="D141" s="317" t="s">
        <v>444</v>
      </c>
      <c r="E141" s="105">
        <v>48014</v>
      </c>
      <c r="F141" s="105">
        <v>434778</v>
      </c>
      <c r="G141" s="296">
        <v>205.15662177053099</v>
      </c>
      <c r="H141" s="105">
        <v>316866</v>
      </c>
      <c r="I141" s="105">
        <v>1387694</v>
      </c>
      <c r="J141" s="296">
        <v>226.23912394413199</v>
      </c>
    </row>
    <row r="142" spans="1:10" x14ac:dyDescent="0.2">
      <c r="A142" s="108" t="s">
        <v>653</v>
      </c>
      <c r="B142" s="119">
        <v>442</v>
      </c>
      <c r="C142" s="117"/>
      <c r="D142" s="317" t="s">
        <v>445</v>
      </c>
      <c r="E142" s="105">
        <v>1</v>
      </c>
      <c r="F142" s="105">
        <v>80</v>
      </c>
      <c r="G142" s="296">
        <v>-98.969470565503002</v>
      </c>
      <c r="H142" s="105">
        <v>7549</v>
      </c>
      <c r="I142" s="105">
        <v>49225</v>
      </c>
      <c r="J142" s="296">
        <v>189.08268733850099</v>
      </c>
    </row>
    <row r="143" spans="1:10" x14ac:dyDescent="0.2">
      <c r="A143" s="108" t="s">
        <v>654</v>
      </c>
      <c r="B143" s="119">
        <v>446</v>
      </c>
      <c r="C143" s="117"/>
      <c r="D143" s="317" t="s">
        <v>446</v>
      </c>
      <c r="E143" s="105" t="s">
        <v>104</v>
      </c>
      <c r="F143" s="105" t="s">
        <v>104</v>
      </c>
      <c r="G143" s="296" t="s">
        <v>104</v>
      </c>
      <c r="H143" s="105" t="s">
        <v>104</v>
      </c>
      <c r="I143" s="105" t="s">
        <v>104</v>
      </c>
      <c r="J143" s="296" t="s">
        <v>104</v>
      </c>
    </row>
    <row r="144" spans="1:10" x14ac:dyDescent="0.2">
      <c r="A144" s="108" t="s">
        <v>655</v>
      </c>
      <c r="B144" s="119">
        <v>448</v>
      </c>
      <c r="C144" s="117"/>
      <c r="D144" s="317" t="s">
        <v>447</v>
      </c>
      <c r="E144" s="105">
        <v>4</v>
      </c>
      <c r="F144" s="105">
        <v>798</v>
      </c>
      <c r="G144" s="296" t="s">
        <v>708</v>
      </c>
      <c r="H144" s="105">
        <v>7</v>
      </c>
      <c r="I144" s="105">
        <v>1395</v>
      </c>
      <c r="J144" s="296">
        <v>-67.114568599717103</v>
      </c>
    </row>
    <row r="145" spans="1:10" x14ac:dyDescent="0.2">
      <c r="A145" s="108" t="s">
        <v>656</v>
      </c>
      <c r="B145" s="119">
        <v>449</v>
      </c>
      <c r="C145" s="117"/>
      <c r="D145" s="317" t="s">
        <v>448</v>
      </c>
      <c r="E145" s="105">
        <v>3</v>
      </c>
      <c r="F145" s="105">
        <v>3406</v>
      </c>
      <c r="G145" s="296">
        <v>136.363636363636</v>
      </c>
      <c r="H145" s="105">
        <v>12</v>
      </c>
      <c r="I145" s="105">
        <v>8837</v>
      </c>
      <c r="J145" s="296">
        <v>513.25468424705105</v>
      </c>
    </row>
    <row r="146" spans="1:10" x14ac:dyDescent="0.2">
      <c r="A146" s="108" t="s">
        <v>657</v>
      </c>
      <c r="B146" s="119">
        <v>452</v>
      </c>
      <c r="C146" s="117"/>
      <c r="D146" s="317" t="s">
        <v>449</v>
      </c>
      <c r="E146" s="105">
        <v>2</v>
      </c>
      <c r="F146" s="105">
        <v>167</v>
      </c>
      <c r="G146" s="296">
        <v>3.0864197530864201</v>
      </c>
      <c r="H146" s="105">
        <v>25</v>
      </c>
      <c r="I146" s="105">
        <v>986</v>
      </c>
      <c r="J146" s="296">
        <v>-27.659574468085101</v>
      </c>
    </row>
    <row r="147" spans="1:10" x14ac:dyDescent="0.2">
      <c r="A147" s="108" t="s">
        <v>658</v>
      </c>
      <c r="B147" s="119">
        <v>453</v>
      </c>
      <c r="C147" s="117"/>
      <c r="D147" s="317" t="s">
        <v>450</v>
      </c>
      <c r="E147" s="105" t="s">
        <v>104</v>
      </c>
      <c r="F147" s="105" t="s">
        <v>104</v>
      </c>
      <c r="G147" s="296" t="s">
        <v>104</v>
      </c>
      <c r="H147" s="105" t="s">
        <v>104</v>
      </c>
      <c r="I147" s="105" t="s">
        <v>104</v>
      </c>
      <c r="J147" s="296" t="s">
        <v>104</v>
      </c>
    </row>
    <row r="148" spans="1:10" ht="14.25" x14ac:dyDescent="0.2">
      <c r="A148" s="564" t="s">
        <v>710</v>
      </c>
      <c r="B148" s="564"/>
      <c r="C148" s="564"/>
      <c r="D148" s="564"/>
      <c r="E148" s="564"/>
      <c r="F148" s="564"/>
      <c r="G148" s="564"/>
      <c r="H148" s="564"/>
      <c r="I148" s="564"/>
      <c r="J148" s="564"/>
    </row>
    <row r="149" spans="1:10" x14ac:dyDescent="0.2">
      <c r="D149" s="108"/>
      <c r="E149" s="109"/>
      <c r="F149" s="110"/>
      <c r="H149" s="122"/>
      <c r="I149" s="123"/>
      <c r="J149" s="124"/>
    </row>
    <row r="150" spans="1:10" ht="17.25" customHeight="1" x14ac:dyDescent="0.2">
      <c r="A150" s="567" t="s">
        <v>1001</v>
      </c>
      <c r="B150" s="568"/>
      <c r="C150" s="533" t="s">
        <v>1002</v>
      </c>
      <c r="D150" s="446"/>
      <c r="E150" s="555" t="s">
        <v>1120</v>
      </c>
      <c r="F150" s="547"/>
      <c r="G150" s="547"/>
      <c r="H150" s="557" t="s">
        <v>1132</v>
      </c>
      <c r="I150" s="547"/>
      <c r="J150" s="547"/>
    </row>
    <row r="151" spans="1:10" ht="16.5" customHeight="1" x14ac:dyDescent="0.2">
      <c r="A151" s="569"/>
      <c r="B151" s="570"/>
      <c r="C151" s="534"/>
      <c r="D151" s="535"/>
      <c r="E151" s="115" t="s">
        <v>467</v>
      </c>
      <c r="F151" s="548" t="s">
        <v>468</v>
      </c>
      <c r="G151" s="549"/>
      <c r="H151" s="46" t="s">
        <v>467</v>
      </c>
      <c r="I151" s="576" t="s">
        <v>468</v>
      </c>
      <c r="J151" s="577"/>
    </row>
    <row r="152" spans="1:10" ht="12.75" customHeight="1" x14ac:dyDescent="0.2">
      <c r="A152" s="569"/>
      <c r="B152" s="570"/>
      <c r="C152" s="534"/>
      <c r="D152" s="535"/>
      <c r="E152" s="550" t="s">
        <v>109</v>
      </c>
      <c r="F152" s="538" t="s">
        <v>105</v>
      </c>
      <c r="G152" s="573" t="s">
        <v>1133</v>
      </c>
      <c r="H152" s="538" t="s">
        <v>109</v>
      </c>
      <c r="I152" s="538" t="s">
        <v>105</v>
      </c>
      <c r="J152" s="544" t="s">
        <v>1140</v>
      </c>
    </row>
    <row r="153" spans="1:10" ht="12.75" customHeight="1" x14ac:dyDescent="0.2">
      <c r="A153" s="569"/>
      <c r="B153" s="570"/>
      <c r="C153" s="534"/>
      <c r="D153" s="535"/>
      <c r="E153" s="551"/>
      <c r="F153" s="539"/>
      <c r="G153" s="574"/>
      <c r="H153" s="539"/>
      <c r="I153" s="539"/>
      <c r="J153" s="565"/>
    </row>
    <row r="154" spans="1:10" ht="12.75" customHeight="1" x14ac:dyDescent="0.2">
      <c r="A154" s="569"/>
      <c r="B154" s="570"/>
      <c r="C154" s="534"/>
      <c r="D154" s="535"/>
      <c r="E154" s="551"/>
      <c r="F154" s="539"/>
      <c r="G154" s="574"/>
      <c r="H154" s="539"/>
      <c r="I154" s="539"/>
      <c r="J154" s="565"/>
    </row>
    <row r="155" spans="1:10" ht="28.5" customHeight="1" x14ac:dyDescent="0.2">
      <c r="A155" s="571"/>
      <c r="B155" s="572"/>
      <c r="C155" s="536"/>
      <c r="D155" s="537"/>
      <c r="E155" s="552"/>
      <c r="F155" s="540"/>
      <c r="G155" s="575"/>
      <c r="H155" s="540"/>
      <c r="I155" s="540"/>
      <c r="J155" s="566"/>
    </row>
    <row r="156" spans="1:10" x14ac:dyDescent="0.2">
      <c r="A156" s="108"/>
      <c r="B156" s="116"/>
      <c r="C156" s="117"/>
      <c r="D156" s="281"/>
      <c r="E156" s="109"/>
      <c r="F156" s="110"/>
      <c r="H156" s="109"/>
      <c r="I156" s="110"/>
    </row>
    <row r="157" spans="1:10" x14ac:dyDescent="0.2">
      <c r="B157" s="127"/>
      <c r="C157" s="128" t="s">
        <v>820</v>
      </c>
      <c r="D157" s="118"/>
    </row>
    <row r="158" spans="1:10" x14ac:dyDescent="0.2">
      <c r="A158" s="108"/>
      <c r="B158" s="125"/>
      <c r="C158" s="117"/>
      <c r="D158" s="118"/>
    </row>
    <row r="159" spans="1:10" x14ac:dyDescent="0.2">
      <c r="A159" s="108" t="s">
        <v>659</v>
      </c>
      <c r="B159" s="119">
        <v>454</v>
      </c>
      <c r="C159" s="117"/>
      <c r="D159" s="317" t="s">
        <v>451</v>
      </c>
      <c r="E159" s="105" t="s">
        <v>104</v>
      </c>
      <c r="F159" s="105" t="s">
        <v>104</v>
      </c>
      <c r="G159" s="296" t="s">
        <v>104</v>
      </c>
      <c r="H159" s="105">
        <v>52</v>
      </c>
      <c r="I159" s="105">
        <v>2655</v>
      </c>
      <c r="J159" s="296" t="s">
        <v>708</v>
      </c>
    </row>
    <row r="160" spans="1:10" x14ac:dyDescent="0.2">
      <c r="A160" s="108" t="s">
        <v>660</v>
      </c>
      <c r="B160" s="119">
        <v>456</v>
      </c>
      <c r="C160" s="117"/>
      <c r="D160" s="317" t="s">
        <v>452</v>
      </c>
      <c r="E160" s="105">
        <v>44803</v>
      </c>
      <c r="F160" s="105">
        <v>1283195</v>
      </c>
      <c r="G160" s="296">
        <v>0.893752928855164</v>
      </c>
      <c r="H160" s="105">
        <v>166399</v>
      </c>
      <c r="I160" s="105">
        <v>4393169</v>
      </c>
      <c r="J160" s="296">
        <v>8.0766539790753207</v>
      </c>
    </row>
    <row r="161" spans="1:10" x14ac:dyDescent="0.2">
      <c r="A161" s="108" t="s">
        <v>661</v>
      </c>
      <c r="B161" s="119">
        <v>457</v>
      </c>
      <c r="C161" s="117"/>
      <c r="D161" s="317" t="s">
        <v>453</v>
      </c>
      <c r="E161" s="105" t="s">
        <v>104</v>
      </c>
      <c r="F161" s="105" t="s">
        <v>104</v>
      </c>
      <c r="G161" s="296" t="s">
        <v>104</v>
      </c>
      <c r="H161" s="105">
        <v>3</v>
      </c>
      <c r="I161" s="105">
        <v>524</v>
      </c>
      <c r="J161" s="296" t="s">
        <v>708</v>
      </c>
    </row>
    <row r="162" spans="1:10" x14ac:dyDescent="0.2">
      <c r="A162" s="108" t="s">
        <v>662</v>
      </c>
      <c r="B162" s="119">
        <v>459</v>
      </c>
      <c r="C162" s="117"/>
      <c r="D162" s="317" t="s">
        <v>454</v>
      </c>
      <c r="E162" s="105" t="s">
        <v>104</v>
      </c>
      <c r="F162" s="105" t="s">
        <v>104</v>
      </c>
      <c r="G162" s="296" t="s">
        <v>104</v>
      </c>
      <c r="H162" s="105" t="s">
        <v>104</v>
      </c>
      <c r="I162" s="105" t="s">
        <v>104</v>
      </c>
      <c r="J162" s="296">
        <v>-100</v>
      </c>
    </row>
    <row r="163" spans="1:10" x14ac:dyDescent="0.2">
      <c r="A163" s="108" t="s">
        <v>663</v>
      </c>
      <c r="B163" s="119">
        <v>460</v>
      </c>
      <c r="C163" s="117"/>
      <c r="D163" s="317" t="s">
        <v>455</v>
      </c>
      <c r="E163" s="105" t="s">
        <v>104</v>
      </c>
      <c r="F163" s="105" t="s">
        <v>104</v>
      </c>
      <c r="G163" s="296" t="s">
        <v>104</v>
      </c>
      <c r="H163" s="105" t="s">
        <v>104</v>
      </c>
      <c r="I163" s="105" t="s">
        <v>104</v>
      </c>
      <c r="J163" s="296" t="s">
        <v>104</v>
      </c>
    </row>
    <row r="164" spans="1:10" x14ac:dyDescent="0.2">
      <c r="A164" s="108" t="s">
        <v>664</v>
      </c>
      <c r="B164" s="119">
        <v>463</v>
      </c>
      <c r="C164" s="117"/>
      <c r="D164" s="317" t="s">
        <v>456</v>
      </c>
      <c r="E164" s="105" t="s">
        <v>104</v>
      </c>
      <c r="F164" s="105" t="s">
        <v>104</v>
      </c>
      <c r="G164" s="296" t="s">
        <v>104</v>
      </c>
      <c r="H164" s="105" t="s">
        <v>104</v>
      </c>
      <c r="I164" s="105" t="s">
        <v>104</v>
      </c>
      <c r="J164" s="296" t="s">
        <v>104</v>
      </c>
    </row>
    <row r="165" spans="1:10" x14ac:dyDescent="0.2">
      <c r="A165" s="108" t="s">
        <v>665</v>
      </c>
      <c r="B165" s="119">
        <v>464</v>
      </c>
      <c r="C165" s="117"/>
      <c r="D165" s="317" t="s">
        <v>457</v>
      </c>
      <c r="E165" s="105">
        <v>4</v>
      </c>
      <c r="F165" s="105">
        <v>253</v>
      </c>
      <c r="G165" s="296">
        <v>55.214723926380401</v>
      </c>
      <c r="H165" s="105">
        <v>4</v>
      </c>
      <c r="I165" s="105">
        <v>266</v>
      </c>
      <c r="J165" s="296">
        <v>63.190184049079797</v>
      </c>
    </row>
    <row r="166" spans="1:10" x14ac:dyDescent="0.2">
      <c r="A166" s="108" t="s">
        <v>715</v>
      </c>
      <c r="B166" s="119">
        <v>465</v>
      </c>
      <c r="C166" s="117"/>
      <c r="D166" s="317" t="s">
        <v>458</v>
      </c>
      <c r="E166" s="105" t="s">
        <v>104</v>
      </c>
      <c r="F166" s="105" t="s">
        <v>104</v>
      </c>
      <c r="G166" s="296" t="s">
        <v>104</v>
      </c>
      <c r="H166" s="105" t="s">
        <v>104</v>
      </c>
      <c r="I166" s="105" t="s">
        <v>104</v>
      </c>
      <c r="J166" s="296" t="s">
        <v>104</v>
      </c>
    </row>
    <row r="167" spans="1:10" x14ac:dyDescent="0.2">
      <c r="A167" s="108" t="s">
        <v>716</v>
      </c>
      <c r="B167" s="119">
        <v>467</v>
      </c>
      <c r="C167" s="117"/>
      <c r="D167" s="317" t="s">
        <v>459</v>
      </c>
      <c r="E167" s="105" t="s">
        <v>104</v>
      </c>
      <c r="F167" s="105" t="s">
        <v>104</v>
      </c>
      <c r="G167" s="296" t="s">
        <v>104</v>
      </c>
      <c r="H167" s="105" t="s">
        <v>104</v>
      </c>
      <c r="I167" s="105" t="s">
        <v>104</v>
      </c>
      <c r="J167" s="296" t="s">
        <v>104</v>
      </c>
    </row>
    <row r="168" spans="1:10" x14ac:dyDescent="0.2">
      <c r="A168" s="108" t="s">
        <v>717</v>
      </c>
      <c r="B168" s="119">
        <v>468</v>
      </c>
      <c r="C168" s="117"/>
      <c r="D168" s="317" t="s">
        <v>110</v>
      </c>
      <c r="E168" s="105" t="s">
        <v>104</v>
      </c>
      <c r="F168" s="105" t="s">
        <v>104</v>
      </c>
      <c r="G168" s="296" t="s">
        <v>104</v>
      </c>
      <c r="H168" s="105" t="s">
        <v>104</v>
      </c>
      <c r="I168" s="105" t="s">
        <v>104</v>
      </c>
      <c r="J168" s="296" t="s">
        <v>104</v>
      </c>
    </row>
    <row r="169" spans="1:10" x14ac:dyDescent="0.2">
      <c r="A169" s="108" t="s">
        <v>718</v>
      </c>
      <c r="B169" s="119">
        <v>469</v>
      </c>
      <c r="C169" s="117"/>
      <c r="D169" s="317" t="s">
        <v>111</v>
      </c>
      <c r="E169" s="105" t="s">
        <v>104</v>
      </c>
      <c r="F169" s="105" t="s">
        <v>104</v>
      </c>
      <c r="G169" s="296">
        <v>-100</v>
      </c>
      <c r="H169" s="105" t="s">
        <v>104</v>
      </c>
      <c r="I169" s="105">
        <v>453</v>
      </c>
      <c r="J169" s="296">
        <v>-51.910828025477699</v>
      </c>
    </row>
    <row r="170" spans="1:10" x14ac:dyDescent="0.2">
      <c r="A170" s="108" t="s">
        <v>719</v>
      </c>
      <c r="B170" s="119">
        <v>470</v>
      </c>
      <c r="C170" s="117"/>
      <c r="D170" s="317" t="s">
        <v>112</v>
      </c>
      <c r="E170" s="105" t="s">
        <v>104</v>
      </c>
      <c r="F170" s="105" t="s">
        <v>104</v>
      </c>
      <c r="G170" s="296" t="s">
        <v>104</v>
      </c>
      <c r="H170" s="105">
        <v>86</v>
      </c>
      <c r="I170" s="105">
        <v>28152</v>
      </c>
      <c r="J170" s="296" t="s">
        <v>708</v>
      </c>
    </row>
    <row r="171" spans="1:10" x14ac:dyDescent="0.2">
      <c r="A171" s="108" t="s">
        <v>720</v>
      </c>
      <c r="B171" s="119">
        <v>472</v>
      </c>
      <c r="C171" s="117"/>
      <c r="D171" s="317" t="s">
        <v>113</v>
      </c>
      <c r="E171" s="105" t="s">
        <v>104</v>
      </c>
      <c r="F171" s="105" t="s">
        <v>104</v>
      </c>
      <c r="G171" s="296" t="s">
        <v>104</v>
      </c>
      <c r="H171" s="105">
        <v>148</v>
      </c>
      <c r="I171" s="105">
        <v>2109</v>
      </c>
      <c r="J171" s="296">
        <v>820.96069868995596</v>
      </c>
    </row>
    <row r="172" spans="1:10" x14ac:dyDescent="0.2">
      <c r="A172" s="108" t="s">
        <v>721</v>
      </c>
      <c r="B172" s="119">
        <v>473</v>
      </c>
      <c r="C172" s="117"/>
      <c r="D172" s="317" t="s">
        <v>114</v>
      </c>
      <c r="E172" s="105" t="s">
        <v>104</v>
      </c>
      <c r="F172" s="105" t="s">
        <v>104</v>
      </c>
      <c r="G172" s="296" t="s">
        <v>104</v>
      </c>
      <c r="H172" s="105" t="s">
        <v>104</v>
      </c>
      <c r="I172" s="105" t="s">
        <v>104</v>
      </c>
      <c r="J172" s="296">
        <v>-100</v>
      </c>
    </row>
    <row r="173" spans="1:10" x14ac:dyDescent="0.2">
      <c r="A173" s="108" t="s">
        <v>722</v>
      </c>
      <c r="B173" s="119">
        <v>474</v>
      </c>
      <c r="C173" s="117"/>
      <c r="D173" s="317" t="s">
        <v>115</v>
      </c>
      <c r="E173" s="105" t="s">
        <v>104</v>
      </c>
      <c r="F173" s="105">
        <v>2</v>
      </c>
      <c r="G173" s="296" t="s">
        <v>708</v>
      </c>
      <c r="H173" s="105" t="s">
        <v>104</v>
      </c>
      <c r="I173" s="105">
        <v>2</v>
      </c>
      <c r="J173" s="296" t="s">
        <v>708</v>
      </c>
    </row>
    <row r="174" spans="1:10" x14ac:dyDescent="0.2">
      <c r="A174" s="130" t="s">
        <v>1011</v>
      </c>
      <c r="B174" s="131">
        <v>475</v>
      </c>
      <c r="D174" s="247" t="s">
        <v>1092</v>
      </c>
      <c r="E174" s="105" t="s">
        <v>104</v>
      </c>
      <c r="F174" s="105" t="s">
        <v>104</v>
      </c>
      <c r="G174" s="296" t="s">
        <v>104</v>
      </c>
      <c r="H174" s="105" t="s">
        <v>104</v>
      </c>
      <c r="I174" s="105" t="s">
        <v>104</v>
      </c>
      <c r="J174" s="296" t="s">
        <v>104</v>
      </c>
    </row>
    <row r="175" spans="1:10" x14ac:dyDescent="0.2">
      <c r="A175" s="130" t="s">
        <v>1012</v>
      </c>
      <c r="B175" s="131">
        <v>477</v>
      </c>
      <c r="D175" s="247" t="s">
        <v>1013</v>
      </c>
      <c r="E175" s="105" t="s">
        <v>104</v>
      </c>
      <c r="F175" s="105" t="s">
        <v>104</v>
      </c>
      <c r="G175" s="296" t="s">
        <v>104</v>
      </c>
      <c r="H175" s="105" t="s">
        <v>104</v>
      </c>
      <c r="I175" s="105" t="s">
        <v>104</v>
      </c>
      <c r="J175" s="296" t="s">
        <v>104</v>
      </c>
    </row>
    <row r="176" spans="1:10" x14ac:dyDescent="0.2">
      <c r="A176" s="130" t="s">
        <v>1014</v>
      </c>
      <c r="B176" s="131">
        <v>479</v>
      </c>
      <c r="D176" s="247" t="s">
        <v>1093</v>
      </c>
      <c r="E176" s="105" t="s">
        <v>104</v>
      </c>
      <c r="F176" s="105" t="s">
        <v>104</v>
      </c>
      <c r="G176" s="296" t="s">
        <v>104</v>
      </c>
      <c r="H176" s="105">
        <v>4</v>
      </c>
      <c r="I176" s="105">
        <v>1534</v>
      </c>
      <c r="J176" s="296" t="s">
        <v>708</v>
      </c>
    </row>
    <row r="177" spans="1:10" x14ac:dyDescent="0.2">
      <c r="A177" s="108" t="s">
        <v>723</v>
      </c>
      <c r="B177" s="119">
        <v>480</v>
      </c>
      <c r="C177" s="117"/>
      <c r="D177" s="317" t="s">
        <v>116</v>
      </c>
      <c r="E177" s="105">
        <v>12882</v>
      </c>
      <c r="F177" s="105">
        <v>207631</v>
      </c>
      <c r="G177" s="296">
        <v>187.34275315185701</v>
      </c>
      <c r="H177" s="105">
        <v>87307</v>
      </c>
      <c r="I177" s="105">
        <v>490258</v>
      </c>
      <c r="J177" s="296">
        <v>-18.240732711178101</v>
      </c>
    </row>
    <row r="178" spans="1:10" x14ac:dyDescent="0.2">
      <c r="A178" s="130" t="s">
        <v>1015</v>
      </c>
      <c r="B178" s="131">
        <v>481</v>
      </c>
      <c r="D178" s="247" t="s">
        <v>1016</v>
      </c>
      <c r="E178" s="105" t="s">
        <v>104</v>
      </c>
      <c r="F178" s="105" t="s">
        <v>104</v>
      </c>
      <c r="G178" s="296" t="s">
        <v>104</v>
      </c>
      <c r="H178" s="105" t="s">
        <v>104</v>
      </c>
      <c r="I178" s="105" t="s">
        <v>104</v>
      </c>
      <c r="J178" s="296" t="s">
        <v>104</v>
      </c>
    </row>
    <row r="179" spans="1:10" x14ac:dyDescent="0.2">
      <c r="A179" s="108" t="s">
        <v>724</v>
      </c>
      <c r="B179" s="119">
        <v>484</v>
      </c>
      <c r="C179" s="117"/>
      <c r="D179" s="317" t="s">
        <v>1017</v>
      </c>
      <c r="E179" s="105">
        <v>140</v>
      </c>
      <c r="F179" s="105">
        <v>9128</v>
      </c>
      <c r="G179" s="296">
        <v>775.16778523489904</v>
      </c>
      <c r="H179" s="105">
        <v>175</v>
      </c>
      <c r="I179" s="105">
        <v>12818</v>
      </c>
      <c r="J179" s="296" t="s">
        <v>708</v>
      </c>
    </row>
    <row r="180" spans="1:10" x14ac:dyDescent="0.2">
      <c r="A180" s="108" t="s">
        <v>725</v>
      </c>
      <c r="B180" s="119">
        <v>488</v>
      </c>
      <c r="C180" s="117"/>
      <c r="D180" s="317" t="s">
        <v>117</v>
      </c>
      <c r="E180" s="105" t="s">
        <v>104</v>
      </c>
      <c r="F180" s="105" t="s">
        <v>104</v>
      </c>
      <c r="G180" s="296">
        <v>-100</v>
      </c>
      <c r="H180" s="105" t="s">
        <v>104</v>
      </c>
      <c r="I180" s="105">
        <v>11</v>
      </c>
      <c r="J180" s="296">
        <v>-97.157622739018095</v>
      </c>
    </row>
    <row r="181" spans="1:10" x14ac:dyDescent="0.2">
      <c r="A181" s="108" t="s">
        <v>726</v>
      </c>
      <c r="B181" s="119">
        <v>492</v>
      </c>
      <c r="C181" s="117"/>
      <c r="D181" s="317" t="s">
        <v>118</v>
      </c>
      <c r="E181" s="105">
        <v>1</v>
      </c>
      <c r="F181" s="105">
        <v>384</v>
      </c>
      <c r="G181" s="296">
        <v>-32.2751322751323</v>
      </c>
      <c r="H181" s="105">
        <v>1</v>
      </c>
      <c r="I181" s="105">
        <v>384</v>
      </c>
      <c r="J181" s="296">
        <v>-89.306599832915595</v>
      </c>
    </row>
    <row r="182" spans="1:10" x14ac:dyDescent="0.2">
      <c r="A182" s="108" t="s">
        <v>727</v>
      </c>
      <c r="B182" s="119">
        <v>500</v>
      </c>
      <c r="C182" s="117"/>
      <c r="D182" s="317" t="s">
        <v>119</v>
      </c>
      <c r="E182" s="105">
        <v>5033</v>
      </c>
      <c r="F182" s="105">
        <v>41382</v>
      </c>
      <c r="G182" s="296" t="s">
        <v>708</v>
      </c>
      <c r="H182" s="105">
        <v>13309</v>
      </c>
      <c r="I182" s="105">
        <v>58922</v>
      </c>
      <c r="J182" s="296">
        <v>89.966792404165503</v>
      </c>
    </row>
    <row r="183" spans="1:10" x14ac:dyDescent="0.2">
      <c r="A183" s="108" t="s">
        <v>728</v>
      </c>
      <c r="B183" s="119">
        <v>504</v>
      </c>
      <c r="C183" s="117"/>
      <c r="D183" s="317" t="s">
        <v>120</v>
      </c>
      <c r="E183" s="105">
        <v>43119</v>
      </c>
      <c r="F183" s="105">
        <v>122659</v>
      </c>
      <c r="G183" s="296">
        <v>-58.109266513437198</v>
      </c>
      <c r="H183" s="105">
        <v>159946</v>
      </c>
      <c r="I183" s="105">
        <v>773210</v>
      </c>
      <c r="J183" s="296">
        <v>12.9958116682888</v>
      </c>
    </row>
    <row r="184" spans="1:10" x14ac:dyDescent="0.2">
      <c r="A184" s="108" t="s">
        <v>729</v>
      </c>
      <c r="B184" s="119">
        <v>508</v>
      </c>
      <c r="C184" s="117"/>
      <c r="D184" s="317" t="s">
        <v>121</v>
      </c>
      <c r="E184" s="105">
        <v>8771800</v>
      </c>
      <c r="F184" s="105">
        <v>39831256</v>
      </c>
      <c r="G184" s="296">
        <v>95.850827248201199</v>
      </c>
      <c r="H184" s="105">
        <v>27524134</v>
      </c>
      <c r="I184" s="105">
        <v>103134384</v>
      </c>
      <c r="J184" s="296">
        <v>75.143147496799202</v>
      </c>
    </row>
    <row r="185" spans="1:10" x14ac:dyDescent="0.2">
      <c r="A185" s="108" t="s">
        <v>730</v>
      </c>
      <c r="B185" s="119">
        <v>512</v>
      </c>
      <c r="C185" s="117"/>
      <c r="D185" s="317" t="s">
        <v>122</v>
      </c>
      <c r="E185" s="105">
        <v>195969</v>
      </c>
      <c r="F185" s="105">
        <v>3342553</v>
      </c>
      <c r="G185" s="296">
        <v>308.491727027975</v>
      </c>
      <c r="H185" s="105">
        <v>730912</v>
      </c>
      <c r="I185" s="105">
        <v>12256442</v>
      </c>
      <c r="J185" s="296">
        <v>291.90666460317698</v>
      </c>
    </row>
    <row r="186" spans="1:10" x14ac:dyDescent="0.2">
      <c r="A186" s="108" t="s">
        <v>731</v>
      </c>
      <c r="B186" s="119">
        <v>516</v>
      </c>
      <c r="C186" s="117"/>
      <c r="D186" s="317" t="s">
        <v>1018</v>
      </c>
      <c r="E186" s="105">
        <v>8257</v>
      </c>
      <c r="F186" s="105">
        <v>23056</v>
      </c>
      <c r="G186" s="296">
        <v>413.03960836671098</v>
      </c>
      <c r="H186" s="105">
        <v>19434</v>
      </c>
      <c r="I186" s="105">
        <v>54448</v>
      </c>
      <c r="J186" s="296">
        <v>97.992727272727294</v>
      </c>
    </row>
    <row r="187" spans="1:10" x14ac:dyDescent="0.2">
      <c r="A187" s="108" t="s">
        <v>732</v>
      </c>
      <c r="B187" s="119">
        <v>520</v>
      </c>
      <c r="C187" s="117"/>
      <c r="D187" s="317" t="s">
        <v>123</v>
      </c>
      <c r="E187" s="105">
        <v>31</v>
      </c>
      <c r="F187" s="105">
        <v>6155</v>
      </c>
      <c r="G187" s="296">
        <v>-84.449609661201094</v>
      </c>
      <c r="H187" s="105">
        <v>11789</v>
      </c>
      <c r="I187" s="105">
        <v>95666</v>
      </c>
      <c r="J187" s="296">
        <v>-66.362284239506906</v>
      </c>
    </row>
    <row r="188" spans="1:10" s="101" customFormat="1" x14ac:dyDescent="0.2">
      <c r="A188" s="108" t="s">
        <v>733</v>
      </c>
      <c r="B188" s="119">
        <v>524</v>
      </c>
      <c r="C188" s="117"/>
      <c r="D188" s="317" t="s">
        <v>124</v>
      </c>
      <c r="E188" s="105">
        <v>2811</v>
      </c>
      <c r="F188" s="105">
        <v>3723</v>
      </c>
      <c r="G188" s="296">
        <v>-93.335481445679605</v>
      </c>
      <c r="H188" s="105">
        <v>20710</v>
      </c>
      <c r="I188" s="105">
        <v>105813</v>
      </c>
      <c r="J188" s="296">
        <v>-7.7230986578761502</v>
      </c>
    </row>
    <row r="189" spans="1:10" s="101" customFormat="1" x14ac:dyDescent="0.2">
      <c r="A189" s="108" t="s">
        <v>734</v>
      </c>
      <c r="B189" s="119">
        <v>528</v>
      </c>
      <c r="C189" s="117"/>
      <c r="D189" s="317" t="s">
        <v>125</v>
      </c>
      <c r="E189" s="105">
        <v>8943</v>
      </c>
      <c r="F189" s="105">
        <v>135240</v>
      </c>
      <c r="G189" s="296">
        <v>-60.815106060562201</v>
      </c>
      <c r="H189" s="105">
        <v>276974</v>
      </c>
      <c r="I189" s="105">
        <v>2097793</v>
      </c>
      <c r="J189" s="296">
        <v>35.8519365668162</v>
      </c>
    </row>
    <row r="190" spans="1:10" s="101" customFormat="1" x14ac:dyDescent="0.2">
      <c r="A190" s="108" t="s">
        <v>735</v>
      </c>
      <c r="B190" s="119">
        <v>529</v>
      </c>
      <c r="C190" s="117"/>
      <c r="D190" s="317" t="s">
        <v>1094</v>
      </c>
      <c r="E190" s="105">
        <v>1</v>
      </c>
      <c r="F190" s="105">
        <v>288</v>
      </c>
      <c r="G190" s="296" t="s">
        <v>708</v>
      </c>
      <c r="H190" s="105">
        <v>38</v>
      </c>
      <c r="I190" s="105">
        <v>5140</v>
      </c>
      <c r="J190" s="296" t="s">
        <v>708</v>
      </c>
    </row>
    <row r="191" spans="1:10" s="53" customFormat="1" ht="21" customHeight="1" x14ac:dyDescent="0.2">
      <c r="A191" s="120" t="s">
        <v>674</v>
      </c>
      <c r="B191" s="121" t="s">
        <v>674</v>
      </c>
      <c r="C191" s="55" t="s">
        <v>1019</v>
      </c>
      <c r="D191" s="280"/>
      <c r="E191" s="216">
        <v>120902592</v>
      </c>
      <c r="F191" s="216">
        <v>1824055850</v>
      </c>
      <c r="G191" s="295">
        <v>122.698150469254</v>
      </c>
      <c r="H191" s="216">
        <v>312996573</v>
      </c>
      <c r="I191" s="216">
        <v>4310282293</v>
      </c>
      <c r="J191" s="295">
        <v>71.950234814941496</v>
      </c>
    </row>
    <row r="192" spans="1:10" s="101" customFormat="1" ht="21" customHeight="1" x14ac:dyDescent="0.2">
      <c r="A192" s="108" t="s">
        <v>574</v>
      </c>
      <c r="B192" s="119">
        <v>76</v>
      </c>
      <c r="C192" s="117"/>
      <c r="D192" s="317" t="s">
        <v>378</v>
      </c>
      <c r="E192" s="105">
        <v>119259</v>
      </c>
      <c r="F192" s="105">
        <v>595497</v>
      </c>
      <c r="G192" s="296">
        <v>-58.107342824360202</v>
      </c>
      <c r="H192" s="105">
        <v>1039816</v>
      </c>
      <c r="I192" s="105">
        <v>3070342</v>
      </c>
      <c r="J192" s="296">
        <v>-13.4330462280889</v>
      </c>
    </row>
    <row r="193" spans="1:10" s="101" customFormat="1" x14ac:dyDescent="0.2">
      <c r="A193" s="108" t="s">
        <v>575</v>
      </c>
      <c r="B193" s="119">
        <v>77</v>
      </c>
      <c r="C193" s="117"/>
      <c r="D193" s="317" t="s">
        <v>379</v>
      </c>
      <c r="E193" s="105">
        <v>211</v>
      </c>
      <c r="F193" s="105">
        <v>16870</v>
      </c>
      <c r="G193" s="296">
        <v>93.308124212215006</v>
      </c>
      <c r="H193" s="105">
        <v>554</v>
      </c>
      <c r="I193" s="105">
        <v>50809</v>
      </c>
      <c r="J193" s="296">
        <v>47.924187725631803</v>
      </c>
    </row>
    <row r="194" spans="1:10" s="101" customFormat="1" x14ac:dyDescent="0.2">
      <c r="A194" s="108" t="s">
        <v>576</v>
      </c>
      <c r="B194" s="119">
        <v>78</v>
      </c>
      <c r="C194" s="117"/>
      <c r="D194" s="317" t="s">
        <v>380</v>
      </c>
      <c r="E194" s="105">
        <v>1</v>
      </c>
      <c r="F194" s="105">
        <v>634</v>
      </c>
      <c r="G194" s="296">
        <v>71.815718157181607</v>
      </c>
      <c r="H194" s="105">
        <v>2</v>
      </c>
      <c r="I194" s="105">
        <v>1073</v>
      </c>
      <c r="J194" s="296">
        <v>-65.664000000000001</v>
      </c>
    </row>
    <row r="195" spans="1:10" x14ac:dyDescent="0.2">
      <c r="A195" s="108" t="s">
        <v>577</v>
      </c>
      <c r="B195" s="119">
        <v>79</v>
      </c>
      <c r="C195" s="117"/>
      <c r="D195" s="317" t="s">
        <v>381</v>
      </c>
      <c r="E195" s="105">
        <v>68</v>
      </c>
      <c r="F195" s="105">
        <v>19449</v>
      </c>
      <c r="G195" s="296">
        <v>-70.151933701657498</v>
      </c>
      <c r="H195" s="105">
        <v>45957</v>
      </c>
      <c r="I195" s="105">
        <v>248241</v>
      </c>
      <c r="J195" s="296">
        <v>-51.433663707257097</v>
      </c>
    </row>
    <row r="196" spans="1:10" x14ac:dyDescent="0.2">
      <c r="A196" s="108" t="s">
        <v>578</v>
      </c>
      <c r="B196" s="119">
        <v>80</v>
      </c>
      <c r="C196" s="117"/>
      <c r="D196" s="317" t="s">
        <v>382</v>
      </c>
      <c r="E196" s="105" t="s">
        <v>104</v>
      </c>
      <c r="F196" s="105" t="s">
        <v>104</v>
      </c>
      <c r="G196" s="296">
        <v>-100</v>
      </c>
      <c r="H196" s="105" t="s">
        <v>104</v>
      </c>
      <c r="I196" s="105" t="s">
        <v>104</v>
      </c>
      <c r="J196" s="296">
        <v>-100</v>
      </c>
    </row>
    <row r="197" spans="1:10" x14ac:dyDescent="0.2">
      <c r="A197" s="108" t="s">
        <v>579</v>
      </c>
      <c r="B197" s="119">
        <v>81</v>
      </c>
      <c r="C197" s="117"/>
      <c r="D197" s="317" t="s">
        <v>383</v>
      </c>
      <c r="E197" s="105">
        <v>70679</v>
      </c>
      <c r="F197" s="105">
        <v>312867</v>
      </c>
      <c r="G197" s="296">
        <v>90.624942879599303</v>
      </c>
      <c r="H197" s="105">
        <v>192496</v>
      </c>
      <c r="I197" s="105">
        <v>734605</v>
      </c>
      <c r="J197" s="296">
        <v>93.829222472005</v>
      </c>
    </row>
    <row r="198" spans="1:10" x14ac:dyDescent="0.2">
      <c r="A198" s="108" t="s">
        <v>580</v>
      </c>
      <c r="B198" s="119">
        <v>82</v>
      </c>
      <c r="C198" s="117"/>
      <c r="D198" s="317" t="s">
        <v>384</v>
      </c>
      <c r="E198" s="105">
        <v>2</v>
      </c>
      <c r="F198" s="105">
        <v>458</v>
      </c>
      <c r="G198" s="296">
        <v>-81.427412814274106</v>
      </c>
      <c r="H198" s="105">
        <v>22</v>
      </c>
      <c r="I198" s="105">
        <v>1911</v>
      </c>
      <c r="J198" s="296">
        <v>-80.377862203511697</v>
      </c>
    </row>
    <row r="199" spans="1:10" x14ac:dyDescent="0.2">
      <c r="A199" s="108" t="s">
        <v>581</v>
      </c>
      <c r="B199" s="119">
        <v>83</v>
      </c>
      <c r="C199" s="117"/>
      <c r="D199" s="317" t="s">
        <v>1095</v>
      </c>
      <c r="E199" s="105">
        <v>25</v>
      </c>
      <c r="F199" s="105">
        <v>6</v>
      </c>
      <c r="G199" s="296" t="s">
        <v>708</v>
      </c>
      <c r="H199" s="105">
        <v>25</v>
      </c>
      <c r="I199" s="105">
        <v>92</v>
      </c>
      <c r="J199" s="296">
        <v>-57.009345794392502</v>
      </c>
    </row>
    <row r="200" spans="1:10" x14ac:dyDescent="0.2">
      <c r="A200" s="108" t="s">
        <v>737</v>
      </c>
      <c r="B200" s="119">
        <v>604</v>
      </c>
      <c r="C200" s="117"/>
      <c r="D200" s="317" t="s">
        <v>127</v>
      </c>
      <c r="E200" s="105">
        <v>523</v>
      </c>
      <c r="F200" s="105">
        <v>1548</v>
      </c>
      <c r="G200" s="296" t="s">
        <v>708</v>
      </c>
      <c r="H200" s="105">
        <v>555</v>
      </c>
      <c r="I200" s="105">
        <v>15739</v>
      </c>
      <c r="J200" s="296">
        <v>170.89500860585201</v>
      </c>
    </row>
    <row r="201" spans="1:10" x14ac:dyDescent="0.2">
      <c r="A201" s="108" t="s">
        <v>738</v>
      </c>
      <c r="B201" s="119">
        <v>608</v>
      </c>
      <c r="C201" s="117"/>
      <c r="D201" s="317" t="s">
        <v>128</v>
      </c>
      <c r="E201" s="105">
        <v>7</v>
      </c>
      <c r="F201" s="105">
        <v>264</v>
      </c>
      <c r="G201" s="296">
        <v>-97.186101044553396</v>
      </c>
      <c r="H201" s="105">
        <v>3133</v>
      </c>
      <c r="I201" s="105">
        <v>10049</v>
      </c>
      <c r="J201" s="296">
        <v>-8.0351423080442999</v>
      </c>
    </row>
    <row r="202" spans="1:10" x14ac:dyDescent="0.2">
      <c r="A202" s="108" t="s">
        <v>739</v>
      </c>
      <c r="B202" s="119">
        <v>612</v>
      </c>
      <c r="C202" s="117"/>
      <c r="D202" s="317" t="s">
        <v>129</v>
      </c>
      <c r="E202" s="105">
        <v>5</v>
      </c>
      <c r="F202" s="105">
        <v>128</v>
      </c>
      <c r="G202" s="296">
        <v>-82.841823056300299</v>
      </c>
      <c r="H202" s="105">
        <v>67</v>
      </c>
      <c r="I202" s="105">
        <v>85617</v>
      </c>
      <c r="J202" s="296">
        <v>80.272882319499701</v>
      </c>
    </row>
    <row r="203" spans="1:10" x14ac:dyDescent="0.2">
      <c r="A203" s="108" t="s">
        <v>740</v>
      </c>
      <c r="B203" s="119">
        <v>616</v>
      </c>
      <c r="C203" s="117"/>
      <c r="D203" s="317" t="s">
        <v>130</v>
      </c>
      <c r="E203" s="105">
        <v>10502</v>
      </c>
      <c r="F203" s="105">
        <v>58940</v>
      </c>
      <c r="G203" s="296">
        <v>-64.366037097047197</v>
      </c>
      <c r="H203" s="105">
        <v>60999</v>
      </c>
      <c r="I203" s="105">
        <v>321620</v>
      </c>
      <c r="J203" s="296">
        <v>-36.074003255729799</v>
      </c>
    </row>
    <row r="204" spans="1:10" x14ac:dyDescent="0.2">
      <c r="A204" s="108" t="s">
        <v>741</v>
      </c>
      <c r="B204" s="119">
        <v>624</v>
      </c>
      <c r="C204" s="117"/>
      <c r="D204" s="317" t="s">
        <v>131</v>
      </c>
      <c r="E204" s="105">
        <v>175338</v>
      </c>
      <c r="F204" s="105">
        <v>12230815</v>
      </c>
      <c r="G204" s="296">
        <v>111.648638219155</v>
      </c>
      <c r="H204" s="105">
        <v>644126</v>
      </c>
      <c r="I204" s="105">
        <v>34261232</v>
      </c>
      <c r="J204" s="296">
        <v>38.970351096818298</v>
      </c>
    </row>
    <row r="205" spans="1:10" x14ac:dyDescent="0.2">
      <c r="A205" s="108" t="s">
        <v>742</v>
      </c>
      <c r="B205" s="119">
        <v>625</v>
      </c>
      <c r="C205" s="117"/>
      <c r="D205" s="317" t="s">
        <v>481</v>
      </c>
      <c r="E205" s="105" t="s">
        <v>104</v>
      </c>
      <c r="F205" s="105" t="s">
        <v>104</v>
      </c>
      <c r="G205" s="296">
        <v>-100</v>
      </c>
      <c r="H205" s="105">
        <v>15</v>
      </c>
      <c r="I205" s="105">
        <v>15082</v>
      </c>
      <c r="J205" s="296">
        <v>168.98519707508501</v>
      </c>
    </row>
    <row r="206" spans="1:10" x14ac:dyDescent="0.2">
      <c r="A206" s="108" t="s">
        <v>952</v>
      </c>
      <c r="B206" s="119">
        <v>626</v>
      </c>
      <c r="C206" s="117"/>
      <c r="D206" s="317" t="s">
        <v>132</v>
      </c>
      <c r="E206" s="105" t="s">
        <v>104</v>
      </c>
      <c r="F206" s="105" t="s">
        <v>104</v>
      </c>
      <c r="G206" s="296" t="s">
        <v>104</v>
      </c>
      <c r="H206" s="105" t="s">
        <v>104</v>
      </c>
      <c r="I206" s="105" t="s">
        <v>104</v>
      </c>
      <c r="J206" s="296" t="s">
        <v>104</v>
      </c>
    </row>
    <row r="207" spans="1:10" x14ac:dyDescent="0.2">
      <c r="A207" s="108" t="s">
        <v>743</v>
      </c>
      <c r="B207" s="119">
        <v>628</v>
      </c>
      <c r="C207" s="117"/>
      <c r="D207" s="317" t="s">
        <v>133</v>
      </c>
      <c r="E207" s="105">
        <v>295</v>
      </c>
      <c r="F207" s="105">
        <v>46120</v>
      </c>
      <c r="G207" s="296">
        <v>10.9373872465302</v>
      </c>
      <c r="H207" s="105">
        <v>1189</v>
      </c>
      <c r="I207" s="105">
        <v>125174</v>
      </c>
      <c r="J207" s="296">
        <v>8.9018809486523605</v>
      </c>
    </row>
    <row r="208" spans="1:10" x14ac:dyDescent="0.2">
      <c r="A208" s="108" t="s">
        <v>744</v>
      </c>
      <c r="B208" s="119">
        <v>632</v>
      </c>
      <c r="C208" s="117"/>
      <c r="D208" s="317" t="s">
        <v>134</v>
      </c>
      <c r="E208" s="105">
        <v>755810</v>
      </c>
      <c r="F208" s="105">
        <v>1312994</v>
      </c>
      <c r="G208" s="296">
        <v>-26.44802265837</v>
      </c>
      <c r="H208" s="105">
        <v>2369018</v>
      </c>
      <c r="I208" s="105">
        <v>4581245</v>
      </c>
      <c r="J208" s="296">
        <v>-9.5009802054599106</v>
      </c>
    </row>
    <row r="209" spans="1:10" x14ac:dyDescent="0.2">
      <c r="A209" s="108" t="s">
        <v>745</v>
      </c>
      <c r="B209" s="119">
        <v>636</v>
      </c>
      <c r="C209" s="117"/>
      <c r="D209" s="317" t="s">
        <v>135</v>
      </c>
      <c r="E209" s="105">
        <v>52536</v>
      </c>
      <c r="F209" s="105">
        <v>85341</v>
      </c>
      <c r="G209" s="296">
        <v>-17.3500813512048</v>
      </c>
      <c r="H209" s="105">
        <v>329239</v>
      </c>
      <c r="I209" s="105">
        <v>630009</v>
      </c>
      <c r="J209" s="296">
        <v>-15.511130243766999</v>
      </c>
    </row>
    <row r="210" spans="1:10" x14ac:dyDescent="0.2">
      <c r="A210" s="108" t="s">
        <v>746</v>
      </c>
      <c r="B210" s="119">
        <v>640</v>
      </c>
      <c r="C210" s="117"/>
      <c r="D210" s="317" t="s">
        <v>136</v>
      </c>
      <c r="E210" s="105">
        <v>1060945</v>
      </c>
      <c r="F210" s="105">
        <v>3930402</v>
      </c>
      <c r="G210" s="296">
        <v>247.68318951218799</v>
      </c>
      <c r="H210" s="105">
        <v>2527431</v>
      </c>
      <c r="I210" s="105">
        <v>8545864</v>
      </c>
      <c r="J210" s="296">
        <v>10.4762525279634</v>
      </c>
    </row>
    <row r="211" spans="1:10" x14ac:dyDescent="0.2">
      <c r="A211" s="108" t="s">
        <v>747</v>
      </c>
      <c r="B211" s="119">
        <v>644</v>
      </c>
      <c r="C211" s="117"/>
      <c r="D211" s="317" t="s">
        <v>137</v>
      </c>
      <c r="E211" s="105">
        <v>876160</v>
      </c>
      <c r="F211" s="105">
        <v>2366176</v>
      </c>
      <c r="G211" s="296">
        <v>20.277746713703301</v>
      </c>
      <c r="H211" s="105">
        <v>2027413</v>
      </c>
      <c r="I211" s="105">
        <v>5222163</v>
      </c>
      <c r="J211" s="296">
        <v>-6.4298530697109904</v>
      </c>
    </row>
    <row r="212" spans="1:10" x14ac:dyDescent="0.2">
      <c r="A212" s="108" t="s">
        <v>748</v>
      </c>
      <c r="B212" s="119">
        <v>647</v>
      </c>
      <c r="C212" s="117"/>
      <c r="D212" s="317" t="s">
        <v>138</v>
      </c>
      <c r="E212" s="105">
        <v>4510929</v>
      </c>
      <c r="F212" s="105">
        <v>14912651</v>
      </c>
      <c r="G212" s="296">
        <v>214.33496248359299</v>
      </c>
      <c r="H212" s="105">
        <v>10082736</v>
      </c>
      <c r="I212" s="105">
        <v>30734907</v>
      </c>
      <c r="J212" s="296">
        <v>79.229236724312898</v>
      </c>
    </row>
    <row r="213" spans="1:10" x14ac:dyDescent="0.2">
      <c r="A213" s="108" t="s">
        <v>749</v>
      </c>
      <c r="B213" s="119">
        <v>649</v>
      </c>
      <c r="C213" s="117"/>
      <c r="D213" s="317" t="s">
        <v>139</v>
      </c>
      <c r="E213" s="105">
        <v>24757</v>
      </c>
      <c r="F213" s="105">
        <v>46877</v>
      </c>
      <c r="G213" s="296" t="s">
        <v>708</v>
      </c>
      <c r="H213" s="105">
        <v>51014</v>
      </c>
      <c r="I213" s="105">
        <v>99751</v>
      </c>
      <c r="J213" s="296">
        <v>-61.636886677076198</v>
      </c>
    </row>
    <row r="214" spans="1:10" x14ac:dyDescent="0.2">
      <c r="A214" s="108" t="s">
        <v>750</v>
      </c>
      <c r="B214" s="119">
        <v>653</v>
      </c>
      <c r="C214" s="117"/>
      <c r="D214" s="317" t="s">
        <v>140</v>
      </c>
      <c r="E214" s="105" t="s">
        <v>104</v>
      </c>
      <c r="F214" s="105" t="s">
        <v>104</v>
      </c>
      <c r="G214" s="296" t="s">
        <v>104</v>
      </c>
      <c r="H214" s="105" t="s">
        <v>104</v>
      </c>
      <c r="I214" s="105" t="s">
        <v>104</v>
      </c>
      <c r="J214" s="296" t="s">
        <v>104</v>
      </c>
    </row>
    <row r="215" spans="1:10" x14ac:dyDescent="0.2">
      <c r="A215" s="108" t="s">
        <v>751</v>
      </c>
      <c r="B215" s="119">
        <v>660</v>
      </c>
      <c r="C215" s="117"/>
      <c r="D215" s="317" t="s">
        <v>141</v>
      </c>
      <c r="E215" s="105">
        <v>294</v>
      </c>
      <c r="F215" s="105">
        <v>6668</v>
      </c>
      <c r="G215" s="296">
        <v>908.77458396369104</v>
      </c>
      <c r="H215" s="105">
        <v>314</v>
      </c>
      <c r="I215" s="105">
        <v>7961</v>
      </c>
      <c r="J215" s="296">
        <v>-84.423182280660598</v>
      </c>
    </row>
    <row r="216" spans="1:10" x14ac:dyDescent="0.2">
      <c r="A216" s="108" t="s">
        <v>752</v>
      </c>
      <c r="B216" s="119">
        <v>662</v>
      </c>
      <c r="C216" s="117"/>
      <c r="D216" s="317" t="s">
        <v>142</v>
      </c>
      <c r="E216" s="105">
        <v>178508</v>
      </c>
      <c r="F216" s="105">
        <v>2222338</v>
      </c>
      <c r="G216" s="296">
        <v>-18.6764352322657</v>
      </c>
      <c r="H216" s="105">
        <v>621344</v>
      </c>
      <c r="I216" s="105">
        <v>8568529</v>
      </c>
      <c r="J216" s="296">
        <v>0.53420163489400396</v>
      </c>
    </row>
    <row r="217" spans="1:10" x14ac:dyDescent="0.2">
      <c r="A217" s="108" t="s">
        <v>753</v>
      </c>
      <c r="B217" s="119">
        <v>664</v>
      </c>
      <c r="C217" s="117"/>
      <c r="D217" s="317" t="s">
        <v>143</v>
      </c>
      <c r="E217" s="105">
        <v>4258142</v>
      </c>
      <c r="F217" s="105">
        <v>28598499</v>
      </c>
      <c r="G217" s="296">
        <v>28.905379927531602</v>
      </c>
      <c r="H217" s="105">
        <v>12684837</v>
      </c>
      <c r="I217" s="105">
        <v>76813206</v>
      </c>
      <c r="J217" s="296">
        <v>21.575803559808101</v>
      </c>
    </row>
    <row r="218" spans="1:10" x14ac:dyDescent="0.2">
      <c r="A218" s="108" t="s">
        <v>754</v>
      </c>
      <c r="B218" s="119">
        <v>666</v>
      </c>
      <c r="C218" s="117"/>
      <c r="D218" s="317" t="s">
        <v>144</v>
      </c>
      <c r="E218" s="105">
        <v>623628</v>
      </c>
      <c r="F218" s="105">
        <v>7657543</v>
      </c>
      <c r="G218" s="296">
        <v>26.596863953318099</v>
      </c>
      <c r="H218" s="105">
        <v>2460924</v>
      </c>
      <c r="I218" s="105">
        <v>26467764</v>
      </c>
      <c r="J218" s="296">
        <v>48.562990500651303</v>
      </c>
    </row>
    <row r="219" spans="1:10" x14ac:dyDescent="0.2">
      <c r="A219" s="108" t="s">
        <v>755</v>
      </c>
      <c r="B219" s="119">
        <v>667</v>
      </c>
      <c r="C219" s="117"/>
      <c r="D219" s="317" t="s">
        <v>145</v>
      </c>
      <c r="E219" s="105" t="s">
        <v>104</v>
      </c>
      <c r="F219" s="105" t="s">
        <v>104</v>
      </c>
      <c r="G219" s="296" t="s">
        <v>104</v>
      </c>
      <c r="H219" s="105" t="s">
        <v>104</v>
      </c>
      <c r="I219" s="105" t="s">
        <v>104</v>
      </c>
      <c r="J219" s="296" t="s">
        <v>104</v>
      </c>
    </row>
    <row r="220" spans="1:10" x14ac:dyDescent="0.2">
      <c r="A220" s="108" t="s">
        <v>756</v>
      </c>
      <c r="B220" s="119">
        <v>669</v>
      </c>
      <c r="C220" s="117"/>
      <c r="D220" s="317" t="s">
        <v>146</v>
      </c>
      <c r="E220" s="105">
        <v>14067</v>
      </c>
      <c r="F220" s="105">
        <v>419578</v>
      </c>
      <c r="G220" s="296">
        <v>-75.386266975625503</v>
      </c>
      <c r="H220" s="105">
        <v>74866</v>
      </c>
      <c r="I220" s="105">
        <v>2434945</v>
      </c>
      <c r="J220" s="296">
        <v>-43.757469338466699</v>
      </c>
    </row>
    <row r="221" spans="1:10" x14ac:dyDescent="0.2">
      <c r="A221" s="108" t="s">
        <v>757</v>
      </c>
      <c r="B221" s="119">
        <v>672</v>
      </c>
      <c r="C221" s="117"/>
      <c r="D221" s="317" t="s">
        <v>147</v>
      </c>
      <c r="E221" s="105">
        <v>5826</v>
      </c>
      <c r="F221" s="105">
        <v>187542</v>
      </c>
      <c r="G221" s="296">
        <v>-12.136913908774</v>
      </c>
      <c r="H221" s="105">
        <v>21432</v>
      </c>
      <c r="I221" s="105">
        <v>592274</v>
      </c>
      <c r="J221" s="296">
        <v>50.5197135349161</v>
      </c>
    </row>
    <row r="222" spans="1:10" x14ac:dyDescent="0.2">
      <c r="A222" s="108" t="s">
        <v>758</v>
      </c>
      <c r="B222" s="119">
        <v>675</v>
      </c>
      <c r="C222" s="117"/>
      <c r="D222" s="317" t="s">
        <v>148</v>
      </c>
      <c r="E222" s="105" t="s">
        <v>104</v>
      </c>
      <c r="F222" s="105" t="s">
        <v>104</v>
      </c>
      <c r="G222" s="296" t="s">
        <v>104</v>
      </c>
      <c r="H222" s="105" t="s">
        <v>104</v>
      </c>
      <c r="I222" s="105" t="s">
        <v>104</v>
      </c>
      <c r="J222" s="296" t="s">
        <v>104</v>
      </c>
    </row>
    <row r="223" spans="1:10" ht="14.25" x14ac:dyDescent="0.2">
      <c r="A223" s="564" t="s">
        <v>710</v>
      </c>
      <c r="B223" s="564"/>
      <c r="C223" s="564"/>
      <c r="D223" s="564"/>
      <c r="E223" s="564"/>
      <c r="F223" s="564"/>
      <c r="G223" s="564"/>
      <c r="H223" s="564"/>
      <c r="I223" s="564"/>
      <c r="J223" s="564"/>
    </row>
    <row r="224" spans="1:10" x14ac:dyDescent="0.2">
      <c r="D224" s="108"/>
      <c r="E224" s="109"/>
      <c r="F224" s="110"/>
      <c r="H224" s="122"/>
      <c r="I224" s="123"/>
      <c r="J224" s="124"/>
    </row>
    <row r="225" spans="1:10" ht="17.25" customHeight="1" x14ac:dyDescent="0.2">
      <c r="A225" s="567" t="s">
        <v>1001</v>
      </c>
      <c r="B225" s="568"/>
      <c r="C225" s="533" t="s">
        <v>1002</v>
      </c>
      <c r="D225" s="446"/>
      <c r="E225" s="555" t="s">
        <v>1120</v>
      </c>
      <c r="F225" s="547"/>
      <c r="G225" s="547"/>
      <c r="H225" s="557" t="s">
        <v>1132</v>
      </c>
      <c r="I225" s="547"/>
      <c r="J225" s="547"/>
    </row>
    <row r="226" spans="1:10" ht="16.5" customHeight="1" x14ac:dyDescent="0.2">
      <c r="A226" s="569"/>
      <c r="B226" s="570"/>
      <c r="C226" s="534"/>
      <c r="D226" s="535"/>
      <c r="E226" s="115" t="s">
        <v>467</v>
      </c>
      <c r="F226" s="548" t="s">
        <v>468</v>
      </c>
      <c r="G226" s="549"/>
      <c r="H226" s="46" t="s">
        <v>467</v>
      </c>
      <c r="I226" s="576" t="s">
        <v>468</v>
      </c>
      <c r="J226" s="577"/>
    </row>
    <row r="227" spans="1:10" ht="12.75" customHeight="1" x14ac:dyDescent="0.2">
      <c r="A227" s="569"/>
      <c r="B227" s="570"/>
      <c r="C227" s="534"/>
      <c r="D227" s="535"/>
      <c r="E227" s="550" t="s">
        <v>109</v>
      </c>
      <c r="F227" s="538" t="s">
        <v>105</v>
      </c>
      <c r="G227" s="573" t="s">
        <v>1133</v>
      </c>
      <c r="H227" s="538" t="s">
        <v>109</v>
      </c>
      <c r="I227" s="538" t="s">
        <v>105</v>
      </c>
      <c r="J227" s="544" t="s">
        <v>1140</v>
      </c>
    </row>
    <row r="228" spans="1:10" ht="12.75" customHeight="1" x14ac:dyDescent="0.2">
      <c r="A228" s="569"/>
      <c r="B228" s="570"/>
      <c r="C228" s="534"/>
      <c r="D228" s="535"/>
      <c r="E228" s="551"/>
      <c r="F228" s="539"/>
      <c r="G228" s="574"/>
      <c r="H228" s="539"/>
      <c r="I228" s="539"/>
      <c r="J228" s="565"/>
    </row>
    <row r="229" spans="1:10" ht="12.75" customHeight="1" x14ac:dyDescent="0.2">
      <c r="A229" s="569"/>
      <c r="B229" s="570"/>
      <c r="C229" s="534"/>
      <c r="D229" s="535"/>
      <c r="E229" s="551"/>
      <c r="F229" s="539"/>
      <c r="G229" s="574"/>
      <c r="H229" s="539"/>
      <c r="I229" s="539"/>
      <c r="J229" s="565"/>
    </row>
    <row r="230" spans="1:10" ht="28.5" customHeight="1" x14ac:dyDescent="0.2">
      <c r="A230" s="571"/>
      <c r="B230" s="572"/>
      <c r="C230" s="536"/>
      <c r="D230" s="537"/>
      <c r="E230" s="552"/>
      <c r="F230" s="540"/>
      <c r="G230" s="575"/>
      <c r="H230" s="540"/>
      <c r="I230" s="540"/>
      <c r="J230" s="566"/>
    </row>
    <row r="231" spans="1:10" x14ac:dyDescent="0.2">
      <c r="A231" s="108"/>
      <c r="B231" s="116"/>
      <c r="C231" s="117"/>
      <c r="D231" s="318"/>
      <c r="E231" s="109"/>
      <c r="F231" s="110"/>
      <c r="H231" s="109"/>
      <c r="I231" s="110"/>
    </row>
    <row r="232" spans="1:10" x14ac:dyDescent="0.2">
      <c r="B232" s="127"/>
      <c r="C232" s="128" t="s">
        <v>821</v>
      </c>
      <c r="D232" s="318"/>
    </row>
    <row r="233" spans="1:10" x14ac:dyDescent="0.2">
      <c r="A233" s="108"/>
      <c r="B233" s="125"/>
      <c r="C233" s="117"/>
      <c r="D233" s="318"/>
    </row>
    <row r="234" spans="1:10" ht="12.75" customHeight="1" x14ac:dyDescent="0.2">
      <c r="A234" s="108" t="s">
        <v>759</v>
      </c>
      <c r="B234" s="119">
        <v>676</v>
      </c>
      <c r="C234" s="117"/>
      <c r="D234" s="118" t="s">
        <v>149</v>
      </c>
      <c r="E234" s="105">
        <v>4114</v>
      </c>
      <c r="F234" s="105">
        <v>177042</v>
      </c>
      <c r="G234" s="296">
        <v>-83.482299464841503</v>
      </c>
      <c r="H234" s="105">
        <v>26957</v>
      </c>
      <c r="I234" s="105">
        <v>1083389</v>
      </c>
      <c r="J234" s="296">
        <v>-78.793130110185203</v>
      </c>
    </row>
    <row r="235" spans="1:10" ht="12.75" customHeight="1" x14ac:dyDescent="0.2">
      <c r="A235" s="108" t="s">
        <v>760</v>
      </c>
      <c r="B235" s="119">
        <v>680</v>
      </c>
      <c r="C235" s="117"/>
      <c r="D235" s="118" t="s">
        <v>150</v>
      </c>
      <c r="E235" s="105">
        <v>1627605</v>
      </c>
      <c r="F235" s="105">
        <v>37236822</v>
      </c>
      <c r="G235" s="296">
        <v>79.801906478128998</v>
      </c>
      <c r="H235" s="105">
        <v>4690272</v>
      </c>
      <c r="I235" s="105">
        <v>89770932</v>
      </c>
      <c r="J235" s="296">
        <v>40.581245187683201</v>
      </c>
    </row>
    <row r="236" spans="1:10" x14ac:dyDescent="0.2">
      <c r="A236" s="64" t="s">
        <v>761</v>
      </c>
      <c r="B236" s="132">
        <v>684</v>
      </c>
      <c r="C236" s="77"/>
      <c r="D236" s="58" t="s">
        <v>151</v>
      </c>
      <c r="E236" s="59">
        <v>825</v>
      </c>
      <c r="F236" s="59">
        <v>61275</v>
      </c>
      <c r="G236" s="217" t="s">
        <v>708</v>
      </c>
      <c r="H236" s="59">
        <v>869</v>
      </c>
      <c r="I236" s="59">
        <v>71521</v>
      </c>
      <c r="J236" s="217" t="s">
        <v>708</v>
      </c>
    </row>
    <row r="237" spans="1:10" x14ac:dyDescent="0.2">
      <c r="A237" s="64" t="s">
        <v>762</v>
      </c>
      <c r="B237" s="132">
        <v>690</v>
      </c>
      <c r="C237" s="77"/>
      <c r="D237" s="58" t="s">
        <v>152</v>
      </c>
      <c r="E237" s="59">
        <v>5490597</v>
      </c>
      <c r="F237" s="59">
        <v>62341720</v>
      </c>
      <c r="G237" s="217">
        <v>99.611674111073796</v>
      </c>
      <c r="H237" s="59">
        <v>17531564</v>
      </c>
      <c r="I237" s="59">
        <v>158913997</v>
      </c>
      <c r="J237" s="217">
        <v>35.224309797287901</v>
      </c>
    </row>
    <row r="238" spans="1:10" x14ac:dyDescent="0.2">
      <c r="A238" s="64" t="s">
        <v>763</v>
      </c>
      <c r="B238" s="132">
        <v>696</v>
      </c>
      <c r="C238" s="77"/>
      <c r="D238" s="58" t="s">
        <v>153</v>
      </c>
      <c r="E238" s="59">
        <v>14588</v>
      </c>
      <c r="F238" s="59">
        <v>564180</v>
      </c>
      <c r="G238" s="217">
        <v>-18.8074840221222</v>
      </c>
      <c r="H238" s="59">
        <v>96230</v>
      </c>
      <c r="I238" s="59">
        <v>1871728</v>
      </c>
      <c r="J238" s="217">
        <v>-20.877340787951301</v>
      </c>
    </row>
    <row r="239" spans="1:10" x14ac:dyDescent="0.2">
      <c r="A239" s="64" t="s">
        <v>764</v>
      </c>
      <c r="B239" s="132">
        <v>700</v>
      </c>
      <c r="C239" s="77"/>
      <c r="D239" s="58" t="s">
        <v>154</v>
      </c>
      <c r="E239" s="59">
        <v>791148</v>
      </c>
      <c r="F239" s="59">
        <v>4599621</v>
      </c>
      <c r="G239" s="217">
        <v>-20.753151743169401</v>
      </c>
      <c r="H239" s="59">
        <v>2617364</v>
      </c>
      <c r="I239" s="59">
        <v>14964497</v>
      </c>
      <c r="J239" s="217">
        <v>-3.9044673627346498</v>
      </c>
    </row>
    <row r="240" spans="1:10" x14ac:dyDescent="0.2">
      <c r="A240" s="64" t="s">
        <v>765</v>
      </c>
      <c r="B240" s="132">
        <v>701</v>
      </c>
      <c r="C240" s="77"/>
      <c r="D240" s="58" t="s">
        <v>155</v>
      </c>
      <c r="E240" s="59">
        <v>3135963</v>
      </c>
      <c r="F240" s="59">
        <v>61637156</v>
      </c>
      <c r="G240" s="217">
        <v>50.483795743636499</v>
      </c>
      <c r="H240" s="59">
        <v>8785475</v>
      </c>
      <c r="I240" s="59">
        <v>167061014</v>
      </c>
      <c r="J240" s="217">
        <v>31.8267306041631</v>
      </c>
    </row>
    <row r="241" spans="1:10" x14ac:dyDescent="0.2">
      <c r="A241" s="64" t="s">
        <v>766</v>
      </c>
      <c r="B241" s="132">
        <v>703</v>
      </c>
      <c r="C241" s="77"/>
      <c r="D241" s="58" t="s">
        <v>156</v>
      </c>
      <c r="E241" s="59" t="s">
        <v>104</v>
      </c>
      <c r="F241" s="59" t="s">
        <v>104</v>
      </c>
      <c r="G241" s="217" t="s">
        <v>104</v>
      </c>
      <c r="H241" s="59" t="s">
        <v>104</v>
      </c>
      <c r="I241" s="59" t="s">
        <v>104</v>
      </c>
      <c r="J241" s="217" t="s">
        <v>104</v>
      </c>
    </row>
    <row r="242" spans="1:10" x14ac:dyDescent="0.2">
      <c r="A242" s="64" t="s">
        <v>767</v>
      </c>
      <c r="B242" s="132">
        <v>706</v>
      </c>
      <c r="C242" s="77"/>
      <c r="D242" s="58" t="s">
        <v>157</v>
      </c>
      <c r="E242" s="59">
        <v>45324</v>
      </c>
      <c r="F242" s="59">
        <v>9691241</v>
      </c>
      <c r="G242" s="217">
        <v>-2.6947101617490699</v>
      </c>
      <c r="H242" s="59">
        <v>157761</v>
      </c>
      <c r="I242" s="59">
        <v>27883236</v>
      </c>
      <c r="J242" s="217">
        <v>-5.8783777192312696</v>
      </c>
    </row>
    <row r="243" spans="1:10" x14ac:dyDescent="0.2">
      <c r="A243" s="64" t="s">
        <v>768</v>
      </c>
      <c r="B243" s="132">
        <v>708</v>
      </c>
      <c r="C243" s="77"/>
      <c r="D243" s="58" t="s">
        <v>158</v>
      </c>
      <c r="E243" s="59">
        <v>18404</v>
      </c>
      <c r="F243" s="59">
        <v>8315299</v>
      </c>
      <c r="G243" s="217">
        <v>61.612871501882502</v>
      </c>
      <c r="H243" s="59">
        <v>41750</v>
      </c>
      <c r="I243" s="59">
        <v>20674990</v>
      </c>
      <c r="J243" s="217">
        <v>17.130040127893</v>
      </c>
    </row>
    <row r="244" spans="1:10" x14ac:dyDescent="0.2">
      <c r="A244" s="64" t="s">
        <v>769</v>
      </c>
      <c r="B244" s="132">
        <v>716</v>
      </c>
      <c r="C244" s="77"/>
      <c r="D244" s="58" t="s">
        <v>159</v>
      </c>
      <c r="E244" s="59">
        <v>327</v>
      </c>
      <c r="F244" s="59">
        <v>6519</v>
      </c>
      <c r="G244" s="217">
        <v>205.33957845433301</v>
      </c>
      <c r="H244" s="59">
        <v>329</v>
      </c>
      <c r="I244" s="59">
        <v>7073</v>
      </c>
      <c r="J244" s="217">
        <v>100.88043169554101</v>
      </c>
    </row>
    <row r="245" spans="1:10" x14ac:dyDescent="0.2">
      <c r="A245" s="64" t="s">
        <v>770</v>
      </c>
      <c r="B245" s="132">
        <v>720</v>
      </c>
      <c r="C245" s="77"/>
      <c r="D245" s="58" t="s">
        <v>160</v>
      </c>
      <c r="E245" s="59">
        <v>92821516</v>
      </c>
      <c r="F245" s="59">
        <v>1445808342</v>
      </c>
      <c r="G245" s="217">
        <v>153.960753038928</v>
      </c>
      <c r="H245" s="59">
        <v>229739225</v>
      </c>
      <c r="I245" s="59">
        <v>3318389229</v>
      </c>
      <c r="J245" s="217">
        <v>92.482829852584999</v>
      </c>
    </row>
    <row r="246" spans="1:10" x14ac:dyDescent="0.2">
      <c r="A246" s="64" t="s">
        <v>771</v>
      </c>
      <c r="B246" s="132">
        <v>724</v>
      </c>
      <c r="C246" s="77"/>
      <c r="D246" s="58" t="s">
        <v>161</v>
      </c>
      <c r="E246" s="59" t="s">
        <v>104</v>
      </c>
      <c r="F246" s="59" t="s">
        <v>104</v>
      </c>
      <c r="G246" s="217" t="s">
        <v>104</v>
      </c>
      <c r="H246" s="59" t="s">
        <v>104</v>
      </c>
      <c r="I246" s="59" t="s">
        <v>104</v>
      </c>
      <c r="J246" s="217" t="s">
        <v>104</v>
      </c>
    </row>
    <row r="247" spans="1:10" x14ac:dyDescent="0.2">
      <c r="A247" s="64" t="s">
        <v>772</v>
      </c>
      <c r="B247" s="132">
        <v>728</v>
      </c>
      <c r="C247" s="77"/>
      <c r="D247" s="58" t="s">
        <v>162</v>
      </c>
      <c r="E247" s="59">
        <v>1360683</v>
      </c>
      <c r="F247" s="59">
        <v>20551621</v>
      </c>
      <c r="G247" s="217">
        <v>61.0454559808936</v>
      </c>
      <c r="H247" s="59">
        <v>3921805</v>
      </c>
      <c r="I247" s="59">
        <v>58221792</v>
      </c>
      <c r="J247" s="217">
        <v>44.219494224276197</v>
      </c>
    </row>
    <row r="248" spans="1:10" x14ac:dyDescent="0.2">
      <c r="A248" s="64" t="s">
        <v>773</v>
      </c>
      <c r="B248" s="132">
        <v>732</v>
      </c>
      <c r="C248" s="77"/>
      <c r="D248" s="58" t="s">
        <v>163</v>
      </c>
      <c r="E248" s="59">
        <v>1146893</v>
      </c>
      <c r="F248" s="59">
        <v>68656084</v>
      </c>
      <c r="G248" s="217">
        <v>46.168904417541803</v>
      </c>
      <c r="H248" s="59">
        <v>4958287</v>
      </c>
      <c r="I248" s="59">
        <v>161955968</v>
      </c>
      <c r="J248" s="217">
        <v>18.680014988231601</v>
      </c>
    </row>
    <row r="249" spans="1:10" x14ac:dyDescent="0.2">
      <c r="A249" s="64" t="s">
        <v>774</v>
      </c>
      <c r="B249" s="132">
        <v>736</v>
      </c>
      <c r="C249" s="77"/>
      <c r="D249" s="58" t="s">
        <v>164</v>
      </c>
      <c r="E249" s="59">
        <v>1644499</v>
      </c>
      <c r="F249" s="59">
        <v>26223614</v>
      </c>
      <c r="G249" s="217">
        <v>26.0201818832846</v>
      </c>
      <c r="H249" s="59">
        <v>4979745</v>
      </c>
      <c r="I249" s="59">
        <v>76092900</v>
      </c>
      <c r="J249" s="217">
        <v>30.8568032118867</v>
      </c>
    </row>
    <row r="250" spans="1:10" s="101" customFormat="1" x14ac:dyDescent="0.2">
      <c r="A250" s="108" t="s">
        <v>775</v>
      </c>
      <c r="B250" s="125">
        <v>740</v>
      </c>
      <c r="C250" s="117"/>
      <c r="D250" s="118" t="s">
        <v>165</v>
      </c>
      <c r="E250" s="105">
        <v>61572</v>
      </c>
      <c r="F250" s="105">
        <v>3117858</v>
      </c>
      <c r="G250" s="296">
        <v>20.272001462771701</v>
      </c>
      <c r="H250" s="105">
        <v>208960</v>
      </c>
      <c r="I250" s="105">
        <v>9422861</v>
      </c>
      <c r="J250" s="296">
        <v>38.2598516549536</v>
      </c>
    </row>
    <row r="251" spans="1:10" s="101" customFormat="1" x14ac:dyDescent="0.2">
      <c r="A251" s="108" t="s">
        <v>776</v>
      </c>
      <c r="B251" s="125">
        <v>743</v>
      </c>
      <c r="C251" s="117"/>
      <c r="D251" s="118" t="s">
        <v>166</v>
      </c>
      <c r="E251" s="105">
        <v>17</v>
      </c>
      <c r="F251" s="105">
        <v>37251</v>
      </c>
      <c r="G251" s="296">
        <v>-95.212790566173496</v>
      </c>
      <c r="H251" s="105">
        <v>456</v>
      </c>
      <c r="I251" s="105">
        <v>256962</v>
      </c>
      <c r="J251" s="296">
        <v>-85.931199413950495</v>
      </c>
    </row>
    <row r="252" spans="1:10" s="53" customFormat="1" ht="33.75" customHeight="1" x14ac:dyDescent="0.2">
      <c r="A252" s="120" t="s">
        <v>674</v>
      </c>
      <c r="B252" s="50" t="s">
        <v>674</v>
      </c>
      <c r="C252" s="578" t="s">
        <v>1020</v>
      </c>
      <c r="D252" s="579"/>
      <c r="E252" s="216">
        <v>93915</v>
      </c>
      <c r="F252" s="216">
        <v>1643923</v>
      </c>
      <c r="G252" s="295">
        <v>15.3639080722728</v>
      </c>
      <c r="H252" s="216">
        <v>319724</v>
      </c>
      <c r="I252" s="216">
        <v>5938136</v>
      </c>
      <c r="J252" s="295">
        <v>-4.0938921580059704</v>
      </c>
    </row>
    <row r="253" spans="1:10" s="53" customFormat="1" ht="21" customHeight="1" x14ac:dyDescent="0.2">
      <c r="A253" s="108" t="s">
        <v>777</v>
      </c>
      <c r="B253" s="125">
        <v>800</v>
      </c>
      <c r="C253" s="117"/>
      <c r="D253" s="118" t="s">
        <v>167</v>
      </c>
      <c r="E253" s="105">
        <v>15018</v>
      </c>
      <c r="F253" s="105">
        <v>1517508</v>
      </c>
      <c r="G253" s="296">
        <v>19.318015628022302</v>
      </c>
      <c r="H253" s="105">
        <v>86646</v>
      </c>
      <c r="I253" s="105">
        <v>4611154</v>
      </c>
      <c r="J253" s="296">
        <v>-6.5381012241052803</v>
      </c>
    </row>
    <row r="254" spans="1:10" s="101" customFormat="1" x14ac:dyDescent="0.2">
      <c r="A254" s="108" t="s">
        <v>778</v>
      </c>
      <c r="B254" s="125">
        <v>801</v>
      </c>
      <c r="C254" s="117"/>
      <c r="D254" s="118" t="s">
        <v>168</v>
      </c>
      <c r="E254" s="105" t="s">
        <v>104</v>
      </c>
      <c r="F254" s="105" t="s">
        <v>104</v>
      </c>
      <c r="G254" s="296" t="s">
        <v>104</v>
      </c>
      <c r="H254" s="105" t="s">
        <v>104</v>
      </c>
      <c r="I254" s="105" t="s">
        <v>104</v>
      </c>
      <c r="J254" s="296">
        <v>-100</v>
      </c>
    </row>
    <row r="255" spans="1:10" s="101" customFormat="1" x14ac:dyDescent="0.2">
      <c r="A255" s="108" t="s">
        <v>779</v>
      </c>
      <c r="B255" s="125">
        <v>803</v>
      </c>
      <c r="C255" s="117"/>
      <c r="D255" s="118" t="s">
        <v>169</v>
      </c>
      <c r="E255" s="105" t="s">
        <v>104</v>
      </c>
      <c r="F255" s="105" t="s">
        <v>104</v>
      </c>
      <c r="G255" s="296" t="s">
        <v>104</v>
      </c>
      <c r="H255" s="105" t="s">
        <v>104</v>
      </c>
      <c r="I255" s="105" t="s">
        <v>104</v>
      </c>
      <c r="J255" s="296" t="s">
        <v>104</v>
      </c>
    </row>
    <row r="256" spans="1:10" x14ac:dyDescent="0.2">
      <c r="A256" s="64" t="s">
        <v>780</v>
      </c>
      <c r="B256" s="132">
        <v>804</v>
      </c>
      <c r="C256" s="77"/>
      <c r="D256" s="58" t="s">
        <v>170</v>
      </c>
      <c r="E256" s="59">
        <v>78897</v>
      </c>
      <c r="F256" s="59">
        <v>126415</v>
      </c>
      <c r="G256" s="217">
        <v>-17.468058575056599</v>
      </c>
      <c r="H256" s="59">
        <v>233007</v>
      </c>
      <c r="I256" s="59">
        <v>800502</v>
      </c>
      <c r="J256" s="217">
        <v>-33.098656878452097</v>
      </c>
    </row>
    <row r="257" spans="1:10" x14ac:dyDescent="0.2">
      <c r="A257" s="108" t="s">
        <v>781</v>
      </c>
      <c r="B257" s="125">
        <v>806</v>
      </c>
      <c r="C257" s="117"/>
      <c r="D257" s="118" t="s">
        <v>171</v>
      </c>
      <c r="E257" s="105" t="s">
        <v>104</v>
      </c>
      <c r="F257" s="105" t="s">
        <v>104</v>
      </c>
      <c r="G257" s="296" t="s">
        <v>104</v>
      </c>
      <c r="H257" s="105" t="s">
        <v>104</v>
      </c>
      <c r="I257" s="105" t="s">
        <v>104</v>
      </c>
      <c r="J257" s="296" t="s">
        <v>104</v>
      </c>
    </row>
    <row r="258" spans="1:10" x14ac:dyDescent="0.2">
      <c r="A258" s="108" t="s">
        <v>782</v>
      </c>
      <c r="B258" s="125">
        <v>807</v>
      </c>
      <c r="C258" s="117"/>
      <c r="D258" s="118" t="s">
        <v>172</v>
      </c>
      <c r="E258" s="105" t="s">
        <v>104</v>
      </c>
      <c r="F258" s="105" t="s">
        <v>104</v>
      </c>
      <c r="G258" s="296" t="s">
        <v>104</v>
      </c>
      <c r="H258" s="105" t="s">
        <v>104</v>
      </c>
      <c r="I258" s="105" t="s">
        <v>104</v>
      </c>
      <c r="J258" s="296" t="s">
        <v>104</v>
      </c>
    </row>
    <row r="259" spans="1:10" x14ac:dyDescent="0.2">
      <c r="A259" s="108" t="s">
        <v>783</v>
      </c>
      <c r="B259" s="125">
        <v>809</v>
      </c>
      <c r="C259" s="117"/>
      <c r="D259" s="118" t="s">
        <v>173</v>
      </c>
      <c r="E259" s="105" t="s">
        <v>104</v>
      </c>
      <c r="F259" s="105" t="s">
        <v>104</v>
      </c>
      <c r="G259" s="296" t="s">
        <v>104</v>
      </c>
      <c r="H259" s="105">
        <v>2</v>
      </c>
      <c r="I259" s="105">
        <v>358</v>
      </c>
      <c r="J259" s="296" t="s">
        <v>708</v>
      </c>
    </row>
    <row r="260" spans="1:10" x14ac:dyDescent="0.2">
      <c r="A260" s="108" t="s">
        <v>784</v>
      </c>
      <c r="B260" s="125">
        <v>811</v>
      </c>
      <c r="C260" s="117"/>
      <c r="D260" s="118" t="s">
        <v>174</v>
      </c>
      <c r="E260" s="105" t="s">
        <v>104</v>
      </c>
      <c r="F260" s="105" t="s">
        <v>104</v>
      </c>
      <c r="G260" s="296" t="s">
        <v>104</v>
      </c>
      <c r="H260" s="105" t="s">
        <v>104</v>
      </c>
      <c r="I260" s="105" t="s">
        <v>104</v>
      </c>
      <c r="J260" s="296" t="s">
        <v>104</v>
      </c>
    </row>
    <row r="261" spans="1:10" x14ac:dyDescent="0.2">
      <c r="A261" s="108" t="s">
        <v>785</v>
      </c>
      <c r="B261" s="125">
        <v>812</v>
      </c>
      <c r="C261" s="117"/>
      <c r="D261" s="118" t="s">
        <v>175</v>
      </c>
      <c r="E261" s="105" t="s">
        <v>104</v>
      </c>
      <c r="F261" s="105" t="s">
        <v>104</v>
      </c>
      <c r="G261" s="296" t="s">
        <v>104</v>
      </c>
      <c r="H261" s="105" t="s">
        <v>104</v>
      </c>
      <c r="I261" s="105" t="s">
        <v>104</v>
      </c>
      <c r="J261" s="296" t="s">
        <v>104</v>
      </c>
    </row>
    <row r="262" spans="1:10" x14ac:dyDescent="0.2">
      <c r="A262" s="108" t="s">
        <v>786</v>
      </c>
      <c r="B262" s="125">
        <v>813</v>
      </c>
      <c r="C262" s="117"/>
      <c r="D262" s="118" t="s">
        <v>176</v>
      </c>
      <c r="E262" s="105" t="s">
        <v>104</v>
      </c>
      <c r="F262" s="105" t="s">
        <v>104</v>
      </c>
      <c r="G262" s="296" t="s">
        <v>104</v>
      </c>
      <c r="H262" s="105" t="s">
        <v>104</v>
      </c>
      <c r="I262" s="105" t="s">
        <v>104</v>
      </c>
      <c r="J262" s="296" t="s">
        <v>104</v>
      </c>
    </row>
    <row r="263" spans="1:10" x14ac:dyDescent="0.2">
      <c r="A263" s="108" t="s">
        <v>787</v>
      </c>
      <c r="B263" s="125">
        <v>815</v>
      </c>
      <c r="C263" s="117"/>
      <c r="D263" s="118" t="s">
        <v>177</v>
      </c>
      <c r="E263" s="105" t="s">
        <v>104</v>
      </c>
      <c r="F263" s="105" t="s">
        <v>104</v>
      </c>
      <c r="G263" s="296" t="s">
        <v>104</v>
      </c>
      <c r="H263" s="105" t="s">
        <v>104</v>
      </c>
      <c r="I263" s="105" t="s">
        <v>104</v>
      </c>
      <c r="J263" s="296" t="s">
        <v>104</v>
      </c>
    </row>
    <row r="264" spans="1:10" x14ac:dyDescent="0.2">
      <c r="A264" s="108" t="s">
        <v>788</v>
      </c>
      <c r="B264" s="125">
        <v>816</v>
      </c>
      <c r="C264" s="117"/>
      <c r="D264" s="118" t="s">
        <v>178</v>
      </c>
      <c r="E264" s="105" t="s">
        <v>104</v>
      </c>
      <c r="F264" s="105" t="s">
        <v>104</v>
      </c>
      <c r="G264" s="296" t="s">
        <v>104</v>
      </c>
      <c r="H264" s="105" t="s">
        <v>104</v>
      </c>
      <c r="I264" s="105" t="s">
        <v>104</v>
      </c>
      <c r="J264" s="296" t="s">
        <v>104</v>
      </c>
    </row>
    <row r="265" spans="1:10" x14ac:dyDescent="0.2">
      <c r="A265" s="108" t="s">
        <v>789</v>
      </c>
      <c r="B265" s="125">
        <v>817</v>
      </c>
      <c r="C265" s="117"/>
      <c r="D265" s="118" t="s">
        <v>179</v>
      </c>
      <c r="E265" s="105" t="s">
        <v>104</v>
      </c>
      <c r="F265" s="105" t="s">
        <v>104</v>
      </c>
      <c r="G265" s="296" t="s">
        <v>104</v>
      </c>
      <c r="H265" s="105" t="s">
        <v>104</v>
      </c>
      <c r="I265" s="105" t="s">
        <v>104</v>
      </c>
      <c r="J265" s="296" t="s">
        <v>104</v>
      </c>
    </row>
    <row r="266" spans="1:10" x14ac:dyDescent="0.2">
      <c r="A266" s="108" t="s">
        <v>790</v>
      </c>
      <c r="B266" s="125">
        <v>819</v>
      </c>
      <c r="C266" s="117"/>
      <c r="D266" s="118" t="s">
        <v>180</v>
      </c>
      <c r="E266" s="105" t="s">
        <v>104</v>
      </c>
      <c r="F266" s="105" t="s">
        <v>104</v>
      </c>
      <c r="G266" s="296" t="s">
        <v>104</v>
      </c>
      <c r="H266" s="105" t="s">
        <v>104</v>
      </c>
      <c r="I266" s="105" t="s">
        <v>104</v>
      </c>
      <c r="J266" s="296" t="s">
        <v>104</v>
      </c>
    </row>
    <row r="267" spans="1:10" x14ac:dyDescent="0.2">
      <c r="A267" s="108" t="s">
        <v>791</v>
      </c>
      <c r="B267" s="125">
        <v>820</v>
      </c>
      <c r="C267" s="117"/>
      <c r="D267" s="118" t="s">
        <v>480</v>
      </c>
      <c r="E267" s="105" t="s">
        <v>104</v>
      </c>
      <c r="F267" s="105" t="s">
        <v>104</v>
      </c>
      <c r="G267" s="296" t="s">
        <v>104</v>
      </c>
      <c r="H267" s="105" t="s">
        <v>104</v>
      </c>
      <c r="I267" s="105" t="s">
        <v>104</v>
      </c>
      <c r="J267" s="296" t="s">
        <v>104</v>
      </c>
    </row>
    <row r="268" spans="1:10" x14ac:dyDescent="0.2">
      <c r="A268" s="108" t="s">
        <v>792</v>
      </c>
      <c r="B268" s="125">
        <v>822</v>
      </c>
      <c r="C268" s="117"/>
      <c r="D268" s="118" t="s">
        <v>479</v>
      </c>
      <c r="E268" s="105" t="s">
        <v>104</v>
      </c>
      <c r="F268" s="105" t="s">
        <v>104</v>
      </c>
      <c r="G268" s="296" t="s">
        <v>104</v>
      </c>
      <c r="H268" s="105" t="s">
        <v>104</v>
      </c>
      <c r="I268" s="105">
        <v>33</v>
      </c>
      <c r="J268" s="296" t="s">
        <v>708</v>
      </c>
    </row>
    <row r="269" spans="1:10" x14ac:dyDescent="0.2">
      <c r="A269" s="108" t="s">
        <v>793</v>
      </c>
      <c r="B269" s="125">
        <v>823</v>
      </c>
      <c r="C269" s="117"/>
      <c r="D269" s="118" t="s">
        <v>835</v>
      </c>
      <c r="E269" s="105" t="s">
        <v>104</v>
      </c>
      <c r="F269" s="105" t="s">
        <v>104</v>
      </c>
      <c r="G269" s="296" t="s">
        <v>104</v>
      </c>
      <c r="H269" s="105">
        <v>21</v>
      </c>
      <c r="I269" s="105">
        <v>524651</v>
      </c>
      <c r="J269" s="296" t="s">
        <v>708</v>
      </c>
    </row>
    <row r="270" spans="1:10" x14ac:dyDescent="0.2">
      <c r="A270" s="108" t="s">
        <v>794</v>
      </c>
      <c r="B270" s="125">
        <v>824</v>
      </c>
      <c r="C270" s="117"/>
      <c r="D270" s="118" t="s">
        <v>181</v>
      </c>
      <c r="E270" s="105" t="s">
        <v>104</v>
      </c>
      <c r="F270" s="105" t="s">
        <v>104</v>
      </c>
      <c r="G270" s="296" t="s">
        <v>104</v>
      </c>
      <c r="H270" s="105" t="s">
        <v>104</v>
      </c>
      <c r="I270" s="105" t="s">
        <v>104</v>
      </c>
      <c r="J270" s="296" t="s">
        <v>104</v>
      </c>
    </row>
    <row r="271" spans="1:10" x14ac:dyDescent="0.2">
      <c r="A271" s="108" t="s">
        <v>795</v>
      </c>
      <c r="B271" s="125">
        <v>825</v>
      </c>
      <c r="C271" s="117"/>
      <c r="D271" s="118" t="s">
        <v>182</v>
      </c>
      <c r="E271" s="105" t="s">
        <v>104</v>
      </c>
      <c r="F271" s="105" t="s">
        <v>104</v>
      </c>
      <c r="G271" s="296" t="s">
        <v>104</v>
      </c>
      <c r="H271" s="105" t="s">
        <v>104</v>
      </c>
      <c r="I271" s="105" t="s">
        <v>104</v>
      </c>
      <c r="J271" s="296" t="s">
        <v>104</v>
      </c>
    </row>
    <row r="272" spans="1:10" x14ac:dyDescent="0.2">
      <c r="A272" s="108" t="s">
        <v>796</v>
      </c>
      <c r="B272" s="125">
        <v>830</v>
      </c>
      <c r="C272" s="117"/>
      <c r="D272" s="118" t="s">
        <v>183</v>
      </c>
      <c r="E272" s="105" t="s">
        <v>104</v>
      </c>
      <c r="F272" s="105" t="s">
        <v>104</v>
      </c>
      <c r="G272" s="296" t="s">
        <v>104</v>
      </c>
      <c r="H272" s="105">
        <v>47</v>
      </c>
      <c r="I272" s="105">
        <v>1435</v>
      </c>
      <c r="J272" s="296" t="s">
        <v>708</v>
      </c>
    </row>
    <row r="273" spans="1:10" x14ac:dyDescent="0.2">
      <c r="A273" s="108" t="s">
        <v>797</v>
      </c>
      <c r="B273" s="125">
        <v>831</v>
      </c>
      <c r="C273" s="117"/>
      <c r="D273" s="118" t="s">
        <v>184</v>
      </c>
      <c r="E273" s="105" t="s">
        <v>104</v>
      </c>
      <c r="F273" s="105" t="s">
        <v>104</v>
      </c>
      <c r="G273" s="296" t="s">
        <v>104</v>
      </c>
      <c r="H273" s="105" t="s">
        <v>104</v>
      </c>
      <c r="I273" s="105" t="s">
        <v>104</v>
      </c>
      <c r="J273" s="296" t="s">
        <v>104</v>
      </c>
    </row>
    <row r="274" spans="1:10" x14ac:dyDescent="0.2">
      <c r="A274" s="108" t="s">
        <v>798</v>
      </c>
      <c r="B274" s="125">
        <v>832</v>
      </c>
      <c r="C274" s="117"/>
      <c r="D274" s="118" t="s">
        <v>530</v>
      </c>
      <c r="E274" s="105" t="s">
        <v>104</v>
      </c>
      <c r="F274" s="105" t="s">
        <v>104</v>
      </c>
      <c r="G274" s="296" t="s">
        <v>104</v>
      </c>
      <c r="H274" s="105" t="s">
        <v>104</v>
      </c>
      <c r="I274" s="105" t="s">
        <v>104</v>
      </c>
      <c r="J274" s="296" t="s">
        <v>104</v>
      </c>
    </row>
    <row r="275" spans="1:10" x14ac:dyDescent="0.2">
      <c r="A275" s="108" t="s">
        <v>799</v>
      </c>
      <c r="B275" s="125">
        <v>833</v>
      </c>
      <c r="C275" s="117"/>
      <c r="D275" s="118" t="s">
        <v>185</v>
      </c>
      <c r="E275" s="105" t="s">
        <v>104</v>
      </c>
      <c r="F275" s="105" t="s">
        <v>104</v>
      </c>
      <c r="G275" s="296" t="s">
        <v>104</v>
      </c>
      <c r="H275" s="105" t="s">
        <v>104</v>
      </c>
      <c r="I275" s="105" t="s">
        <v>104</v>
      </c>
      <c r="J275" s="296" t="s">
        <v>104</v>
      </c>
    </row>
    <row r="276" spans="1:10" x14ac:dyDescent="0.2">
      <c r="A276" s="108" t="s">
        <v>800</v>
      </c>
      <c r="B276" s="125">
        <v>834</v>
      </c>
      <c r="C276" s="117"/>
      <c r="D276" s="118" t="s">
        <v>186</v>
      </c>
      <c r="E276" s="105" t="s">
        <v>104</v>
      </c>
      <c r="F276" s="105" t="s">
        <v>104</v>
      </c>
      <c r="G276" s="296" t="s">
        <v>104</v>
      </c>
      <c r="H276" s="105">
        <v>1</v>
      </c>
      <c r="I276" s="105">
        <v>3</v>
      </c>
      <c r="J276" s="296" t="s">
        <v>708</v>
      </c>
    </row>
    <row r="277" spans="1:10" x14ac:dyDescent="0.2">
      <c r="A277" s="108" t="s">
        <v>801</v>
      </c>
      <c r="B277" s="125">
        <v>835</v>
      </c>
      <c r="C277" s="117"/>
      <c r="D277" s="118" t="s">
        <v>187</v>
      </c>
      <c r="E277" s="105" t="s">
        <v>104</v>
      </c>
      <c r="F277" s="105" t="s">
        <v>104</v>
      </c>
      <c r="G277" s="296" t="s">
        <v>104</v>
      </c>
      <c r="H277" s="105" t="s">
        <v>104</v>
      </c>
      <c r="I277" s="105" t="s">
        <v>104</v>
      </c>
      <c r="J277" s="296" t="s">
        <v>104</v>
      </c>
    </row>
    <row r="278" spans="1:10" x14ac:dyDescent="0.2">
      <c r="A278" s="108" t="s">
        <v>802</v>
      </c>
      <c r="B278" s="125">
        <v>836</v>
      </c>
      <c r="C278" s="117"/>
      <c r="D278" s="118" t="s">
        <v>188</v>
      </c>
      <c r="E278" s="105" t="s">
        <v>104</v>
      </c>
      <c r="F278" s="105" t="s">
        <v>104</v>
      </c>
      <c r="G278" s="296" t="s">
        <v>104</v>
      </c>
      <c r="H278" s="105" t="s">
        <v>104</v>
      </c>
      <c r="I278" s="105" t="s">
        <v>104</v>
      </c>
      <c r="J278" s="296" t="s">
        <v>104</v>
      </c>
    </row>
    <row r="279" spans="1:10" x14ac:dyDescent="0.2">
      <c r="A279" s="108" t="s">
        <v>803</v>
      </c>
      <c r="B279" s="125">
        <v>837</v>
      </c>
      <c r="C279" s="117"/>
      <c r="D279" s="118" t="s">
        <v>189</v>
      </c>
      <c r="E279" s="105" t="s">
        <v>104</v>
      </c>
      <c r="F279" s="105" t="s">
        <v>104</v>
      </c>
      <c r="G279" s="296" t="s">
        <v>104</v>
      </c>
      <c r="H279" s="105" t="s">
        <v>104</v>
      </c>
      <c r="I279" s="105" t="s">
        <v>104</v>
      </c>
      <c r="J279" s="296" t="s">
        <v>104</v>
      </c>
    </row>
    <row r="280" spans="1:10" x14ac:dyDescent="0.2">
      <c r="A280" s="108" t="s">
        <v>804</v>
      </c>
      <c r="B280" s="125">
        <v>838</v>
      </c>
      <c r="C280" s="117"/>
      <c r="D280" s="118" t="s">
        <v>190</v>
      </c>
      <c r="E280" s="105" t="s">
        <v>104</v>
      </c>
      <c r="F280" s="105" t="s">
        <v>104</v>
      </c>
      <c r="G280" s="296" t="s">
        <v>104</v>
      </c>
      <c r="H280" s="105" t="s">
        <v>104</v>
      </c>
      <c r="I280" s="105" t="s">
        <v>104</v>
      </c>
      <c r="J280" s="296" t="s">
        <v>104</v>
      </c>
    </row>
    <row r="281" spans="1:10" x14ac:dyDescent="0.2">
      <c r="A281" s="108" t="s">
        <v>805</v>
      </c>
      <c r="B281" s="125">
        <v>839</v>
      </c>
      <c r="C281" s="117"/>
      <c r="D281" s="118" t="s">
        <v>191</v>
      </c>
      <c r="E281" s="105" t="s">
        <v>104</v>
      </c>
      <c r="F281" s="105" t="s">
        <v>104</v>
      </c>
      <c r="G281" s="296" t="s">
        <v>104</v>
      </c>
      <c r="H281" s="105" t="s">
        <v>104</v>
      </c>
      <c r="I281" s="105" t="s">
        <v>104</v>
      </c>
      <c r="J281" s="296">
        <v>-100</v>
      </c>
    </row>
    <row r="282" spans="1:10" x14ac:dyDescent="0.2">
      <c r="A282" s="108" t="s">
        <v>806</v>
      </c>
      <c r="B282" s="125">
        <v>891</v>
      </c>
      <c r="C282" s="117"/>
      <c r="D282" s="118" t="s">
        <v>192</v>
      </c>
      <c r="E282" s="105" t="s">
        <v>104</v>
      </c>
      <c r="F282" s="105" t="s">
        <v>104</v>
      </c>
      <c r="G282" s="296" t="s">
        <v>104</v>
      </c>
      <c r="H282" s="105" t="s">
        <v>104</v>
      </c>
      <c r="I282" s="105" t="s">
        <v>104</v>
      </c>
      <c r="J282" s="296" t="s">
        <v>104</v>
      </c>
    </row>
    <row r="283" spans="1:10" x14ac:dyDescent="0.2">
      <c r="A283" s="108" t="s">
        <v>807</v>
      </c>
      <c r="B283" s="125">
        <v>892</v>
      </c>
      <c r="C283" s="117"/>
      <c r="D283" s="118" t="s">
        <v>193</v>
      </c>
      <c r="E283" s="105" t="s">
        <v>104</v>
      </c>
      <c r="F283" s="105" t="s">
        <v>104</v>
      </c>
      <c r="G283" s="296" t="s">
        <v>104</v>
      </c>
      <c r="H283" s="105" t="s">
        <v>104</v>
      </c>
      <c r="I283" s="105" t="s">
        <v>104</v>
      </c>
      <c r="J283" s="296" t="s">
        <v>104</v>
      </c>
    </row>
    <row r="284" spans="1:10" s="101" customFormat="1" x14ac:dyDescent="0.2">
      <c r="A284" s="108" t="s">
        <v>808</v>
      </c>
      <c r="B284" s="125">
        <v>893</v>
      </c>
      <c r="C284" s="117"/>
      <c r="D284" s="118" t="s">
        <v>478</v>
      </c>
      <c r="E284" s="105" t="s">
        <v>104</v>
      </c>
      <c r="F284" s="105" t="s">
        <v>104</v>
      </c>
      <c r="G284" s="296" t="s">
        <v>104</v>
      </c>
      <c r="H284" s="105" t="s">
        <v>104</v>
      </c>
      <c r="I284" s="105" t="s">
        <v>104</v>
      </c>
      <c r="J284" s="296" t="s">
        <v>104</v>
      </c>
    </row>
    <row r="285" spans="1:10" s="101" customFormat="1" x14ac:dyDescent="0.2">
      <c r="A285" s="108" t="s">
        <v>809</v>
      </c>
      <c r="B285" s="125">
        <v>894</v>
      </c>
      <c r="C285" s="117"/>
      <c r="D285" s="118" t="s">
        <v>1096</v>
      </c>
      <c r="E285" s="105" t="s">
        <v>104</v>
      </c>
      <c r="F285" s="105" t="s">
        <v>104</v>
      </c>
      <c r="G285" s="296" t="s">
        <v>104</v>
      </c>
      <c r="H285" s="105" t="s">
        <v>104</v>
      </c>
      <c r="I285" s="105" t="s">
        <v>104</v>
      </c>
      <c r="J285" s="296" t="s">
        <v>104</v>
      </c>
    </row>
    <row r="286" spans="1:10" s="53" customFormat="1" ht="24" customHeight="1" x14ac:dyDescent="0.2">
      <c r="A286" s="133" t="s">
        <v>674</v>
      </c>
      <c r="B286" s="121" t="s">
        <v>674</v>
      </c>
      <c r="C286" s="55" t="s">
        <v>1021</v>
      </c>
      <c r="D286" s="52"/>
      <c r="E286" s="216">
        <v>1310168</v>
      </c>
      <c r="F286" s="216">
        <v>8300296</v>
      </c>
      <c r="G286" s="295">
        <v>92.136214625627801</v>
      </c>
      <c r="H286" s="216">
        <v>2620728</v>
      </c>
      <c r="I286" s="216">
        <v>15893418</v>
      </c>
      <c r="J286" s="295">
        <v>27.098527997366801</v>
      </c>
    </row>
    <row r="287" spans="1:10" s="53" customFormat="1" ht="24" customHeight="1" x14ac:dyDescent="0.2">
      <c r="A287" s="108" t="s">
        <v>810</v>
      </c>
      <c r="B287" s="125">
        <v>950</v>
      </c>
      <c r="C287" s="117"/>
      <c r="D287" s="118" t="s">
        <v>194</v>
      </c>
      <c r="E287" s="105" t="s">
        <v>104</v>
      </c>
      <c r="F287" s="105" t="s">
        <v>104</v>
      </c>
      <c r="G287" s="296" t="s">
        <v>104</v>
      </c>
      <c r="H287" s="105" t="s">
        <v>104</v>
      </c>
      <c r="I287" s="105" t="s">
        <v>104</v>
      </c>
      <c r="J287" s="296" t="s">
        <v>104</v>
      </c>
    </row>
    <row r="288" spans="1:10" s="53" customFormat="1" ht="12.75" customHeight="1" x14ac:dyDescent="0.2">
      <c r="A288" s="108" t="s">
        <v>1022</v>
      </c>
      <c r="B288" s="125">
        <v>953</v>
      </c>
      <c r="C288" s="117"/>
      <c r="D288" s="118" t="s">
        <v>1023</v>
      </c>
      <c r="E288" s="105" t="s">
        <v>104</v>
      </c>
      <c r="F288" s="105" t="s">
        <v>104</v>
      </c>
      <c r="G288" s="296" t="s">
        <v>104</v>
      </c>
      <c r="H288" s="105" t="s">
        <v>104</v>
      </c>
      <c r="I288" s="105" t="s">
        <v>104</v>
      </c>
      <c r="J288" s="296" t="s">
        <v>104</v>
      </c>
    </row>
    <row r="289" spans="1:11" s="53" customFormat="1" ht="12.75" customHeight="1" x14ac:dyDescent="0.2">
      <c r="A289" s="108" t="s">
        <v>953</v>
      </c>
      <c r="B289" s="125">
        <v>958</v>
      </c>
      <c r="C289" s="117"/>
      <c r="D289" s="118" t="s">
        <v>985</v>
      </c>
      <c r="E289" s="105">
        <v>1310168</v>
      </c>
      <c r="F289" s="105">
        <v>8300296</v>
      </c>
      <c r="G289" s="296">
        <v>92.136214625627801</v>
      </c>
      <c r="H289" s="105">
        <v>2620728</v>
      </c>
      <c r="I289" s="105">
        <v>15893418</v>
      </c>
      <c r="J289" s="296">
        <v>27.098527997366801</v>
      </c>
    </row>
    <row r="290" spans="1:11" s="53" customFormat="1" ht="30" customHeight="1" x14ac:dyDescent="0.2">
      <c r="A290" s="120"/>
      <c r="B290" s="125"/>
      <c r="C290" s="120" t="s">
        <v>1024</v>
      </c>
      <c r="D290" s="52"/>
      <c r="E290" s="216">
        <v>1070993766</v>
      </c>
      <c r="F290" s="216">
        <v>4874915457</v>
      </c>
      <c r="G290" s="295">
        <v>46.001963219271097</v>
      </c>
      <c r="H290" s="216">
        <v>3329422394</v>
      </c>
      <c r="I290" s="216">
        <v>13206250520</v>
      </c>
      <c r="J290" s="295">
        <v>32.598253486127703</v>
      </c>
    </row>
    <row r="291" spans="1:11" x14ac:dyDescent="0.2">
      <c r="A291" s="108"/>
      <c r="B291" s="134"/>
      <c r="C291" s="108"/>
      <c r="E291" s="105"/>
      <c r="F291" s="105"/>
      <c r="G291" s="126"/>
      <c r="H291" s="105"/>
      <c r="I291" s="105"/>
      <c r="J291" s="126"/>
      <c r="K291" s="80"/>
    </row>
    <row r="292" spans="1:11" x14ac:dyDescent="0.2">
      <c r="E292" s="130"/>
      <c r="F292" s="130"/>
      <c r="G292" s="130"/>
      <c r="H292" s="130"/>
      <c r="I292" s="130"/>
      <c r="J292" s="130"/>
      <c r="K292" s="80"/>
    </row>
    <row r="293" spans="1:11" x14ac:dyDescent="0.2">
      <c r="F293" s="126"/>
      <c r="G293" s="105"/>
      <c r="H293" s="105"/>
      <c r="I293" s="216"/>
      <c r="J293" s="105"/>
      <c r="K293" s="80"/>
    </row>
    <row r="294" spans="1:11" x14ac:dyDescent="0.2">
      <c r="E294" s="130"/>
      <c r="F294" s="130"/>
      <c r="G294" s="105"/>
      <c r="H294" s="105"/>
      <c r="I294" s="126"/>
      <c r="J294" s="105"/>
      <c r="K294" s="80"/>
    </row>
    <row r="295" spans="1:11" x14ac:dyDescent="0.2">
      <c r="G295" s="105"/>
      <c r="H295" s="105"/>
      <c r="I295" s="126"/>
      <c r="J295" s="105"/>
      <c r="K295" s="80"/>
    </row>
    <row r="296" spans="1:11" x14ac:dyDescent="0.2">
      <c r="G296" s="105"/>
      <c r="H296" s="105"/>
      <c r="I296" s="126"/>
      <c r="J296" s="105"/>
      <c r="K296" s="80"/>
    </row>
    <row r="297" spans="1:11" x14ac:dyDescent="0.2">
      <c r="G297" s="105"/>
      <c r="H297" s="105"/>
      <c r="I297" s="126"/>
      <c r="J297" s="105"/>
      <c r="K297" s="80"/>
    </row>
    <row r="298" spans="1:11" x14ac:dyDescent="0.2">
      <c r="G298" s="105"/>
      <c r="H298" s="105"/>
      <c r="I298" s="126"/>
      <c r="J298" s="105"/>
      <c r="K298" s="80"/>
    </row>
    <row r="299" spans="1:11" x14ac:dyDescent="0.2">
      <c r="G299" s="105"/>
      <c r="H299" s="105"/>
      <c r="I299" s="126"/>
      <c r="J299" s="105"/>
      <c r="K299" s="80"/>
    </row>
    <row r="300" spans="1:11" x14ac:dyDescent="0.2">
      <c r="G300" s="105"/>
      <c r="H300" s="105"/>
      <c r="I300" s="126"/>
      <c r="J300" s="105"/>
      <c r="K300" s="80"/>
    </row>
    <row r="301" spans="1:11" x14ac:dyDescent="0.2">
      <c r="G301" s="105"/>
      <c r="H301" s="105"/>
      <c r="I301" s="126"/>
      <c r="J301" s="105"/>
      <c r="K301" s="80"/>
    </row>
    <row r="302" spans="1:11" x14ac:dyDescent="0.2">
      <c r="G302" s="105"/>
      <c r="H302" s="105"/>
      <c r="I302" s="126"/>
      <c r="J302" s="105"/>
      <c r="K302" s="80"/>
    </row>
    <row r="303" spans="1:11" x14ac:dyDescent="0.2">
      <c r="G303" s="105"/>
      <c r="H303" s="105"/>
      <c r="I303" s="126"/>
      <c r="J303" s="105"/>
      <c r="K303" s="80"/>
    </row>
    <row r="304" spans="1:11" x14ac:dyDescent="0.2">
      <c r="G304" s="105"/>
      <c r="H304" s="105"/>
      <c r="I304" s="126"/>
      <c r="J304" s="105"/>
      <c r="K304" s="80"/>
    </row>
    <row r="305" spans="7:11" x14ac:dyDescent="0.2">
      <c r="G305" s="105"/>
      <c r="H305" s="105"/>
      <c r="I305" s="126"/>
      <c r="J305" s="105"/>
      <c r="K305" s="80"/>
    </row>
    <row r="306" spans="7:11" x14ac:dyDescent="0.2">
      <c r="G306" s="105"/>
      <c r="H306" s="105"/>
      <c r="I306" s="126"/>
      <c r="J306" s="105"/>
      <c r="K306" s="80"/>
    </row>
    <row r="307" spans="7:11" x14ac:dyDescent="0.2">
      <c r="G307" s="105"/>
      <c r="H307" s="105"/>
      <c r="I307" s="126"/>
      <c r="J307" s="105"/>
      <c r="K307" s="80"/>
    </row>
    <row r="308" spans="7:11" x14ac:dyDescent="0.2">
      <c r="G308" s="105"/>
      <c r="H308" s="105"/>
      <c r="I308" s="126"/>
      <c r="J308" s="105"/>
      <c r="K308" s="80"/>
    </row>
    <row r="309" spans="7:11" x14ac:dyDescent="0.2">
      <c r="G309" s="105"/>
      <c r="H309" s="105"/>
      <c r="I309" s="126"/>
      <c r="J309" s="105"/>
      <c r="K309" s="80"/>
    </row>
    <row r="310" spans="7:11" x14ac:dyDescent="0.2">
      <c r="G310" s="105"/>
      <c r="H310" s="105"/>
      <c r="I310" s="126"/>
      <c r="J310" s="105"/>
      <c r="K310" s="80"/>
    </row>
    <row r="311" spans="7:11" x14ac:dyDescent="0.2">
      <c r="G311" s="105"/>
      <c r="H311" s="105"/>
      <c r="I311" s="126"/>
      <c r="J311" s="105"/>
      <c r="K311" s="80"/>
    </row>
    <row r="312" spans="7:11" x14ac:dyDescent="0.2">
      <c r="G312" s="105"/>
      <c r="H312" s="105"/>
      <c r="I312" s="126"/>
      <c r="J312" s="105"/>
      <c r="K312" s="80"/>
    </row>
    <row r="313" spans="7:11" x14ac:dyDescent="0.2">
      <c r="G313" s="105"/>
      <c r="H313" s="105"/>
      <c r="I313" s="126"/>
      <c r="J313" s="105"/>
      <c r="K313" s="80"/>
    </row>
    <row r="314" spans="7:11" x14ac:dyDescent="0.2">
      <c r="G314" s="105"/>
      <c r="H314" s="105"/>
      <c r="I314" s="126"/>
      <c r="J314" s="105"/>
      <c r="K314" s="80"/>
    </row>
    <row r="315" spans="7:11" x14ac:dyDescent="0.2">
      <c r="G315" s="105"/>
      <c r="H315" s="105"/>
      <c r="I315" s="126"/>
      <c r="J315" s="105"/>
      <c r="K315" s="80"/>
    </row>
    <row r="316" spans="7:11" x14ac:dyDescent="0.2">
      <c r="G316" s="105"/>
      <c r="H316" s="105"/>
      <c r="I316" s="126"/>
      <c r="J316" s="105"/>
      <c r="K316" s="80"/>
    </row>
    <row r="317" spans="7:11" x14ac:dyDescent="0.2">
      <c r="G317" s="105"/>
      <c r="H317" s="105"/>
      <c r="I317" s="126"/>
      <c r="J317" s="105"/>
      <c r="K317" s="80"/>
    </row>
    <row r="318" spans="7:11" x14ac:dyDescent="0.2">
      <c r="G318" s="105"/>
      <c r="H318" s="105"/>
      <c r="I318" s="126"/>
      <c r="J318" s="105"/>
      <c r="K318" s="80"/>
    </row>
    <row r="319" spans="7:11" x14ac:dyDescent="0.2">
      <c r="G319" s="105"/>
      <c r="H319" s="105"/>
      <c r="I319" s="126"/>
      <c r="J319" s="105"/>
      <c r="K319" s="80"/>
    </row>
    <row r="320" spans="7:11" x14ac:dyDescent="0.2">
      <c r="G320" s="105"/>
      <c r="H320" s="105"/>
      <c r="I320" s="126"/>
      <c r="J320" s="105"/>
      <c r="K320" s="80"/>
    </row>
    <row r="321" spans="7:11" x14ac:dyDescent="0.2">
      <c r="G321" s="105"/>
      <c r="H321" s="105"/>
      <c r="I321" s="126"/>
      <c r="J321" s="105"/>
      <c r="K321" s="80"/>
    </row>
    <row r="322" spans="7:11" x14ac:dyDescent="0.2">
      <c r="G322" s="105"/>
      <c r="H322" s="105"/>
      <c r="I322" s="126"/>
      <c r="J322" s="105"/>
      <c r="K322" s="80"/>
    </row>
    <row r="323" spans="7:11" x14ac:dyDescent="0.2">
      <c r="G323" s="105"/>
      <c r="H323" s="105"/>
      <c r="I323" s="126"/>
      <c r="J323" s="105"/>
      <c r="K323" s="80"/>
    </row>
    <row r="324" spans="7:11" x14ac:dyDescent="0.2">
      <c r="G324" s="105"/>
      <c r="H324" s="105"/>
      <c r="I324" s="126"/>
      <c r="J324" s="105"/>
      <c r="K324" s="80"/>
    </row>
    <row r="325" spans="7:11" x14ac:dyDescent="0.2">
      <c r="G325" s="105"/>
      <c r="H325" s="105"/>
      <c r="I325" s="126"/>
      <c r="J325" s="105"/>
      <c r="K325" s="80"/>
    </row>
    <row r="326" spans="7:11" x14ac:dyDescent="0.2">
      <c r="G326" s="105"/>
      <c r="H326" s="105"/>
      <c r="I326" s="126"/>
      <c r="J326" s="105"/>
      <c r="K326" s="80"/>
    </row>
    <row r="327" spans="7:11" x14ac:dyDescent="0.2">
      <c r="G327" s="105"/>
      <c r="H327" s="105"/>
      <c r="I327" s="126"/>
      <c r="J327" s="105"/>
      <c r="K327" s="80"/>
    </row>
    <row r="328" spans="7:11" x14ac:dyDescent="0.2">
      <c r="G328" s="105"/>
      <c r="H328" s="105"/>
      <c r="I328" s="126"/>
      <c r="J328" s="105"/>
      <c r="K328" s="80"/>
    </row>
    <row r="329" spans="7:11" x14ac:dyDescent="0.2">
      <c r="G329" s="105"/>
      <c r="H329" s="105"/>
      <c r="I329" s="126"/>
      <c r="J329" s="105"/>
      <c r="K329" s="80"/>
    </row>
    <row r="330" spans="7:11" x14ac:dyDescent="0.2">
      <c r="G330" s="105"/>
      <c r="H330" s="105"/>
      <c r="I330" s="126"/>
      <c r="J330" s="105"/>
      <c r="K330" s="80"/>
    </row>
    <row r="331" spans="7:11" x14ac:dyDescent="0.2">
      <c r="G331" s="105"/>
      <c r="H331" s="105"/>
      <c r="I331" s="126"/>
      <c r="J331" s="105"/>
      <c r="K331" s="80"/>
    </row>
    <row r="332" spans="7:11" x14ac:dyDescent="0.2">
      <c r="G332" s="105"/>
      <c r="H332" s="105"/>
      <c r="I332" s="126"/>
      <c r="J332" s="105"/>
      <c r="K332" s="80"/>
    </row>
    <row r="333" spans="7:11" x14ac:dyDescent="0.2">
      <c r="G333" s="105"/>
      <c r="H333" s="105"/>
      <c r="I333" s="126"/>
      <c r="J333" s="105"/>
      <c r="K333" s="80"/>
    </row>
    <row r="334" spans="7:11" x14ac:dyDescent="0.2">
      <c r="G334" s="105"/>
      <c r="H334" s="105"/>
      <c r="I334" s="126"/>
      <c r="J334" s="105"/>
      <c r="K334" s="80"/>
    </row>
    <row r="335" spans="7:11" x14ac:dyDescent="0.2">
      <c r="G335" s="105"/>
      <c r="H335" s="105"/>
      <c r="I335" s="126"/>
      <c r="J335" s="105"/>
      <c r="K335" s="80"/>
    </row>
    <row r="336" spans="7:11" x14ac:dyDescent="0.2">
      <c r="G336" s="105"/>
      <c r="H336" s="105"/>
      <c r="I336" s="126"/>
      <c r="J336" s="105"/>
      <c r="K336" s="80"/>
    </row>
    <row r="337" spans="7:11" x14ac:dyDescent="0.2">
      <c r="G337" s="105"/>
      <c r="H337" s="105"/>
      <c r="I337" s="126"/>
      <c r="J337" s="105"/>
      <c r="K337" s="80"/>
    </row>
    <row r="338" spans="7:11" x14ac:dyDescent="0.2">
      <c r="G338" s="105"/>
      <c r="H338" s="105"/>
      <c r="I338" s="126"/>
      <c r="J338" s="105"/>
      <c r="K338" s="80"/>
    </row>
    <row r="339" spans="7:11" x14ac:dyDescent="0.2">
      <c r="K339" s="80"/>
    </row>
    <row r="340" spans="7:11" x14ac:dyDescent="0.2">
      <c r="K340" s="80"/>
    </row>
    <row r="341" spans="7:11" x14ac:dyDescent="0.2">
      <c r="K341" s="80"/>
    </row>
    <row r="342" spans="7:11" x14ac:dyDescent="0.2">
      <c r="K342" s="80"/>
    </row>
    <row r="343" spans="7:11" x14ac:dyDescent="0.2">
      <c r="K343" s="80"/>
    </row>
    <row r="344" spans="7:11" x14ac:dyDescent="0.2">
      <c r="K344" s="80"/>
    </row>
    <row r="345" spans="7:11" x14ac:dyDescent="0.2">
      <c r="K345" s="80"/>
    </row>
    <row r="346" spans="7:11" x14ac:dyDescent="0.2">
      <c r="K346" s="80"/>
    </row>
    <row r="347" spans="7:11" x14ac:dyDescent="0.2">
      <c r="K347" s="80"/>
    </row>
    <row r="348" spans="7:11" x14ac:dyDescent="0.2">
      <c r="K348" s="80"/>
    </row>
  </sheetData>
  <mergeCells count="53">
    <mergeCell ref="A223:J223"/>
    <mergeCell ref="A225:B230"/>
    <mergeCell ref="C225:D230"/>
    <mergeCell ref="E225:G225"/>
    <mergeCell ref="H225:J225"/>
    <mergeCell ref="F226:G226"/>
    <mergeCell ref="I226:J226"/>
    <mergeCell ref="E227:E230"/>
    <mergeCell ref="F227:F230"/>
    <mergeCell ref="G227:G230"/>
    <mergeCell ref="H227:H230"/>
    <mergeCell ref="I227:I230"/>
    <mergeCell ref="J227:J230"/>
    <mergeCell ref="C150:D155"/>
    <mergeCell ref="E150:G150"/>
    <mergeCell ref="H150:J150"/>
    <mergeCell ref="F151:G151"/>
    <mergeCell ref="I151:J151"/>
    <mergeCell ref="E152:E155"/>
    <mergeCell ref="F152:F155"/>
    <mergeCell ref="G152:G155"/>
    <mergeCell ref="H152:H155"/>
    <mergeCell ref="I152:I155"/>
    <mergeCell ref="J152:J155"/>
    <mergeCell ref="C252:D252"/>
    <mergeCell ref="J79:J82"/>
    <mergeCell ref="A148:J148"/>
    <mergeCell ref="A150:B155"/>
    <mergeCell ref="A1:J1"/>
    <mergeCell ref="A75:J75"/>
    <mergeCell ref="A77:B82"/>
    <mergeCell ref="C77:D82"/>
    <mergeCell ref="E77:G77"/>
    <mergeCell ref="H77:J77"/>
    <mergeCell ref="F78:G78"/>
    <mergeCell ref="I78:J78"/>
    <mergeCell ref="E79:E82"/>
    <mergeCell ref="F79:F82"/>
    <mergeCell ref="H5:H8"/>
    <mergeCell ref="J5:J8"/>
    <mergeCell ref="E3:G3"/>
    <mergeCell ref="H3:J3"/>
    <mergeCell ref="F4:G4"/>
    <mergeCell ref="I4:J4"/>
    <mergeCell ref="A3:B8"/>
    <mergeCell ref="C3:D8"/>
    <mergeCell ref="I5:I8"/>
    <mergeCell ref="I79:I82"/>
    <mergeCell ref="G79:G82"/>
    <mergeCell ref="H79:H82"/>
    <mergeCell ref="G5:G8"/>
    <mergeCell ref="E5:E8"/>
    <mergeCell ref="F5:F8"/>
  </mergeCells>
  <phoneticPr fontId="2" type="noConversion"/>
  <printOptions horizontalCentered="1"/>
  <pageMargins left="0.59055118110236227" right="0.59055118110236227" top="0.98425196850393704" bottom="0.19685039370078741" header="0.51181102362204722" footer="0.11811023622047245"/>
  <pageSetup paperSize="9" scale="75" firstPageNumber="34" fitToHeight="4" orientation="portrait" useFirstPageNumber="1" r:id="rId1"/>
  <headerFooter alignWithMargins="0">
    <oddHeader>&amp;C&amp;12- &amp;P -</oddHeader>
  </headerFooter>
  <rowBreaks count="3" manualBreakCount="3">
    <brk id="74" max="16383" man="1"/>
    <brk id="147" max="16383" man="1"/>
    <brk id="2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2" customWidth="1"/>
    <col min="2" max="2" width="57.28515625" customWidth="1"/>
  </cols>
  <sheetData>
    <row r="1" spans="1:2" ht="15.75" x14ac:dyDescent="0.2">
      <c r="A1" s="625" t="s">
        <v>1212</v>
      </c>
      <c r="B1" s="626"/>
    </row>
    <row r="5" spans="1:2" ht="14.25" x14ac:dyDescent="0.2">
      <c r="A5" s="627" t="s">
        <v>104</v>
      </c>
      <c r="B5" s="628" t="s">
        <v>1213</v>
      </c>
    </row>
    <row r="6" spans="1:2" ht="14.25" x14ac:dyDescent="0.2">
      <c r="A6" s="627">
        <v>0</v>
      </c>
      <c r="B6" s="628" t="s">
        <v>1214</v>
      </c>
    </row>
    <row r="7" spans="1:2" ht="14.25" x14ac:dyDescent="0.2">
      <c r="A7" s="629"/>
      <c r="B7" s="628" t="s">
        <v>1215</v>
      </c>
    </row>
    <row r="8" spans="1:2" ht="14.25" x14ac:dyDescent="0.2">
      <c r="A8" s="627" t="s">
        <v>1216</v>
      </c>
      <c r="B8" s="628" t="s">
        <v>1217</v>
      </c>
    </row>
    <row r="9" spans="1:2" ht="14.25" x14ac:dyDescent="0.2">
      <c r="A9" s="627" t="s">
        <v>1218</v>
      </c>
      <c r="B9" s="628" t="s">
        <v>1219</v>
      </c>
    </row>
    <row r="10" spans="1:2" ht="14.25" x14ac:dyDescent="0.2">
      <c r="A10" s="627" t="s">
        <v>708</v>
      </c>
      <c r="B10" s="628" t="s">
        <v>1220</v>
      </c>
    </row>
    <row r="11" spans="1:2" ht="14.25" x14ac:dyDescent="0.2">
      <c r="A11" s="627" t="s">
        <v>1221</v>
      </c>
      <c r="B11" s="628" t="s">
        <v>1222</v>
      </c>
    </row>
    <row r="12" spans="1:2" ht="14.25" x14ac:dyDescent="0.2">
      <c r="A12" s="627" t="s">
        <v>1223</v>
      </c>
      <c r="B12" s="628" t="s">
        <v>1224</v>
      </c>
    </row>
    <row r="13" spans="1:2" ht="14.25" x14ac:dyDescent="0.2">
      <c r="A13" s="627" t="s">
        <v>1225</v>
      </c>
      <c r="B13" s="628" t="s">
        <v>1226</v>
      </c>
    </row>
    <row r="14" spans="1:2" ht="14.25" x14ac:dyDescent="0.2">
      <c r="A14" s="627" t="s">
        <v>1227</v>
      </c>
      <c r="B14" s="628" t="s">
        <v>1228</v>
      </c>
    </row>
    <row r="15" spans="1:2" ht="14.25" x14ac:dyDescent="0.2">
      <c r="A15" s="628"/>
    </row>
    <row r="16" spans="1:2" ht="42.75" x14ac:dyDescent="0.2">
      <c r="A16" s="630" t="s">
        <v>1229</v>
      </c>
      <c r="B16" s="631" t="s">
        <v>1230</v>
      </c>
    </row>
    <row r="17" spans="1:2" ht="14.25" x14ac:dyDescent="0.2">
      <c r="A17" s="628" t="s">
        <v>1231</v>
      </c>
      <c r="B17" s="62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R291"/>
  <sheetViews>
    <sheetView zoomScaleNormal="100" workbookViewId="0"/>
  </sheetViews>
  <sheetFormatPr baseColWidth="10" defaultColWidth="11.42578125" defaultRowHeight="12.75" x14ac:dyDescent="0.2"/>
  <cols>
    <col min="1" max="1" width="12.140625" style="97" customWidth="1"/>
    <col min="2" max="3" width="9.85546875" style="97" customWidth="1"/>
    <col min="4" max="4" width="7.85546875" style="97" customWidth="1"/>
    <col min="5" max="6" width="8.5703125" style="97" customWidth="1"/>
    <col min="7" max="7" width="9" style="97" customWidth="1"/>
    <col min="8" max="8" width="9.85546875" style="97" customWidth="1"/>
    <col min="9" max="9" width="8" style="97" customWidth="1"/>
    <col min="10" max="10" width="8.5703125" style="97" customWidth="1"/>
    <col min="11" max="11" width="10" style="97" customWidth="1"/>
    <col min="12" max="12" width="9.28515625" style="97" customWidth="1"/>
    <col min="13" max="13" width="10.140625" style="97" customWidth="1"/>
    <col min="14" max="16384" width="11.42578125" style="97"/>
  </cols>
  <sheetData>
    <row r="1" spans="1:18" s="96" customFormat="1" ht="21" customHeight="1" x14ac:dyDescent="0.25">
      <c r="A1" s="33" t="s">
        <v>1201</v>
      </c>
      <c r="B1" s="33"/>
      <c r="C1" s="34"/>
      <c r="D1" s="33"/>
      <c r="E1" s="33"/>
      <c r="F1" s="33"/>
      <c r="G1" s="33"/>
      <c r="H1" s="33"/>
      <c r="I1" s="33"/>
      <c r="J1" s="33"/>
      <c r="K1" s="33"/>
      <c r="L1" s="33"/>
      <c r="M1" s="33"/>
    </row>
    <row r="2" spans="1:18" x14ac:dyDescent="0.2">
      <c r="A2" s="35"/>
      <c r="B2" s="35"/>
      <c r="C2" s="35"/>
      <c r="D2" s="35"/>
      <c r="E2" s="35"/>
      <c r="F2" s="35"/>
      <c r="G2" s="35"/>
      <c r="H2" s="35"/>
      <c r="I2" s="35"/>
      <c r="J2" s="35"/>
      <c r="K2" s="35"/>
      <c r="L2" s="35"/>
      <c r="M2" s="35"/>
    </row>
    <row r="3" spans="1:18" s="98" customFormat="1" ht="17.25" customHeight="1" x14ac:dyDescent="0.2">
      <c r="A3" s="589" t="s">
        <v>1026</v>
      </c>
      <c r="B3" s="597" t="s">
        <v>962</v>
      </c>
      <c r="C3" s="592" t="s">
        <v>812</v>
      </c>
      <c r="D3" s="592"/>
      <c r="E3" s="593"/>
      <c r="F3" s="592"/>
      <c r="G3" s="592"/>
      <c r="H3" s="592" t="s">
        <v>195</v>
      </c>
      <c r="I3" s="592"/>
      <c r="J3" s="592"/>
      <c r="K3" s="592"/>
      <c r="L3" s="592"/>
      <c r="M3" s="594"/>
    </row>
    <row r="4" spans="1:18" s="98" customFormat="1" ht="16.5" customHeight="1" x14ac:dyDescent="0.2">
      <c r="A4" s="590"/>
      <c r="B4" s="598"/>
      <c r="C4" s="581" t="s">
        <v>464</v>
      </c>
      <c r="D4" s="580" t="s">
        <v>960</v>
      </c>
      <c r="E4" s="582" t="s">
        <v>813</v>
      </c>
      <c r="F4" s="582"/>
      <c r="G4" s="580" t="s">
        <v>961</v>
      </c>
      <c r="H4" s="581" t="s">
        <v>464</v>
      </c>
      <c r="I4" s="581" t="s">
        <v>969</v>
      </c>
      <c r="J4" s="581" t="s">
        <v>968</v>
      </c>
      <c r="K4" s="582" t="s">
        <v>198</v>
      </c>
      <c r="L4" s="582"/>
      <c r="M4" s="585"/>
    </row>
    <row r="5" spans="1:18" s="98" customFormat="1" ht="16.5" customHeight="1" x14ac:dyDescent="0.2">
      <c r="A5" s="590"/>
      <c r="B5" s="598"/>
      <c r="C5" s="581"/>
      <c r="D5" s="581"/>
      <c r="E5" s="312" t="s">
        <v>814</v>
      </c>
      <c r="F5" s="312" t="s">
        <v>815</v>
      </c>
      <c r="G5" s="581"/>
      <c r="H5" s="581"/>
      <c r="I5" s="581"/>
      <c r="J5" s="581"/>
      <c r="K5" s="581" t="s">
        <v>464</v>
      </c>
      <c r="L5" s="580" t="s">
        <v>958</v>
      </c>
      <c r="M5" s="595" t="s">
        <v>959</v>
      </c>
    </row>
    <row r="6" spans="1:18" s="98" customFormat="1" ht="23.25" customHeight="1" x14ac:dyDescent="0.2">
      <c r="A6" s="590"/>
      <c r="B6" s="598"/>
      <c r="C6" s="581"/>
      <c r="D6" s="581"/>
      <c r="E6" s="582" t="s">
        <v>816</v>
      </c>
      <c r="F6" s="582"/>
      <c r="G6" s="581"/>
      <c r="H6" s="581"/>
      <c r="I6" s="581"/>
      <c r="J6" s="581"/>
      <c r="K6" s="581"/>
      <c r="L6" s="581"/>
      <c r="M6" s="596"/>
    </row>
    <row r="7" spans="1:18" s="98" customFormat="1" ht="16.5" customHeight="1" x14ac:dyDescent="0.2">
      <c r="A7" s="591"/>
      <c r="B7" s="586" t="s">
        <v>817</v>
      </c>
      <c r="C7" s="587"/>
      <c r="D7" s="587"/>
      <c r="E7" s="587"/>
      <c r="F7" s="587"/>
      <c r="G7" s="587"/>
      <c r="H7" s="587"/>
      <c r="I7" s="587"/>
      <c r="J7" s="587"/>
      <c r="K7" s="587"/>
      <c r="L7" s="587"/>
      <c r="M7" s="588"/>
    </row>
    <row r="8" spans="1:18" s="209" customFormat="1" ht="33" customHeight="1" x14ac:dyDescent="0.2">
      <c r="A8" s="36" t="s">
        <v>1082</v>
      </c>
      <c r="B8" s="208">
        <v>14467.507759</v>
      </c>
      <c r="C8" s="208">
        <v>977.93924600000003</v>
      </c>
      <c r="D8" s="208">
        <v>16.709049</v>
      </c>
      <c r="E8" s="208">
        <v>235.45831699999999</v>
      </c>
      <c r="F8" s="208">
        <v>632.52886699999999</v>
      </c>
      <c r="G8" s="208">
        <v>93.243013000000005</v>
      </c>
      <c r="H8" s="208">
        <v>13241.701658</v>
      </c>
      <c r="I8" s="208">
        <v>112.513064</v>
      </c>
      <c r="J8" s="208">
        <v>592.70922900000005</v>
      </c>
      <c r="K8" s="208">
        <v>12536.479364999999</v>
      </c>
      <c r="L8" s="208">
        <v>1382.093237</v>
      </c>
      <c r="M8" s="208">
        <v>11154.386128</v>
      </c>
      <c r="N8" s="99"/>
      <c r="O8" s="99"/>
      <c r="P8" s="99"/>
      <c r="Q8" s="99"/>
      <c r="R8" s="99"/>
    </row>
    <row r="9" spans="1:18" ht="21.95" customHeight="1" x14ac:dyDescent="0.2">
      <c r="A9" s="37" t="s">
        <v>1048</v>
      </c>
      <c r="B9" s="210">
        <v>1307.292895</v>
      </c>
      <c r="C9" s="210">
        <v>72.821973999999997</v>
      </c>
      <c r="D9" s="210">
        <v>1.8517570000000001</v>
      </c>
      <c r="E9" s="210">
        <v>19.046693000000001</v>
      </c>
      <c r="F9" s="210">
        <v>43.998457999999999</v>
      </c>
      <c r="G9" s="210">
        <v>7.9250660000000002</v>
      </c>
      <c r="H9" s="210">
        <v>1213.4079039999999</v>
      </c>
      <c r="I9" s="210">
        <v>8.8393470000000001</v>
      </c>
      <c r="J9" s="210">
        <v>46.166164999999999</v>
      </c>
      <c r="K9" s="210">
        <v>1158.402392</v>
      </c>
      <c r="L9" s="210">
        <v>128.376047</v>
      </c>
      <c r="M9" s="210">
        <v>1030.026345</v>
      </c>
    </row>
    <row r="10" spans="1:18" ht="21.95" customHeight="1" x14ac:dyDescent="0.2">
      <c r="A10" s="37" t="s">
        <v>1049</v>
      </c>
      <c r="B10" s="210">
        <v>1375.627019</v>
      </c>
      <c r="C10" s="210">
        <v>82.998305000000002</v>
      </c>
      <c r="D10" s="210">
        <v>2.6203120000000002</v>
      </c>
      <c r="E10" s="210">
        <v>23.650428999999999</v>
      </c>
      <c r="F10" s="210">
        <v>50.358308999999998</v>
      </c>
      <c r="G10" s="210">
        <v>6.3692549999999999</v>
      </c>
      <c r="H10" s="210">
        <v>1267.28089</v>
      </c>
      <c r="I10" s="210">
        <v>8.4276250000000008</v>
      </c>
      <c r="J10" s="210">
        <v>51.058771999999998</v>
      </c>
      <c r="K10" s="210">
        <v>1207.7944930000001</v>
      </c>
      <c r="L10" s="210">
        <v>135.18334300000001</v>
      </c>
      <c r="M10" s="210">
        <v>1072.61115</v>
      </c>
    </row>
    <row r="11" spans="1:18" ht="21.95" customHeight="1" x14ac:dyDescent="0.2">
      <c r="A11" s="37" t="s">
        <v>963</v>
      </c>
      <c r="B11" s="210">
        <v>1301.5317729999999</v>
      </c>
      <c r="C11" s="210">
        <v>84.104166000000006</v>
      </c>
      <c r="D11" s="210">
        <v>1.726969</v>
      </c>
      <c r="E11" s="210">
        <v>18.533111000000002</v>
      </c>
      <c r="F11" s="210">
        <v>52.892220999999999</v>
      </c>
      <c r="G11" s="210">
        <v>10.951865</v>
      </c>
      <c r="H11" s="210">
        <v>1197.9144389999999</v>
      </c>
      <c r="I11" s="210">
        <v>9.897017</v>
      </c>
      <c r="J11" s="210">
        <v>55.331834000000001</v>
      </c>
      <c r="K11" s="210">
        <v>1132.6855880000001</v>
      </c>
      <c r="L11" s="210">
        <v>132.04870099999999</v>
      </c>
      <c r="M11" s="210">
        <v>1000.636887</v>
      </c>
    </row>
    <row r="12" spans="1:18" ht="21.95" customHeight="1" x14ac:dyDescent="0.2">
      <c r="A12" s="37" t="s">
        <v>964</v>
      </c>
      <c r="B12" s="210">
        <v>888.19843000000003</v>
      </c>
      <c r="C12" s="210">
        <v>73.282348999999996</v>
      </c>
      <c r="D12" s="210">
        <v>2.4183460000000001</v>
      </c>
      <c r="E12" s="210">
        <v>15.973496000000001</v>
      </c>
      <c r="F12" s="210">
        <v>47.136406000000001</v>
      </c>
      <c r="G12" s="210">
        <v>7.7541010000000004</v>
      </c>
      <c r="H12" s="210">
        <v>802.14302099999998</v>
      </c>
      <c r="I12" s="210">
        <v>8.4289140000000007</v>
      </c>
      <c r="J12" s="210">
        <v>45.800631000000003</v>
      </c>
      <c r="K12" s="210">
        <v>747.91347599999995</v>
      </c>
      <c r="L12" s="210">
        <v>104.319256</v>
      </c>
      <c r="M12" s="210">
        <v>643.59421999999995</v>
      </c>
    </row>
    <row r="13" spans="1:18" ht="21.95" customHeight="1" x14ac:dyDescent="0.2">
      <c r="A13" s="37" t="s">
        <v>965</v>
      </c>
      <c r="B13" s="210">
        <v>958.92371200000002</v>
      </c>
      <c r="C13" s="210">
        <v>74.517902000000007</v>
      </c>
      <c r="D13" s="210">
        <v>1.061739</v>
      </c>
      <c r="E13" s="210">
        <v>19.358566</v>
      </c>
      <c r="F13" s="210">
        <v>47.423535999999999</v>
      </c>
      <c r="G13" s="210">
        <v>6.674061</v>
      </c>
      <c r="H13" s="210">
        <v>870.26038900000003</v>
      </c>
      <c r="I13" s="210">
        <v>7.5829420000000001</v>
      </c>
      <c r="J13" s="210">
        <v>45.957855000000002</v>
      </c>
      <c r="K13" s="210">
        <v>816.71959200000003</v>
      </c>
      <c r="L13" s="210">
        <v>95.227725000000007</v>
      </c>
      <c r="M13" s="210">
        <v>721.49186699999996</v>
      </c>
    </row>
    <row r="14" spans="1:18" ht="21.95" customHeight="1" x14ac:dyDescent="0.2">
      <c r="A14" s="37" t="s">
        <v>966</v>
      </c>
      <c r="B14" s="210">
        <v>1146.2463319999999</v>
      </c>
      <c r="C14" s="210">
        <v>77.461414000000005</v>
      </c>
      <c r="D14" s="210">
        <v>1.3761509999999999</v>
      </c>
      <c r="E14" s="210">
        <v>20.588000999999998</v>
      </c>
      <c r="F14" s="210">
        <v>47.672673000000003</v>
      </c>
      <c r="G14" s="210">
        <v>7.8245889999999996</v>
      </c>
      <c r="H14" s="210">
        <v>1050.0599649999999</v>
      </c>
      <c r="I14" s="210">
        <v>7.5068580000000003</v>
      </c>
      <c r="J14" s="210">
        <v>53.775089000000001</v>
      </c>
      <c r="K14" s="210">
        <v>988.77801799999997</v>
      </c>
      <c r="L14" s="210">
        <v>102.285669</v>
      </c>
      <c r="M14" s="210">
        <v>886.49234899999999</v>
      </c>
    </row>
    <row r="15" spans="1:18" ht="21.95" customHeight="1" x14ac:dyDescent="0.2">
      <c r="A15" s="37" t="s">
        <v>967</v>
      </c>
      <c r="B15" s="210">
        <v>1234.349618</v>
      </c>
      <c r="C15" s="210">
        <v>81.309147999999993</v>
      </c>
      <c r="D15" s="210">
        <v>1.7059219999999999</v>
      </c>
      <c r="E15" s="210">
        <v>16.938231999999999</v>
      </c>
      <c r="F15" s="210">
        <v>55.161914000000003</v>
      </c>
      <c r="G15" s="210">
        <v>7.5030799999999997</v>
      </c>
      <c r="H15" s="210">
        <v>1135.2664600000001</v>
      </c>
      <c r="I15" s="210">
        <v>8.2971269999999997</v>
      </c>
      <c r="J15" s="210">
        <v>49.319380000000002</v>
      </c>
      <c r="K15" s="210">
        <v>1077.6499530000001</v>
      </c>
      <c r="L15" s="210">
        <v>102.51048900000001</v>
      </c>
      <c r="M15" s="210">
        <v>975.13946399999998</v>
      </c>
    </row>
    <row r="16" spans="1:18" ht="21.95" customHeight="1" x14ac:dyDescent="0.2">
      <c r="A16" s="37" t="s">
        <v>1050</v>
      </c>
      <c r="B16" s="210">
        <v>1149.789133</v>
      </c>
      <c r="C16" s="210">
        <v>78.368487000000002</v>
      </c>
      <c r="D16" s="210">
        <v>0.73285299999999998</v>
      </c>
      <c r="E16" s="210">
        <v>23.646667000000001</v>
      </c>
      <c r="F16" s="210">
        <v>43.684527000000003</v>
      </c>
      <c r="G16" s="210">
        <v>10.30444</v>
      </c>
      <c r="H16" s="210">
        <v>1046.2042180000001</v>
      </c>
      <c r="I16" s="210">
        <v>8.1510580000000008</v>
      </c>
      <c r="J16" s="210">
        <v>45.030709999999999</v>
      </c>
      <c r="K16" s="210">
        <v>993.02245000000005</v>
      </c>
      <c r="L16" s="210">
        <v>104.847595</v>
      </c>
      <c r="M16" s="210">
        <v>888.17485499999998</v>
      </c>
    </row>
    <row r="17" spans="1:18" ht="21.95" customHeight="1" x14ac:dyDescent="0.2">
      <c r="A17" s="37" t="s">
        <v>1051</v>
      </c>
      <c r="B17" s="210">
        <v>1324.344259</v>
      </c>
      <c r="C17" s="210">
        <v>87.617710000000002</v>
      </c>
      <c r="D17" s="210">
        <v>1.223778</v>
      </c>
      <c r="E17" s="210">
        <v>19.871019</v>
      </c>
      <c r="F17" s="210">
        <v>59.585014999999999</v>
      </c>
      <c r="G17" s="210">
        <v>6.9378979999999997</v>
      </c>
      <c r="H17" s="210">
        <v>1209.8825890000001</v>
      </c>
      <c r="I17" s="210">
        <v>10.430341</v>
      </c>
      <c r="J17" s="210">
        <v>48.316750999999996</v>
      </c>
      <c r="K17" s="210">
        <v>1151.135497</v>
      </c>
      <c r="L17" s="210">
        <v>115.812719</v>
      </c>
      <c r="M17" s="210">
        <v>1035.322778</v>
      </c>
    </row>
    <row r="18" spans="1:18" ht="21.95" customHeight="1" x14ac:dyDescent="0.2">
      <c r="A18" s="37" t="s">
        <v>1052</v>
      </c>
      <c r="B18" s="210">
        <v>1326.7826500000001</v>
      </c>
      <c r="C18" s="210">
        <v>94.450513999999998</v>
      </c>
      <c r="D18" s="210">
        <v>0.78012800000000004</v>
      </c>
      <c r="E18" s="210">
        <v>17.125506000000001</v>
      </c>
      <c r="F18" s="210">
        <v>67.970077000000003</v>
      </c>
      <c r="G18" s="210">
        <v>8.5748029999999993</v>
      </c>
      <c r="H18" s="210">
        <v>1203.9255270000001</v>
      </c>
      <c r="I18" s="210">
        <v>12.743719</v>
      </c>
      <c r="J18" s="210">
        <v>54.723306999999998</v>
      </c>
      <c r="K18" s="210">
        <v>1136.4585010000001</v>
      </c>
      <c r="L18" s="210">
        <v>133.45421400000001</v>
      </c>
      <c r="M18" s="210">
        <v>1003.004287</v>
      </c>
    </row>
    <row r="19" spans="1:18" ht="21.95" customHeight="1" x14ac:dyDescent="0.2">
      <c r="A19" s="37" t="s">
        <v>1053</v>
      </c>
      <c r="B19" s="210">
        <v>1363.3385209999999</v>
      </c>
      <c r="C19" s="210">
        <v>85.587104999999994</v>
      </c>
      <c r="D19" s="210">
        <v>0.57237499999999997</v>
      </c>
      <c r="E19" s="210">
        <v>17.692616999999998</v>
      </c>
      <c r="F19" s="210">
        <v>61.052706999999998</v>
      </c>
      <c r="G19" s="210">
        <v>6.269406</v>
      </c>
      <c r="H19" s="210">
        <v>1257.1369649999999</v>
      </c>
      <c r="I19" s="210">
        <v>13.321075</v>
      </c>
      <c r="J19" s="210">
        <v>52.899613000000002</v>
      </c>
      <c r="K19" s="210">
        <v>1190.916277</v>
      </c>
      <c r="L19" s="210">
        <v>123.382366</v>
      </c>
      <c r="M19" s="210">
        <v>1067.533911</v>
      </c>
    </row>
    <row r="20" spans="1:18" ht="21.95" customHeight="1" x14ac:dyDescent="0.2">
      <c r="A20" s="37" t="s">
        <v>1054</v>
      </c>
      <c r="B20" s="210">
        <v>1091.0834170000001</v>
      </c>
      <c r="C20" s="210">
        <v>85.420171999999994</v>
      </c>
      <c r="D20" s="210">
        <v>0.63871900000000004</v>
      </c>
      <c r="E20" s="210">
        <v>23.03398</v>
      </c>
      <c r="F20" s="210">
        <v>55.593024</v>
      </c>
      <c r="G20" s="210">
        <v>6.1544489999999996</v>
      </c>
      <c r="H20" s="210">
        <v>988.219291</v>
      </c>
      <c r="I20" s="210">
        <v>8.887041</v>
      </c>
      <c r="J20" s="210">
        <v>44.329121999999998</v>
      </c>
      <c r="K20" s="210">
        <v>935.00312799999995</v>
      </c>
      <c r="L20" s="210">
        <v>104.64511299999999</v>
      </c>
      <c r="M20" s="210">
        <v>830.35801500000002</v>
      </c>
    </row>
    <row r="21" spans="1:18" s="211" customFormat="1" ht="33" customHeight="1" x14ac:dyDescent="0.2">
      <c r="A21" s="36" t="s">
        <v>1118</v>
      </c>
      <c r="B21" s="208">
        <v>16995.126370999998</v>
      </c>
      <c r="C21" s="208">
        <v>1055.0338449999999</v>
      </c>
      <c r="D21" s="208">
        <v>13.197906</v>
      </c>
      <c r="E21" s="208">
        <v>224.17467199999999</v>
      </c>
      <c r="F21" s="208">
        <v>741.91016000000002</v>
      </c>
      <c r="G21" s="208">
        <v>75.751107000000005</v>
      </c>
      <c r="H21" s="208">
        <v>15720.320839</v>
      </c>
      <c r="I21" s="208">
        <v>139.16621799999999</v>
      </c>
      <c r="J21" s="208">
        <v>757.66701899999998</v>
      </c>
      <c r="K21" s="208">
        <v>14823.487601999999</v>
      </c>
      <c r="L21" s="208">
        <v>1712.826634</v>
      </c>
      <c r="M21" s="208">
        <v>13110.660968</v>
      </c>
      <c r="N21" s="100"/>
      <c r="O21" s="100"/>
      <c r="P21" s="100"/>
      <c r="Q21" s="100"/>
      <c r="R21" s="100"/>
    </row>
    <row r="22" spans="1:18" ht="21.95" customHeight="1" x14ac:dyDescent="0.2">
      <c r="A22" s="37" t="s">
        <v>1048</v>
      </c>
      <c r="B22" s="210">
        <v>1231.150637</v>
      </c>
      <c r="C22" s="210">
        <v>67.268666999999994</v>
      </c>
      <c r="D22" s="210">
        <v>1.5898099999999999</v>
      </c>
      <c r="E22" s="210">
        <v>14.913174</v>
      </c>
      <c r="F22" s="210">
        <v>46.099204</v>
      </c>
      <c r="G22" s="210">
        <v>4.6664789999999998</v>
      </c>
      <c r="H22" s="210">
        <v>1148.279276</v>
      </c>
      <c r="I22" s="210">
        <v>9.3057970000000001</v>
      </c>
      <c r="J22" s="210">
        <v>48.908237</v>
      </c>
      <c r="K22" s="210">
        <v>1090.0652419999999</v>
      </c>
      <c r="L22" s="210">
        <v>123.602541</v>
      </c>
      <c r="M22" s="210">
        <v>966.46270100000004</v>
      </c>
    </row>
    <row r="23" spans="1:18" ht="21.95" customHeight="1" x14ac:dyDescent="0.2">
      <c r="A23" s="37" t="s">
        <v>1049</v>
      </c>
      <c r="B23" s="210">
        <v>1362.3292329999999</v>
      </c>
      <c r="C23" s="210">
        <v>79.473540999999997</v>
      </c>
      <c r="D23" s="210">
        <v>1.0158940000000001</v>
      </c>
      <c r="E23" s="210">
        <v>16.57479</v>
      </c>
      <c r="F23" s="210">
        <v>56.771585000000002</v>
      </c>
      <c r="G23" s="210">
        <v>5.1112719999999996</v>
      </c>
      <c r="H23" s="210">
        <v>1266.1815360000001</v>
      </c>
      <c r="I23" s="210">
        <v>10.624720999999999</v>
      </c>
      <c r="J23" s="210">
        <v>55.497731000000002</v>
      </c>
      <c r="K23" s="210">
        <v>1200.059084</v>
      </c>
      <c r="L23" s="210">
        <v>129.04981699999999</v>
      </c>
      <c r="M23" s="210">
        <v>1071.0092669999999</v>
      </c>
    </row>
    <row r="24" spans="1:18" ht="21.95" customHeight="1" x14ac:dyDescent="0.2">
      <c r="A24" s="37" t="s">
        <v>963</v>
      </c>
      <c r="B24" s="210">
        <v>1592.8139639999999</v>
      </c>
      <c r="C24" s="210">
        <v>88.536811</v>
      </c>
      <c r="D24" s="210">
        <v>0.59826199999999996</v>
      </c>
      <c r="E24" s="210">
        <v>18.145986000000001</v>
      </c>
      <c r="F24" s="210">
        <v>63.488641999999999</v>
      </c>
      <c r="G24" s="210">
        <v>6.3039209999999999</v>
      </c>
      <c r="H24" s="210">
        <v>1484.7266340000001</v>
      </c>
      <c r="I24" s="210">
        <v>12.922560000000001</v>
      </c>
      <c r="J24" s="210">
        <v>69.217128000000002</v>
      </c>
      <c r="K24" s="210">
        <v>1402.5869459999999</v>
      </c>
      <c r="L24" s="210">
        <v>165.495262</v>
      </c>
      <c r="M24" s="210">
        <v>1237.091684</v>
      </c>
    </row>
    <row r="25" spans="1:18" ht="21.95" customHeight="1" x14ac:dyDescent="0.2">
      <c r="A25" s="37" t="s">
        <v>964</v>
      </c>
      <c r="B25" s="210">
        <v>1493.6346570000001</v>
      </c>
      <c r="C25" s="210">
        <v>87.856943999999999</v>
      </c>
      <c r="D25" s="210">
        <v>1.699155</v>
      </c>
      <c r="E25" s="210">
        <v>21.434460000000001</v>
      </c>
      <c r="F25" s="210">
        <v>58.593707999999999</v>
      </c>
      <c r="G25" s="210">
        <v>6.1296210000000002</v>
      </c>
      <c r="H25" s="210">
        <v>1388.421634</v>
      </c>
      <c r="I25" s="210">
        <v>11.257173999999999</v>
      </c>
      <c r="J25" s="210">
        <v>62.058210000000003</v>
      </c>
      <c r="K25" s="210">
        <v>1315.10625</v>
      </c>
      <c r="L25" s="210">
        <v>143.08680200000001</v>
      </c>
      <c r="M25" s="210">
        <v>1172.019448</v>
      </c>
    </row>
    <row r="26" spans="1:18" ht="21.95" customHeight="1" x14ac:dyDescent="0.2">
      <c r="A26" s="37" t="s">
        <v>965</v>
      </c>
      <c r="B26" s="210">
        <v>1404.3127899999999</v>
      </c>
      <c r="C26" s="210">
        <v>83.695002000000002</v>
      </c>
      <c r="D26" s="210">
        <v>0.88487899999999997</v>
      </c>
      <c r="E26" s="210">
        <v>17.558779000000001</v>
      </c>
      <c r="F26" s="210">
        <v>58.184959999999997</v>
      </c>
      <c r="G26" s="210">
        <v>7.0663840000000002</v>
      </c>
      <c r="H26" s="210">
        <v>1303.1965640000001</v>
      </c>
      <c r="I26" s="210">
        <v>11.173524</v>
      </c>
      <c r="J26" s="210">
        <v>71.058653000000007</v>
      </c>
      <c r="K26" s="210">
        <v>1220.964387</v>
      </c>
      <c r="L26" s="210">
        <v>134.272468</v>
      </c>
      <c r="M26" s="210">
        <v>1086.6919190000001</v>
      </c>
    </row>
    <row r="27" spans="1:18" ht="21.95" customHeight="1" x14ac:dyDescent="0.2">
      <c r="A27" s="37" t="s">
        <v>966</v>
      </c>
      <c r="B27" s="210">
        <v>1481.009219</v>
      </c>
      <c r="C27" s="210">
        <v>82.438800000000001</v>
      </c>
      <c r="D27" s="210">
        <v>0.49387799999999998</v>
      </c>
      <c r="E27" s="210">
        <v>18.221515</v>
      </c>
      <c r="F27" s="210">
        <v>56.132151999999998</v>
      </c>
      <c r="G27" s="210">
        <v>7.5912550000000003</v>
      </c>
      <c r="H27" s="210">
        <v>1380.151736</v>
      </c>
      <c r="I27" s="210">
        <v>13.37086</v>
      </c>
      <c r="J27" s="210">
        <v>62.462958</v>
      </c>
      <c r="K27" s="210">
        <v>1304.317918</v>
      </c>
      <c r="L27" s="210">
        <v>148.93249700000001</v>
      </c>
      <c r="M27" s="210">
        <v>1155.385421</v>
      </c>
    </row>
    <row r="28" spans="1:18" ht="21.95" customHeight="1" x14ac:dyDescent="0.2">
      <c r="A28" s="37" t="s">
        <v>967</v>
      </c>
      <c r="B28" s="210">
        <v>1380.8120180000001</v>
      </c>
      <c r="C28" s="210">
        <v>89.737992000000006</v>
      </c>
      <c r="D28" s="210">
        <v>1.204682</v>
      </c>
      <c r="E28" s="210">
        <v>20.417501000000001</v>
      </c>
      <c r="F28" s="210">
        <v>61.204217999999997</v>
      </c>
      <c r="G28" s="210">
        <v>6.9115909999999996</v>
      </c>
      <c r="H28" s="210">
        <v>1273.5081110000001</v>
      </c>
      <c r="I28" s="210">
        <v>12.811908000000001</v>
      </c>
      <c r="J28" s="210">
        <v>77.210665000000006</v>
      </c>
      <c r="K28" s="210">
        <v>1183.4855379999999</v>
      </c>
      <c r="L28" s="210">
        <v>156.045762</v>
      </c>
      <c r="M28" s="210">
        <v>1027.4397759999999</v>
      </c>
    </row>
    <row r="29" spans="1:18" ht="21.95" customHeight="1" x14ac:dyDescent="0.2">
      <c r="A29" s="37" t="s">
        <v>1050</v>
      </c>
      <c r="B29" s="210">
        <v>1266.0771319999999</v>
      </c>
      <c r="C29" s="210">
        <v>88.839651000000003</v>
      </c>
      <c r="D29" s="210">
        <v>1.15991</v>
      </c>
      <c r="E29" s="210">
        <v>18.623304000000001</v>
      </c>
      <c r="F29" s="210">
        <v>62.102797000000002</v>
      </c>
      <c r="G29" s="210">
        <v>6.95364</v>
      </c>
      <c r="H29" s="210">
        <v>1162.797221</v>
      </c>
      <c r="I29" s="210">
        <v>11.448613999999999</v>
      </c>
      <c r="J29" s="210">
        <v>59.215845000000002</v>
      </c>
      <c r="K29" s="210">
        <v>1092.132762</v>
      </c>
      <c r="L29" s="210">
        <v>121.687544</v>
      </c>
      <c r="M29" s="210">
        <v>970.44521799999995</v>
      </c>
    </row>
    <row r="30" spans="1:18" ht="21.95" customHeight="1" x14ac:dyDescent="0.2">
      <c r="A30" s="37" t="s">
        <v>1051</v>
      </c>
      <c r="B30" s="210">
        <v>1397.965543</v>
      </c>
      <c r="C30" s="210">
        <v>97.267778000000007</v>
      </c>
      <c r="D30" s="210">
        <v>1.113799</v>
      </c>
      <c r="E30" s="210">
        <v>20.434521</v>
      </c>
      <c r="F30" s="210">
        <v>68.162902000000003</v>
      </c>
      <c r="G30" s="210">
        <v>7.5565559999999996</v>
      </c>
      <c r="H30" s="210">
        <v>1282.290011</v>
      </c>
      <c r="I30" s="210">
        <v>13.393846999999999</v>
      </c>
      <c r="J30" s="210">
        <v>60.140566</v>
      </c>
      <c r="K30" s="210">
        <v>1208.755598</v>
      </c>
      <c r="L30" s="210">
        <v>145.58416099999999</v>
      </c>
      <c r="M30" s="210">
        <v>1063.171437</v>
      </c>
    </row>
    <row r="31" spans="1:18" ht="21.95" customHeight="1" x14ac:dyDescent="0.2">
      <c r="A31" s="37" t="s">
        <v>1052</v>
      </c>
      <c r="B31" s="210">
        <v>1412.6607710000001</v>
      </c>
      <c r="C31" s="210">
        <v>98.585611999999998</v>
      </c>
      <c r="D31" s="210">
        <v>0.93082100000000001</v>
      </c>
      <c r="E31" s="210">
        <v>18.174112999999998</v>
      </c>
      <c r="F31" s="210">
        <v>76.518642</v>
      </c>
      <c r="G31" s="210">
        <v>2.9620359999999999</v>
      </c>
      <c r="H31" s="210">
        <v>1294.830095</v>
      </c>
      <c r="I31" s="210">
        <v>10.647102</v>
      </c>
      <c r="J31" s="210">
        <v>70.318995999999999</v>
      </c>
      <c r="K31" s="210">
        <v>1213.8639969999999</v>
      </c>
      <c r="L31" s="210">
        <v>153.05264099999999</v>
      </c>
      <c r="M31" s="210">
        <v>1060.8113559999999</v>
      </c>
    </row>
    <row r="32" spans="1:18" ht="21.95" customHeight="1" x14ac:dyDescent="0.2">
      <c r="A32" s="37" t="s">
        <v>1053</v>
      </c>
      <c r="B32" s="210">
        <v>1642.9815719999999</v>
      </c>
      <c r="C32" s="210">
        <v>99.162099999999995</v>
      </c>
      <c r="D32" s="210">
        <v>1.2435929999999999</v>
      </c>
      <c r="E32" s="210">
        <v>19.327621000000001</v>
      </c>
      <c r="F32" s="210">
        <v>70.734367000000006</v>
      </c>
      <c r="G32" s="210">
        <v>7.8565189999999996</v>
      </c>
      <c r="H32" s="210">
        <v>1523.034985</v>
      </c>
      <c r="I32" s="210">
        <v>11.311596</v>
      </c>
      <c r="J32" s="210">
        <v>67.308398999999994</v>
      </c>
      <c r="K32" s="210">
        <v>1444.41499</v>
      </c>
      <c r="L32" s="210">
        <v>158.76423500000001</v>
      </c>
      <c r="M32" s="210">
        <v>1285.6507549999999</v>
      </c>
    </row>
    <row r="33" spans="1:18" ht="21.95" customHeight="1" x14ac:dyDescent="0.2">
      <c r="A33" s="37" t="s">
        <v>1054</v>
      </c>
      <c r="B33" s="210">
        <v>1329.378835</v>
      </c>
      <c r="C33" s="210">
        <v>92.170946999999998</v>
      </c>
      <c r="D33" s="210">
        <v>1.263223</v>
      </c>
      <c r="E33" s="210">
        <v>20.348908000000002</v>
      </c>
      <c r="F33" s="210">
        <v>63.916983000000002</v>
      </c>
      <c r="G33" s="210">
        <v>6.6418330000000001</v>
      </c>
      <c r="H33" s="210">
        <v>1212.9030359999999</v>
      </c>
      <c r="I33" s="210">
        <v>10.898515</v>
      </c>
      <c r="J33" s="210">
        <v>54.269630999999997</v>
      </c>
      <c r="K33" s="210">
        <v>1147.73489</v>
      </c>
      <c r="L33" s="210">
        <v>133.252904</v>
      </c>
      <c r="M33" s="210">
        <v>1014.481986</v>
      </c>
    </row>
    <row r="34" spans="1:18" s="211" customFormat="1" ht="33" customHeight="1" x14ac:dyDescent="0.2">
      <c r="A34" s="36">
        <v>2022</v>
      </c>
      <c r="B34" s="315"/>
      <c r="C34" s="315"/>
      <c r="D34" s="315"/>
      <c r="E34" s="315"/>
      <c r="F34" s="315"/>
      <c r="G34" s="315"/>
      <c r="H34" s="315"/>
      <c r="I34" s="315"/>
      <c r="J34" s="315"/>
      <c r="K34" s="315"/>
      <c r="L34" s="315"/>
      <c r="M34" s="315"/>
      <c r="N34" s="100"/>
      <c r="O34" s="100"/>
      <c r="P34" s="100"/>
      <c r="Q34" s="100"/>
      <c r="R34" s="100"/>
    </row>
    <row r="35" spans="1:18" ht="21.95" customHeight="1" x14ac:dyDescent="0.2">
      <c r="A35" s="37" t="s">
        <v>1048</v>
      </c>
      <c r="B35" s="210">
        <v>1406.184716</v>
      </c>
      <c r="C35" s="210">
        <v>81.896518999999998</v>
      </c>
      <c r="D35" s="210">
        <v>0.75649699999999998</v>
      </c>
      <c r="E35" s="210">
        <v>12.709095</v>
      </c>
      <c r="F35" s="210">
        <v>62.601509999999998</v>
      </c>
      <c r="G35" s="210">
        <v>5.8294170000000003</v>
      </c>
      <c r="H35" s="210">
        <v>1304.9445490000001</v>
      </c>
      <c r="I35" s="210">
        <v>10.443158</v>
      </c>
      <c r="J35" s="210">
        <v>66.964108999999993</v>
      </c>
      <c r="K35" s="210">
        <v>1227.537282</v>
      </c>
      <c r="L35" s="210">
        <v>181.247885</v>
      </c>
      <c r="M35" s="210">
        <v>1046.289397</v>
      </c>
    </row>
    <row r="36" spans="1:18" ht="21.95" customHeight="1" x14ac:dyDescent="0.2">
      <c r="A36" s="37" t="s">
        <v>1049</v>
      </c>
      <c r="B36" s="210">
        <v>1516.060941</v>
      </c>
      <c r="C36" s="210">
        <v>98.072028000000003</v>
      </c>
      <c r="D36" s="210">
        <v>0.83320700000000003</v>
      </c>
      <c r="E36" s="210">
        <v>24.882342999999999</v>
      </c>
      <c r="F36" s="210">
        <v>67.823072999999994</v>
      </c>
      <c r="G36" s="210">
        <v>4.5334050000000001</v>
      </c>
      <c r="H36" s="210">
        <v>1397.282303</v>
      </c>
      <c r="I36" s="210">
        <v>13.101528</v>
      </c>
      <c r="J36" s="210">
        <v>63.476005999999998</v>
      </c>
      <c r="K36" s="210">
        <v>1320.7047689999999</v>
      </c>
      <c r="L36" s="210">
        <v>171.57807199999999</v>
      </c>
      <c r="M36" s="210">
        <v>1149.1266969999999</v>
      </c>
    </row>
    <row r="37" spans="1:18" ht="21.95" customHeight="1" x14ac:dyDescent="0.2">
      <c r="A37" s="37" t="s">
        <v>963</v>
      </c>
      <c r="B37" s="210">
        <v>1617.8053399999999</v>
      </c>
      <c r="C37" s="210">
        <v>114.42029100000001</v>
      </c>
      <c r="D37" s="210">
        <v>1.2342979999999999</v>
      </c>
      <c r="E37" s="210">
        <v>21.553097000000001</v>
      </c>
      <c r="F37" s="210">
        <v>84.133369000000002</v>
      </c>
      <c r="G37" s="210">
        <v>7.4995269999999996</v>
      </c>
      <c r="H37" s="210">
        <v>1480.0980890000001</v>
      </c>
      <c r="I37" s="210">
        <v>14.697585</v>
      </c>
      <c r="J37" s="210">
        <v>78.770391000000004</v>
      </c>
      <c r="K37" s="210">
        <v>1386.6301129999999</v>
      </c>
      <c r="L37" s="210">
        <v>202.37188399999999</v>
      </c>
      <c r="M37" s="210">
        <v>1184.258229</v>
      </c>
    </row>
    <row r="38" spans="1:18" ht="21.95" customHeight="1" x14ac:dyDescent="0.2">
      <c r="A38" s="37" t="s">
        <v>964</v>
      </c>
      <c r="B38" s="210">
        <v>1387.1329009999999</v>
      </c>
      <c r="C38" s="210">
        <v>90.352440000000001</v>
      </c>
      <c r="D38" s="210">
        <v>0.72057899999999997</v>
      </c>
      <c r="E38" s="210">
        <v>20.763280999999999</v>
      </c>
      <c r="F38" s="210">
        <v>65.890929999999997</v>
      </c>
      <c r="G38" s="210">
        <v>2.9776500000000001</v>
      </c>
      <c r="H38" s="210">
        <v>1275.209308</v>
      </c>
      <c r="I38" s="210">
        <v>13.360044</v>
      </c>
      <c r="J38" s="210">
        <v>63.867322000000001</v>
      </c>
      <c r="K38" s="210">
        <v>1197.9819419999999</v>
      </c>
      <c r="L38" s="210">
        <v>175.751598</v>
      </c>
      <c r="M38" s="210">
        <v>1022.2303439999999</v>
      </c>
    </row>
    <row r="39" spans="1:18" ht="21.95" customHeight="1" x14ac:dyDescent="0.2">
      <c r="A39" s="37" t="s">
        <v>965</v>
      </c>
      <c r="B39" s="210">
        <v>1591.5024109999999</v>
      </c>
      <c r="C39" s="210">
        <v>92.077789999999993</v>
      </c>
      <c r="D39" s="210">
        <v>0.88571299999999997</v>
      </c>
      <c r="E39" s="210">
        <v>21.418402</v>
      </c>
      <c r="F39" s="210">
        <v>65.283911000000003</v>
      </c>
      <c r="G39" s="210">
        <v>4.4897640000000001</v>
      </c>
      <c r="H39" s="210">
        <v>1478.3868090000001</v>
      </c>
      <c r="I39" s="210">
        <v>13.409819000000001</v>
      </c>
      <c r="J39" s="210">
        <v>88.904376999999997</v>
      </c>
      <c r="K39" s="210">
        <v>1376.072613</v>
      </c>
      <c r="L39" s="210">
        <v>202.06984199999999</v>
      </c>
      <c r="M39" s="210">
        <v>1174.0027709999999</v>
      </c>
    </row>
    <row r="40" spans="1:18" ht="21.95" customHeight="1" x14ac:dyDescent="0.2">
      <c r="A40" s="37" t="s">
        <v>966</v>
      </c>
      <c r="B40" s="210">
        <v>1538.2553330000001</v>
      </c>
      <c r="C40" s="210">
        <v>106.873604</v>
      </c>
      <c r="D40" s="210">
        <v>1.4630529999999999</v>
      </c>
      <c r="E40" s="210">
        <v>20.435040000000001</v>
      </c>
      <c r="F40" s="210">
        <v>79.706791999999993</v>
      </c>
      <c r="G40" s="210">
        <v>5.2687189999999999</v>
      </c>
      <c r="H40" s="210">
        <v>1389.46172</v>
      </c>
      <c r="I40" s="210">
        <v>16.510076999999999</v>
      </c>
      <c r="J40" s="210">
        <v>77.042173000000005</v>
      </c>
      <c r="K40" s="210">
        <v>1295.9094700000001</v>
      </c>
      <c r="L40" s="210">
        <v>189.356289</v>
      </c>
      <c r="M40" s="210">
        <v>1106.553181</v>
      </c>
    </row>
    <row r="41" spans="1:18" ht="21.95" customHeight="1" x14ac:dyDescent="0.2">
      <c r="A41" s="37" t="s">
        <v>967</v>
      </c>
      <c r="B41" s="210">
        <v>1437.1396139999999</v>
      </c>
      <c r="C41" s="210">
        <v>91.745384000000001</v>
      </c>
      <c r="D41" s="210">
        <v>0.31248900000000002</v>
      </c>
      <c r="E41" s="210">
        <v>19.743635999999999</v>
      </c>
      <c r="F41" s="210">
        <v>67.330912999999995</v>
      </c>
      <c r="G41" s="210">
        <v>4.3583460000000001</v>
      </c>
      <c r="H41" s="210">
        <v>1291.477095</v>
      </c>
      <c r="I41" s="210">
        <v>13.217233</v>
      </c>
      <c r="J41" s="210">
        <v>66.944301999999993</v>
      </c>
      <c r="K41" s="210">
        <v>1211.31556</v>
      </c>
      <c r="L41" s="210">
        <v>171.849242</v>
      </c>
      <c r="M41" s="210">
        <v>1039.466318</v>
      </c>
    </row>
    <row r="42" spans="1:18" ht="21.95" customHeight="1" x14ac:dyDescent="0.2">
      <c r="A42" s="37" t="s">
        <v>1050</v>
      </c>
      <c r="B42" s="210">
        <v>1417.1012370000001</v>
      </c>
      <c r="C42" s="210">
        <v>115.700397</v>
      </c>
      <c r="D42" s="210">
        <v>1.927573</v>
      </c>
      <c r="E42" s="210">
        <v>18.987110999999999</v>
      </c>
      <c r="F42" s="210">
        <v>90.002526000000003</v>
      </c>
      <c r="G42" s="210">
        <v>4.7831869999999999</v>
      </c>
      <c r="H42" s="210">
        <v>1233.066912</v>
      </c>
      <c r="I42" s="210">
        <v>17.333299</v>
      </c>
      <c r="J42" s="210">
        <v>58.108342999999998</v>
      </c>
      <c r="K42" s="210">
        <v>1157.62527</v>
      </c>
      <c r="L42" s="210">
        <v>138.73411400000001</v>
      </c>
      <c r="M42" s="210">
        <v>1018.891156</v>
      </c>
    </row>
    <row r="43" spans="1:18" ht="21.95" customHeight="1" x14ac:dyDescent="0.2">
      <c r="A43" s="37" t="s">
        <v>1051</v>
      </c>
      <c r="B43" s="210">
        <v>1541.5032229999999</v>
      </c>
      <c r="C43" s="210">
        <v>117.058063</v>
      </c>
      <c r="D43" s="210">
        <v>1.382814</v>
      </c>
      <c r="E43" s="210">
        <v>22.33623</v>
      </c>
      <c r="F43" s="210">
        <v>89.081351999999995</v>
      </c>
      <c r="G43" s="210">
        <v>4.2576669999999996</v>
      </c>
      <c r="H43" s="210">
        <v>1347.733909</v>
      </c>
      <c r="I43" s="210">
        <v>21.40324</v>
      </c>
      <c r="J43" s="210">
        <v>61.233215000000001</v>
      </c>
      <c r="K43" s="210">
        <v>1265.097454</v>
      </c>
      <c r="L43" s="210">
        <v>195.312827</v>
      </c>
      <c r="M43" s="210">
        <v>1069.784627</v>
      </c>
    </row>
    <row r="44" spans="1:18" ht="35.25" customHeight="1" x14ac:dyDescent="0.2">
      <c r="A44" s="212" t="s">
        <v>818</v>
      </c>
      <c r="B44" s="104"/>
      <c r="C44" s="104"/>
      <c r="D44" s="104"/>
      <c r="E44" s="104"/>
      <c r="F44" s="104"/>
      <c r="G44" s="104"/>
      <c r="H44" s="104"/>
      <c r="I44" s="104"/>
      <c r="J44" s="104"/>
      <c r="K44" s="104"/>
      <c r="L44" s="104"/>
      <c r="M44" s="104"/>
    </row>
    <row r="45" spans="1:18" ht="45.75" customHeight="1" x14ac:dyDescent="0.2">
      <c r="A45" s="583" t="s">
        <v>1141</v>
      </c>
      <c r="B45" s="584"/>
      <c r="C45" s="584"/>
      <c r="D45" s="584"/>
      <c r="E45" s="584"/>
      <c r="F45" s="584"/>
      <c r="G45" s="584"/>
      <c r="H45" s="584"/>
      <c r="I45" s="584"/>
      <c r="J45" s="584"/>
      <c r="K45" s="584"/>
      <c r="L45" s="584"/>
      <c r="M45" s="584"/>
    </row>
    <row r="65" spans="1:7" x14ac:dyDescent="0.2">
      <c r="A65" s="135"/>
      <c r="B65" s="135"/>
      <c r="C65" s="135"/>
      <c r="D65" s="135"/>
      <c r="E65" s="135"/>
      <c r="F65" s="135"/>
      <c r="G65" s="135"/>
    </row>
    <row r="69" spans="1:7" ht="15" customHeight="1" x14ac:dyDescent="0.2"/>
    <row r="291" ht="59.25" customHeight="1" x14ac:dyDescent="0.2"/>
  </sheetData>
  <mergeCells count="18">
    <mergeCell ref="B3:B6"/>
    <mergeCell ref="H4:H6"/>
    <mergeCell ref="L5:L6"/>
    <mergeCell ref="C4:C6"/>
    <mergeCell ref="J4:J6"/>
    <mergeCell ref="E4:F4"/>
    <mergeCell ref="A45:M45"/>
    <mergeCell ref="G4:G6"/>
    <mergeCell ref="K4:M4"/>
    <mergeCell ref="K5:K6"/>
    <mergeCell ref="E6:F6"/>
    <mergeCell ref="D4:D6"/>
    <mergeCell ref="B7:M7"/>
    <mergeCell ref="A3:A7"/>
    <mergeCell ref="C3:G3"/>
    <mergeCell ref="H3:M3"/>
    <mergeCell ref="M5:M6"/>
    <mergeCell ref="I4:I6"/>
  </mergeCells>
  <phoneticPr fontId="2" type="noConversion"/>
  <printOptions horizontalCentered="1"/>
  <pageMargins left="0.59055118110236227" right="0.59055118110236227" top="0.98425196850393704" bottom="0.19685039370078741" header="0.51181102362204722" footer="0.31496062992125984"/>
  <pageSetup paperSize="9" scale="75" firstPageNumber="38" orientation="portrait" useFirstPageNumber="1" r:id="rId1"/>
  <headerFooter alignWithMargins="0">
    <oddHeader>&amp;C&amp;12- &amp;P -</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R291"/>
  <sheetViews>
    <sheetView zoomScaleNormal="100" workbookViewId="0"/>
  </sheetViews>
  <sheetFormatPr baseColWidth="10" defaultColWidth="11.42578125" defaultRowHeight="12.75" x14ac:dyDescent="0.2"/>
  <cols>
    <col min="1" max="1" width="12.140625" style="97" customWidth="1"/>
    <col min="2" max="3" width="9.85546875" style="97" customWidth="1"/>
    <col min="4" max="4" width="7.85546875" style="97" customWidth="1"/>
    <col min="5" max="6" width="8.5703125" style="97" customWidth="1"/>
    <col min="7" max="7" width="9" style="97" customWidth="1"/>
    <col min="8" max="8" width="9.85546875" style="97" customWidth="1"/>
    <col min="9" max="9" width="8" style="97" customWidth="1"/>
    <col min="10" max="10" width="8.5703125" style="97" customWidth="1"/>
    <col min="11" max="11" width="10" style="97" customWidth="1"/>
    <col min="12" max="12" width="9.28515625" style="97" customWidth="1"/>
    <col min="13" max="13" width="10.140625" style="97" customWidth="1"/>
    <col min="14" max="16384" width="11.42578125" style="97"/>
  </cols>
  <sheetData>
    <row r="1" spans="1:18" s="96" customFormat="1" ht="21" customHeight="1" x14ac:dyDescent="0.25">
      <c r="A1" s="33" t="s">
        <v>1202</v>
      </c>
      <c r="B1" s="33"/>
      <c r="C1" s="34"/>
      <c r="D1" s="33"/>
      <c r="E1" s="33"/>
      <c r="F1" s="33"/>
      <c r="G1" s="33"/>
      <c r="H1" s="33"/>
      <c r="I1" s="33"/>
      <c r="J1" s="33"/>
      <c r="K1" s="33"/>
      <c r="L1" s="33"/>
      <c r="M1" s="33"/>
    </row>
    <row r="2" spans="1:18" x14ac:dyDescent="0.2">
      <c r="A2" s="35"/>
      <c r="B2" s="35"/>
      <c r="C2" s="35"/>
      <c r="D2" s="35"/>
      <c r="E2" s="35"/>
      <c r="F2" s="35"/>
      <c r="G2" s="35"/>
      <c r="H2" s="35"/>
      <c r="I2" s="35"/>
      <c r="J2" s="35"/>
      <c r="K2" s="35"/>
      <c r="L2" s="35"/>
      <c r="M2" s="35"/>
    </row>
    <row r="3" spans="1:18" s="98" customFormat="1" ht="17.25" customHeight="1" x14ac:dyDescent="0.2">
      <c r="A3" s="589" t="s">
        <v>252</v>
      </c>
      <c r="B3" s="609" t="s">
        <v>994</v>
      </c>
      <c r="C3" s="594" t="s">
        <v>812</v>
      </c>
      <c r="D3" s="614"/>
      <c r="E3" s="614"/>
      <c r="F3" s="614"/>
      <c r="G3" s="615"/>
      <c r="H3" s="594" t="s">
        <v>195</v>
      </c>
      <c r="I3" s="614"/>
      <c r="J3" s="614"/>
      <c r="K3" s="614"/>
      <c r="L3" s="614"/>
      <c r="M3" s="614"/>
    </row>
    <row r="4" spans="1:18" s="98" customFormat="1" ht="16.5" customHeight="1" x14ac:dyDescent="0.2">
      <c r="A4" s="590"/>
      <c r="B4" s="610"/>
      <c r="C4" s="604" t="s">
        <v>464</v>
      </c>
      <c r="D4" s="600" t="s">
        <v>960</v>
      </c>
      <c r="E4" s="585" t="s">
        <v>813</v>
      </c>
      <c r="F4" s="599"/>
      <c r="G4" s="600" t="s">
        <v>961</v>
      </c>
      <c r="H4" s="604" t="s">
        <v>464</v>
      </c>
      <c r="I4" s="604" t="s">
        <v>969</v>
      </c>
      <c r="J4" s="604" t="s">
        <v>968</v>
      </c>
      <c r="K4" s="585" t="s">
        <v>198</v>
      </c>
      <c r="L4" s="603"/>
      <c r="M4" s="603"/>
    </row>
    <row r="5" spans="1:18" s="98" customFormat="1" ht="16.5" customHeight="1" x14ac:dyDescent="0.2">
      <c r="A5" s="590"/>
      <c r="B5" s="610"/>
      <c r="C5" s="608"/>
      <c r="D5" s="601"/>
      <c r="E5" s="319" t="s">
        <v>814</v>
      </c>
      <c r="F5" s="319" t="s">
        <v>815</v>
      </c>
      <c r="G5" s="601"/>
      <c r="H5" s="608"/>
      <c r="I5" s="608"/>
      <c r="J5" s="608"/>
      <c r="K5" s="604" t="s">
        <v>464</v>
      </c>
      <c r="L5" s="600" t="s">
        <v>958</v>
      </c>
      <c r="M5" s="606" t="s">
        <v>959</v>
      </c>
    </row>
    <row r="6" spans="1:18" s="98" customFormat="1" ht="23.25" customHeight="1" x14ac:dyDescent="0.2">
      <c r="A6" s="590"/>
      <c r="B6" s="611"/>
      <c r="C6" s="605"/>
      <c r="D6" s="602"/>
      <c r="E6" s="585" t="s">
        <v>816</v>
      </c>
      <c r="F6" s="599"/>
      <c r="G6" s="602"/>
      <c r="H6" s="605"/>
      <c r="I6" s="605"/>
      <c r="J6" s="605"/>
      <c r="K6" s="605"/>
      <c r="L6" s="602"/>
      <c r="M6" s="607"/>
    </row>
    <row r="7" spans="1:18" s="98" customFormat="1" ht="16.5" customHeight="1" x14ac:dyDescent="0.2">
      <c r="A7" s="591"/>
      <c r="B7" s="612" t="s">
        <v>817</v>
      </c>
      <c r="C7" s="613"/>
      <c r="D7" s="613"/>
      <c r="E7" s="613"/>
      <c r="F7" s="613"/>
      <c r="G7" s="613"/>
      <c r="H7" s="613"/>
      <c r="I7" s="613"/>
      <c r="J7" s="613"/>
      <c r="K7" s="613"/>
      <c r="L7" s="613"/>
      <c r="M7" s="613"/>
    </row>
    <row r="8" spans="1:18" s="209" customFormat="1" ht="33" customHeight="1" x14ac:dyDescent="0.2">
      <c r="A8" s="36" t="s">
        <v>1082</v>
      </c>
      <c r="B8" s="208">
        <v>11207.541337000001</v>
      </c>
      <c r="C8" s="208">
        <v>1353.591719</v>
      </c>
      <c r="D8" s="208">
        <v>3.3895499999999998</v>
      </c>
      <c r="E8" s="208">
        <v>373.93858699999998</v>
      </c>
      <c r="F8" s="208">
        <v>782.52455799999996</v>
      </c>
      <c r="G8" s="208">
        <v>193.739024</v>
      </c>
      <c r="H8" s="208">
        <v>9048.6570759999995</v>
      </c>
      <c r="I8" s="208">
        <v>68.943769000000003</v>
      </c>
      <c r="J8" s="208">
        <v>448.22029300000003</v>
      </c>
      <c r="K8" s="208">
        <v>8531.4930139999997</v>
      </c>
      <c r="L8" s="208">
        <v>1424.384446</v>
      </c>
      <c r="M8" s="208">
        <v>7107.1085679999997</v>
      </c>
      <c r="N8" s="99"/>
      <c r="O8" s="99"/>
      <c r="P8" s="99"/>
      <c r="Q8" s="99"/>
      <c r="R8" s="99"/>
    </row>
    <row r="9" spans="1:18" ht="21.95" customHeight="1" x14ac:dyDescent="0.2">
      <c r="A9" s="37" t="s">
        <v>1048</v>
      </c>
      <c r="B9" s="210">
        <v>962.78303000000005</v>
      </c>
      <c r="C9" s="210">
        <v>110.75568199999999</v>
      </c>
      <c r="D9" s="210">
        <v>0.26829199999999997</v>
      </c>
      <c r="E9" s="210">
        <v>27.694696</v>
      </c>
      <c r="F9" s="210">
        <v>65.260285999999994</v>
      </c>
      <c r="G9" s="210">
        <v>17.532408</v>
      </c>
      <c r="H9" s="210">
        <v>786.66333899999995</v>
      </c>
      <c r="I9" s="210">
        <v>6.4885590000000004</v>
      </c>
      <c r="J9" s="210">
        <v>44.285842000000002</v>
      </c>
      <c r="K9" s="210">
        <v>735.88893800000005</v>
      </c>
      <c r="L9" s="210">
        <v>128.41320899999999</v>
      </c>
      <c r="M9" s="210">
        <v>607.475729</v>
      </c>
    </row>
    <row r="10" spans="1:18" ht="21.95" customHeight="1" x14ac:dyDescent="0.2">
      <c r="A10" s="37" t="s">
        <v>1049</v>
      </c>
      <c r="B10" s="210">
        <v>931.68417599999998</v>
      </c>
      <c r="C10" s="210">
        <v>105.021449</v>
      </c>
      <c r="D10" s="210">
        <v>0.44920100000000002</v>
      </c>
      <c r="E10" s="210">
        <v>27.100156999999999</v>
      </c>
      <c r="F10" s="210">
        <v>67.750872999999999</v>
      </c>
      <c r="G10" s="210">
        <v>9.7212180000000004</v>
      </c>
      <c r="H10" s="210">
        <v>760.11360999999999</v>
      </c>
      <c r="I10" s="210">
        <v>6.3235700000000001</v>
      </c>
      <c r="J10" s="210">
        <v>42.431108000000002</v>
      </c>
      <c r="K10" s="210">
        <v>711.35893199999998</v>
      </c>
      <c r="L10" s="210">
        <v>123.65833600000001</v>
      </c>
      <c r="M10" s="210">
        <v>587.70059600000002</v>
      </c>
    </row>
    <row r="11" spans="1:18" ht="21.95" customHeight="1" x14ac:dyDescent="0.2">
      <c r="A11" s="37" t="s">
        <v>963</v>
      </c>
      <c r="B11" s="210">
        <v>919.26228500000002</v>
      </c>
      <c r="C11" s="210">
        <v>116.25197900000001</v>
      </c>
      <c r="D11" s="210">
        <v>0.229515</v>
      </c>
      <c r="E11" s="210">
        <v>32.480265000000003</v>
      </c>
      <c r="F11" s="210">
        <v>68.829133999999996</v>
      </c>
      <c r="G11" s="210">
        <v>14.713065</v>
      </c>
      <c r="H11" s="210">
        <v>744.45903399999997</v>
      </c>
      <c r="I11" s="210">
        <v>6.4390150000000004</v>
      </c>
      <c r="J11" s="210">
        <v>46.323256000000001</v>
      </c>
      <c r="K11" s="210">
        <v>691.69676300000003</v>
      </c>
      <c r="L11" s="210">
        <v>136.79603700000001</v>
      </c>
      <c r="M11" s="210">
        <v>554.90072599999996</v>
      </c>
    </row>
    <row r="12" spans="1:18" ht="21.95" customHeight="1" x14ac:dyDescent="0.2">
      <c r="A12" s="37" t="s">
        <v>964</v>
      </c>
      <c r="B12" s="210">
        <v>847.51368200000002</v>
      </c>
      <c r="C12" s="210">
        <v>133.15166600000001</v>
      </c>
      <c r="D12" s="210">
        <v>0.72701099999999996</v>
      </c>
      <c r="E12" s="210">
        <v>33.391626000000002</v>
      </c>
      <c r="F12" s="210">
        <v>83.620723999999996</v>
      </c>
      <c r="G12" s="210">
        <v>15.412305</v>
      </c>
      <c r="H12" s="210">
        <v>674.25708999999995</v>
      </c>
      <c r="I12" s="210">
        <v>7.016432</v>
      </c>
      <c r="J12" s="210">
        <v>34.147568</v>
      </c>
      <c r="K12" s="210">
        <v>633.09308999999996</v>
      </c>
      <c r="L12" s="210">
        <v>106.927437</v>
      </c>
      <c r="M12" s="210">
        <v>526.16565300000002</v>
      </c>
    </row>
    <row r="13" spans="1:18" ht="21.95" customHeight="1" x14ac:dyDescent="0.2">
      <c r="A13" s="37" t="s">
        <v>965</v>
      </c>
      <c r="B13" s="210">
        <v>957.863834</v>
      </c>
      <c r="C13" s="210">
        <v>109.918021</v>
      </c>
      <c r="D13" s="210">
        <v>0.31357699999999999</v>
      </c>
      <c r="E13" s="210">
        <v>30.856617</v>
      </c>
      <c r="F13" s="210">
        <v>62.590221999999997</v>
      </c>
      <c r="G13" s="210">
        <v>16.157605</v>
      </c>
      <c r="H13" s="210">
        <v>795.54889000000003</v>
      </c>
      <c r="I13" s="210">
        <v>6.4291159999999996</v>
      </c>
      <c r="J13" s="210">
        <v>28.765723999999999</v>
      </c>
      <c r="K13" s="210">
        <v>760.35405000000003</v>
      </c>
      <c r="L13" s="210">
        <v>101.191621</v>
      </c>
      <c r="M13" s="210">
        <v>659.16242899999997</v>
      </c>
    </row>
    <row r="14" spans="1:18" ht="21.95" customHeight="1" x14ac:dyDescent="0.2">
      <c r="A14" s="37" t="s">
        <v>966</v>
      </c>
      <c r="B14" s="210">
        <v>940.49092199999996</v>
      </c>
      <c r="C14" s="210">
        <v>106.319587</v>
      </c>
      <c r="D14" s="210">
        <v>0.38636500000000001</v>
      </c>
      <c r="E14" s="210">
        <v>30.998135000000001</v>
      </c>
      <c r="F14" s="210">
        <v>58.402509000000002</v>
      </c>
      <c r="G14" s="210">
        <v>16.532578000000001</v>
      </c>
      <c r="H14" s="210">
        <v>764.12061300000005</v>
      </c>
      <c r="I14" s="210">
        <v>5.857475</v>
      </c>
      <c r="J14" s="210">
        <v>27.831102000000001</v>
      </c>
      <c r="K14" s="210">
        <v>730.43203600000004</v>
      </c>
      <c r="L14" s="210">
        <v>107.89497299999999</v>
      </c>
      <c r="M14" s="210">
        <v>622.53706299999999</v>
      </c>
    </row>
    <row r="15" spans="1:18" ht="21.95" customHeight="1" x14ac:dyDescent="0.2">
      <c r="A15" s="37" t="s">
        <v>967</v>
      </c>
      <c r="B15" s="210">
        <v>1017.1799569999999</v>
      </c>
      <c r="C15" s="210">
        <v>125.66091</v>
      </c>
      <c r="D15" s="210">
        <v>0.23342299999999999</v>
      </c>
      <c r="E15" s="210">
        <v>30.459015999999998</v>
      </c>
      <c r="F15" s="210">
        <v>78.253908999999993</v>
      </c>
      <c r="G15" s="210">
        <v>16.714562000000001</v>
      </c>
      <c r="H15" s="210">
        <v>821.99831600000005</v>
      </c>
      <c r="I15" s="210">
        <v>5.0633749999999997</v>
      </c>
      <c r="J15" s="210">
        <v>35.835143000000002</v>
      </c>
      <c r="K15" s="210">
        <v>781.09979799999996</v>
      </c>
      <c r="L15" s="210">
        <v>106.603307</v>
      </c>
      <c r="M15" s="210">
        <v>674.49649099999999</v>
      </c>
    </row>
    <row r="16" spans="1:18" ht="21.95" customHeight="1" x14ac:dyDescent="0.2">
      <c r="A16" s="37" t="s">
        <v>1050</v>
      </c>
      <c r="B16" s="210">
        <v>805.28618600000004</v>
      </c>
      <c r="C16" s="210">
        <v>103.205257</v>
      </c>
      <c r="D16" s="210">
        <v>0.42623</v>
      </c>
      <c r="E16" s="210">
        <v>34.802981000000003</v>
      </c>
      <c r="F16" s="210">
        <v>52.688834</v>
      </c>
      <c r="G16" s="210">
        <v>15.287212</v>
      </c>
      <c r="H16" s="210">
        <v>641.83401500000002</v>
      </c>
      <c r="I16" s="210">
        <v>5.0099130000000001</v>
      </c>
      <c r="J16" s="210">
        <v>34.027123000000003</v>
      </c>
      <c r="K16" s="210">
        <v>602.79697899999996</v>
      </c>
      <c r="L16" s="210">
        <v>106.073476</v>
      </c>
      <c r="M16" s="210">
        <v>496.72350299999999</v>
      </c>
    </row>
    <row r="17" spans="1:18" ht="21.95" customHeight="1" x14ac:dyDescent="0.2">
      <c r="A17" s="37" t="s">
        <v>1051</v>
      </c>
      <c r="B17" s="210">
        <v>953.57629899999995</v>
      </c>
      <c r="C17" s="210">
        <v>110.49298899999999</v>
      </c>
      <c r="D17" s="210">
        <v>0.189301</v>
      </c>
      <c r="E17" s="210">
        <v>29.464371</v>
      </c>
      <c r="F17" s="210">
        <v>62.383780000000002</v>
      </c>
      <c r="G17" s="210">
        <v>18.455537</v>
      </c>
      <c r="H17" s="210">
        <v>761.24540500000001</v>
      </c>
      <c r="I17" s="210">
        <v>5.4648320000000004</v>
      </c>
      <c r="J17" s="210">
        <v>41.310586999999998</v>
      </c>
      <c r="K17" s="210">
        <v>714.46998599999995</v>
      </c>
      <c r="L17" s="210">
        <v>123.472573</v>
      </c>
      <c r="M17" s="210">
        <v>590.99741300000005</v>
      </c>
    </row>
    <row r="18" spans="1:18" ht="21.95" customHeight="1" x14ac:dyDescent="0.2">
      <c r="A18" s="37" t="s">
        <v>1052</v>
      </c>
      <c r="B18" s="210">
        <v>981.84963300000004</v>
      </c>
      <c r="C18" s="210">
        <v>107.68519000000001</v>
      </c>
      <c r="D18" s="210">
        <v>0.12986200000000001</v>
      </c>
      <c r="E18" s="210">
        <v>28.705715999999999</v>
      </c>
      <c r="F18" s="210">
        <v>62.289364999999997</v>
      </c>
      <c r="G18" s="210">
        <v>16.560247</v>
      </c>
      <c r="H18" s="210">
        <v>785.51104599999996</v>
      </c>
      <c r="I18" s="210">
        <v>5.6694899999999997</v>
      </c>
      <c r="J18" s="210">
        <v>41.335923000000001</v>
      </c>
      <c r="K18" s="210">
        <v>738.50563299999999</v>
      </c>
      <c r="L18" s="210">
        <v>133.879366</v>
      </c>
      <c r="M18" s="210">
        <v>604.62626699999998</v>
      </c>
    </row>
    <row r="19" spans="1:18" ht="21.95" customHeight="1" x14ac:dyDescent="0.2">
      <c r="A19" s="37" t="s">
        <v>1053</v>
      </c>
      <c r="B19" s="210">
        <v>988.92316500000004</v>
      </c>
      <c r="C19" s="210">
        <v>114.28441599999999</v>
      </c>
      <c r="D19" s="210">
        <v>3.2929E-2</v>
      </c>
      <c r="E19" s="210">
        <v>34.150959</v>
      </c>
      <c r="F19" s="210">
        <v>61.424992000000003</v>
      </c>
      <c r="G19" s="210">
        <v>18.675536000000001</v>
      </c>
      <c r="H19" s="210">
        <v>793.22474099999999</v>
      </c>
      <c r="I19" s="210">
        <v>5.3586919999999996</v>
      </c>
      <c r="J19" s="210">
        <v>39.766213999999998</v>
      </c>
      <c r="K19" s="210">
        <v>748.09983499999998</v>
      </c>
      <c r="L19" s="210">
        <v>137.45107300000001</v>
      </c>
      <c r="M19" s="210">
        <v>610.64876200000003</v>
      </c>
    </row>
    <row r="20" spans="1:18" ht="21.95" customHeight="1" x14ac:dyDescent="0.2">
      <c r="A20" s="37" t="s">
        <v>1054</v>
      </c>
      <c r="B20" s="210">
        <v>901.12816799999996</v>
      </c>
      <c r="C20" s="210">
        <v>110.844573</v>
      </c>
      <c r="D20" s="210">
        <v>3.8440000000000002E-3</v>
      </c>
      <c r="E20" s="210">
        <v>33.834048000000003</v>
      </c>
      <c r="F20" s="210">
        <v>59.02993</v>
      </c>
      <c r="G20" s="210">
        <v>17.976751</v>
      </c>
      <c r="H20" s="210">
        <v>719.68097699999998</v>
      </c>
      <c r="I20" s="210">
        <v>3.8233000000000001</v>
      </c>
      <c r="J20" s="210">
        <v>32.160702999999998</v>
      </c>
      <c r="K20" s="210">
        <v>683.69697399999995</v>
      </c>
      <c r="L20" s="210">
        <v>112.023038</v>
      </c>
      <c r="M20" s="210">
        <v>571.67393600000003</v>
      </c>
    </row>
    <row r="21" spans="1:18" s="211" customFormat="1" ht="33" customHeight="1" x14ac:dyDescent="0.2">
      <c r="A21" s="36" t="s">
        <v>1118</v>
      </c>
      <c r="B21" s="208">
        <v>13736.498014999999</v>
      </c>
      <c r="C21" s="208">
        <v>1435.4828359999999</v>
      </c>
      <c r="D21" s="208">
        <v>2.9548260000000002</v>
      </c>
      <c r="E21" s="208">
        <v>370.97594900000001</v>
      </c>
      <c r="F21" s="208">
        <v>839.34864300000004</v>
      </c>
      <c r="G21" s="208">
        <v>222.203418</v>
      </c>
      <c r="H21" s="208">
        <v>11495.81616</v>
      </c>
      <c r="I21" s="208">
        <v>78.493729999999999</v>
      </c>
      <c r="J21" s="208">
        <v>623.46114899999998</v>
      </c>
      <c r="K21" s="208">
        <v>10793.861281</v>
      </c>
      <c r="L21" s="208">
        <v>1905.9456749999999</v>
      </c>
      <c r="M21" s="208">
        <v>8887.9156060000005</v>
      </c>
      <c r="N21" s="100"/>
      <c r="O21" s="100"/>
      <c r="P21" s="100"/>
      <c r="Q21" s="100"/>
      <c r="R21" s="100"/>
    </row>
    <row r="22" spans="1:18" ht="21.95" customHeight="1" x14ac:dyDescent="0.2">
      <c r="A22" s="37" t="s">
        <v>1048</v>
      </c>
      <c r="B22" s="210">
        <v>975.79558499999996</v>
      </c>
      <c r="C22" s="210">
        <v>102.179981</v>
      </c>
      <c r="D22" s="210">
        <v>6.2000000000000003E-5</v>
      </c>
      <c r="E22" s="210">
        <v>24.518139999999999</v>
      </c>
      <c r="F22" s="210">
        <v>65.274919999999995</v>
      </c>
      <c r="G22" s="210">
        <v>12.386858999999999</v>
      </c>
      <c r="H22" s="210">
        <v>821.36751500000003</v>
      </c>
      <c r="I22" s="210">
        <v>5.7186669999999999</v>
      </c>
      <c r="J22" s="210">
        <v>41.740619000000002</v>
      </c>
      <c r="K22" s="210">
        <v>773.90822900000001</v>
      </c>
      <c r="L22" s="210">
        <v>121.760857</v>
      </c>
      <c r="M22" s="210">
        <v>652.14737200000002</v>
      </c>
    </row>
    <row r="23" spans="1:18" ht="21.95" customHeight="1" x14ac:dyDescent="0.2">
      <c r="A23" s="37" t="s">
        <v>1049</v>
      </c>
      <c r="B23" s="210">
        <v>1014.578386</v>
      </c>
      <c r="C23" s="210">
        <v>108.542145</v>
      </c>
      <c r="D23" s="210">
        <v>7.1539999999999998E-3</v>
      </c>
      <c r="E23" s="210">
        <v>27.128696999999999</v>
      </c>
      <c r="F23" s="210">
        <v>66.636384000000007</v>
      </c>
      <c r="G23" s="210">
        <v>14.769909999999999</v>
      </c>
      <c r="H23" s="210">
        <v>840.97932300000002</v>
      </c>
      <c r="I23" s="210">
        <v>6.7043749999999998</v>
      </c>
      <c r="J23" s="210">
        <v>45.552639999999997</v>
      </c>
      <c r="K23" s="210">
        <v>788.722308</v>
      </c>
      <c r="L23" s="210">
        <v>137.820853</v>
      </c>
      <c r="M23" s="210">
        <v>650.90145500000006</v>
      </c>
    </row>
    <row r="24" spans="1:18" ht="21.95" customHeight="1" x14ac:dyDescent="0.2">
      <c r="A24" s="37" t="s">
        <v>963</v>
      </c>
      <c r="B24" s="210">
        <v>1184.2278180000001</v>
      </c>
      <c r="C24" s="210">
        <v>149.94353599999999</v>
      </c>
      <c r="D24" s="210">
        <v>1.377E-3</v>
      </c>
      <c r="E24" s="210">
        <v>35.349485000000001</v>
      </c>
      <c r="F24" s="210">
        <v>93.036006999999998</v>
      </c>
      <c r="G24" s="210">
        <v>21.556667000000001</v>
      </c>
      <c r="H24" s="210">
        <v>974.50068199999998</v>
      </c>
      <c r="I24" s="210">
        <v>6.1271469999999999</v>
      </c>
      <c r="J24" s="210">
        <v>52.426653000000002</v>
      </c>
      <c r="K24" s="210">
        <v>915.94688199999996</v>
      </c>
      <c r="L24" s="210">
        <v>158.07004699999999</v>
      </c>
      <c r="M24" s="210">
        <v>757.87683500000003</v>
      </c>
    </row>
    <row r="25" spans="1:18" ht="21.95" customHeight="1" x14ac:dyDescent="0.2">
      <c r="A25" s="37" t="s">
        <v>964</v>
      </c>
      <c r="B25" s="210">
        <v>1157.109704</v>
      </c>
      <c r="C25" s="210">
        <v>127.91066499999999</v>
      </c>
      <c r="D25" s="210">
        <v>0.32536399999999999</v>
      </c>
      <c r="E25" s="210">
        <v>27.837104</v>
      </c>
      <c r="F25" s="210">
        <v>76.987339000000006</v>
      </c>
      <c r="G25" s="210">
        <v>22.760857999999999</v>
      </c>
      <c r="H25" s="210">
        <v>972.08414500000003</v>
      </c>
      <c r="I25" s="210">
        <v>7.7935439999999998</v>
      </c>
      <c r="J25" s="210">
        <v>50.012506999999999</v>
      </c>
      <c r="K25" s="210">
        <v>914.27809400000001</v>
      </c>
      <c r="L25" s="210">
        <v>160.35614000000001</v>
      </c>
      <c r="M25" s="210">
        <v>753.92195400000003</v>
      </c>
    </row>
    <row r="26" spans="1:18" ht="21.95" customHeight="1" x14ac:dyDescent="0.2">
      <c r="A26" s="37" t="s">
        <v>965</v>
      </c>
      <c r="B26" s="210">
        <v>1141.740229</v>
      </c>
      <c r="C26" s="210">
        <v>115.276326</v>
      </c>
      <c r="D26" s="210">
        <v>8.0869999999999997E-2</v>
      </c>
      <c r="E26" s="210">
        <v>31.234294999999999</v>
      </c>
      <c r="F26" s="210">
        <v>66.698778000000004</v>
      </c>
      <c r="G26" s="210">
        <v>17.262383</v>
      </c>
      <c r="H26" s="210">
        <v>964.94111399999997</v>
      </c>
      <c r="I26" s="210">
        <v>6.3883919999999996</v>
      </c>
      <c r="J26" s="210">
        <v>53.064796000000001</v>
      </c>
      <c r="K26" s="210">
        <v>905.48792600000002</v>
      </c>
      <c r="L26" s="210">
        <v>163.37852100000001</v>
      </c>
      <c r="M26" s="210">
        <v>742.10940500000004</v>
      </c>
    </row>
    <row r="27" spans="1:18" ht="21.95" customHeight="1" x14ac:dyDescent="0.2">
      <c r="A27" s="37" t="s">
        <v>966</v>
      </c>
      <c r="B27" s="210">
        <v>1147.2061140000001</v>
      </c>
      <c r="C27" s="210">
        <v>114.322925</v>
      </c>
      <c r="D27" s="210">
        <v>8.5973999999999995E-2</v>
      </c>
      <c r="E27" s="210">
        <v>31.518737999999999</v>
      </c>
      <c r="F27" s="210">
        <v>64.097674999999995</v>
      </c>
      <c r="G27" s="210">
        <v>18.620538</v>
      </c>
      <c r="H27" s="210">
        <v>958.16067999999996</v>
      </c>
      <c r="I27" s="210">
        <v>5.5484580000000001</v>
      </c>
      <c r="J27" s="210">
        <v>66.159816000000006</v>
      </c>
      <c r="K27" s="210">
        <v>886.452406</v>
      </c>
      <c r="L27" s="210">
        <v>180.04758799999999</v>
      </c>
      <c r="M27" s="210">
        <v>706.40481799999998</v>
      </c>
    </row>
    <row r="28" spans="1:18" ht="21.95" customHeight="1" x14ac:dyDescent="0.2">
      <c r="A28" s="37" t="s">
        <v>967</v>
      </c>
      <c r="B28" s="210">
        <v>1161.536578</v>
      </c>
      <c r="C28" s="210">
        <v>118.779634</v>
      </c>
      <c r="D28" s="210">
        <v>0.86287000000000003</v>
      </c>
      <c r="E28" s="210">
        <v>29.402882000000002</v>
      </c>
      <c r="F28" s="210">
        <v>70.136750000000006</v>
      </c>
      <c r="G28" s="210">
        <v>18.377132</v>
      </c>
      <c r="H28" s="210">
        <v>965.40950499999997</v>
      </c>
      <c r="I28" s="210">
        <v>7.6739790000000001</v>
      </c>
      <c r="J28" s="210">
        <v>54.147705000000002</v>
      </c>
      <c r="K28" s="210">
        <v>903.58782099999996</v>
      </c>
      <c r="L28" s="210">
        <v>174.30920399999999</v>
      </c>
      <c r="M28" s="210">
        <v>729.27861700000005</v>
      </c>
    </row>
    <row r="29" spans="1:18" ht="21.95" customHeight="1" x14ac:dyDescent="0.2">
      <c r="A29" s="37" t="s">
        <v>1050</v>
      </c>
      <c r="B29" s="210">
        <v>1003.165883</v>
      </c>
      <c r="C29" s="210">
        <v>70.562487000000004</v>
      </c>
      <c r="D29" s="210">
        <v>0.79706900000000003</v>
      </c>
      <c r="E29" s="210">
        <v>16.180510000000002</v>
      </c>
      <c r="F29" s="210">
        <v>37.836283000000002</v>
      </c>
      <c r="G29" s="210">
        <v>15.748625000000001</v>
      </c>
      <c r="H29" s="210">
        <v>874.16335500000002</v>
      </c>
      <c r="I29" s="210">
        <v>6.5826330000000004</v>
      </c>
      <c r="J29" s="210">
        <v>48.653970999999999</v>
      </c>
      <c r="K29" s="210">
        <v>818.92675099999997</v>
      </c>
      <c r="L29" s="210">
        <v>157.961851</v>
      </c>
      <c r="M29" s="210">
        <v>660.96489999999994</v>
      </c>
    </row>
    <row r="30" spans="1:18" ht="21.95" customHeight="1" x14ac:dyDescent="0.2">
      <c r="A30" s="37" t="s">
        <v>1051</v>
      </c>
      <c r="B30" s="210">
        <v>1174.235831</v>
      </c>
      <c r="C30" s="210">
        <v>148.92912799999999</v>
      </c>
      <c r="D30" s="210">
        <v>0.55459700000000001</v>
      </c>
      <c r="E30" s="210">
        <v>41.084927999999998</v>
      </c>
      <c r="F30" s="210">
        <v>85.416096999999993</v>
      </c>
      <c r="G30" s="210">
        <v>21.873505999999999</v>
      </c>
      <c r="H30" s="210">
        <v>960.18320000000006</v>
      </c>
      <c r="I30" s="210">
        <v>7.0092299999999996</v>
      </c>
      <c r="J30" s="210">
        <v>62.137442</v>
      </c>
      <c r="K30" s="210">
        <v>891.03652799999998</v>
      </c>
      <c r="L30" s="210">
        <v>168.325199</v>
      </c>
      <c r="M30" s="210">
        <v>722.71132899999998</v>
      </c>
    </row>
    <row r="31" spans="1:18" ht="21.95" customHeight="1" x14ac:dyDescent="0.2">
      <c r="A31" s="37" t="s">
        <v>1052</v>
      </c>
      <c r="B31" s="210">
        <v>1284.5000970000001</v>
      </c>
      <c r="C31" s="210">
        <v>120.72019899999999</v>
      </c>
      <c r="D31" s="210">
        <v>4.3857E-2</v>
      </c>
      <c r="E31" s="210">
        <v>33.517122000000001</v>
      </c>
      <c r="F31" s="210">
        <v>69.679086999999996</v>
      </c>
      <c r="G31" s="210">
        <v>17.480132999999999</v>
      </c>
      <c r="H31" s="210">
        <v>1089.6795930000001</v>
      </c>
      <c r="I31" s="210">
        <v>6.7546150000000003</v>
      </c>
      <c r="J31" s="210">
        <v>48.752858000000003</v>
      </c>
      <c r="K31" s="210">
        <v>1034.1721199999999</v>
      </c>
      <c r="L31" s="210">
        <v>168.37450200000001</v>
      </c>
      <c r="M31" s="210">
        <v>865.79761800000006</v>
      </c>
    </row>
    <row r="32" spans="1:18" ht="21.95" customHeight="1" x14ac:dyDescent="0.2">
      <c r="A32" s="37" t="s">
        <v>1053</v>
      </c>
      <c r="B32" s="210">
        <v>1306.614347</v>
      </c>
      <c r="C32" s="210">
        <v>128.545749</v>
      </c>
      <c r="D32" s="210">
        <v>0.131776</v>
      </c>
      <c r="E32" s="210">
        <v>35.743321999999999</v>
      </c>
      <c r="F32" s="210">
        <v>74.197423999999998</v>
      </c>
      <c r="G32" s="210">
        <v>18.473227000000001</v>
      </c>
      <c r="H32" s="210">
        <v>1095.885814</v>
      </c>
      <c r="I32" s="210">
        <v>6.4861469999999999</v>
      </c>
      <c r="J32" s="210">
        <v>51.931699000000002</v>
      </c>
      <c r="K32" s="210">
        <v>1037.4679679999999</v>
      </c>
      <c r="L32" s="210">
        <v>165.020173</v>
      </c>
      <c r="M32" s="210">
        <v>872.44779500000004</v>
      </c>
    </row>
    <row r="33" spans="1:18" ht="21.95" customHeight="1" x14ac:dyDescent="0.2">
      <c r="A33" s="37" t="s">
        <v>1054</v>
      </c>
      <c r="B33" s="210">
        <v>1185.7874429999999</v>
      </c>
      <c r="C33" s="210">
        <v>129.770061</v>
      </c>
      <c r="D33" s="210">
        <v>6.3855999999999996E-2</v>
      </c>
      <c r="E33" s="210">
        <v>37.460726000000001</v>
      </c>
      <c r="F33" s="210">
        <v>69.351899000000003</v>
      </c>
      <c r="G33" s="210">
        <v>22.89358</v>
      </c>
      <c r="H33" s="210">
        <v>978.46123399999999</v>
      </c>
      <c r="I33" s="210">
        <v>5.7065429999999999</v>
      </c>
      <c r="J33" s="210">
        <v>48.880443</v>
      </c>
      <c r="K33" s="210">
        <v>923.87424799999997</v>
      </c>
      <c r="L33" s="210">
        <v>150.52073999999999</v>
      </c>
      <c r="M33" s="210">
        <v>773.35350800000003</v>
      </c>
    </row>
    <row r="34" spans="1:18" s="211" customFormat="1" ht="33" customHeight="1" x14ac:dyDescent="0.2">
      <c r="A34" s="36">
        <v>2022</v>
      </c>
      <c r="B34" s="315"/>
      <c r="C34" s="315"/>
      <c r="D34" s="315"/>
      <c r="E34" s="315"/>
      <c r="F34" s="315"/>
      <c r="G34" s="315"/>
      <c r="H34" s="315"/>
      <c r="I34" s="315"/>
      <c r="J34" s="315"/>
      <c r="K34" s="315"/>
      <c r="L34" s="315"/>
      <c r="M34" s="315"/>
      <c r="N34" s="100"/>
      <c r="O34" s="100"/>
      <c r="P34" s="100"/>
      <c r="Q34" s="100"/>
      <c r="R34" s="100"/>
    </row>
    <row r="35" spans="1:18" ht="21.95" customHeight="1" x14ac:dyDescent="0.2">
      <c r="A35" s="37" t="s">
        <v>1048</v>
      </c>
      <c r="B35" s="210">
        <v>1204.7130830000001</v>
      </c>
      <c r="C35" s="210">
        <v>72.162265000000005</v>
      </c>
      <c r="D35" s="210">
        <v>1.8755000000000001E-2</v>
      </c>
      <c r="E35" s="210">
        <v>18.408349999999999</v>
      </c>
      <c r="F35" s="210">
        <v>41.100422999999999</v>
      </c>
      <c r="G35" s="210">
        <v>12.634736999999999</v>
      </c>
      <c r="H35" s="210">
        <v>1080.4499040000001</v>
      </c>
      <c r="I35" s="210">
        <v>6.5398719999999999</v>
      </c>
      <c r="J35" s="210">
        <v>47.373564000000002</v>
      </c>
      <c r="K35" s="210">
        <v>1026.536468</v>
      </c>
      <c r="L35" s="210">
        <v>186.31138000000001</v>
      </c>
      <c r="M35" s="210">
        <v>840.22508800000003</v>
      </c>
    </row>
    <row r="36" spans="1:18" ht="21.95" customHeight="1" x14ac:dyDescent="0.2">
      <c r="A36" s="37" t="s">
        <v>1049</v>
      </c>
      <c r="B36" s="210">
        <v>1323.865634</v>
      </c>
      <c r="C36" s="210">
        <v>164.49414200000001</v>
      </c>
      <c r="D36" s="210">
        <v>2.0337999999999998E-2</v>
      </c>
      <c r="E36" s="210">
        <v>45.059440000000002</v>
      </c>
      <c r="F36" s="210">
        <v>101.901535</v>
      </c>
      <c r="G36" s="210">
        <v>17.512829</v>
      </c>
      <c r="H36" s="210">
        <v>1101.995214</v>
      </c>
      <c r="I36" s="210">
        <v>7.4792139999999998</v>
      </c>
      <c r="J36" s="210">
        <v>52.887850999999998</v>
      </c>
      <c r="K36" s="210">
        <v>1041.6281489999999</v>
      </c>
      <c r="L36" s="210">
        <v>215.57551599999999</v>
      </c>
      <c r="M36" s="210">
        <v>826.05263300000001</v>
      </c>
    </row>
    <row r="37" spans="1:18" ht="21.95" customHeight="1" x14ac:dyDescent="0.2">
      <c r="A37" s="37" t="s">
        <v>963</v>
      </c>
      <c r="B37" s="210">
        <v>1481.6699639999999</v>
      </c>
      <c r="C37" s="210">
        <v>156.273912</v>
      </c>
      <c r="D37" s="210">
        <v>6.6001000000000004E-2</v>
      </c>
      <c r="E37" s="210">
        <v>40.400806000000003</v>
      </c>
      <c r="F37" s="210">
        <v>93.983969000000002</v>
      </c>
      <c r="G37" s="210">
        <v>21.823136000000002</v>
      </c>
      <c r="H37" s="210">
        <v>1253.024005</v>
      </c>
      <c r="I37" s="210">
        <v>8.3221179999999997</v>
      </c>
      <c r="J37" s="210">
        <v>65.641991000000004</v>
      </c>
      <c r="K37" s="210">
        <v>1179.059896</v>
      </c>
      <c r="L37" s="210">
        <v>217.783041</v>
      </c>
      <c r="M37" s="210">
        <v>961.27685499999995</v>
      </c>
    </row>
    <row r="38" spans="1:18" ht="21.95" customHeight="1" x14ac:dyDescent="0.2">
      <c r="A38" s="37" t="s">
        <v>964</v>
      </c>
      <c r="B38" s="210">
        <v>1312.080359</v>
      </c>
      <c r="C38" s="210">
        <v>129.137868</v>
      </c>
      <c r="D38" s="210">
        <v>0.136042</v>
      </c>
      <c r="E38" s="210">
        <v>40.707000000000001</v>
      </c>
      <c r="F38" s="210">
        <v>74.210391000000001</v>
      </c>
      <c r="G38" s="210">
        <v>14.084434999999999</v>
      </c>
      <c r="H38" s="210">
        <v>1095.132652</v>
      </c>
      <c r="I38" s="210">
        <v>8.1055189999999993</v>
      </c>
      <c r="J38" s="210">
        <v>61.685975999999997</v>
      </c>
      <c r="K38" s="210">
        <v>1025.3411570000001</v>
      </c>
      <c r="L38" s="210">
        <v>213.12751700000001</v>
      </c>
      <c r="M38" s="210">
        <v>812.21364000000005</v>
      </c>
    </row>
    <row r="39" spans="1:18" ht="21.95" customHeight="1" x14ac:dyDescent="0.2">
      <c r="A39" s="37" t="s">
        <v>965</v>
      </c>
      <c r="B39" s="210">
        <v>1511.5474240000001</v>
      </c>
      <c r="C39" s="210">
        <v>130.11516900000001</v>
      </c>
      <c r="D39" s="210">
        <v>5.0767E-2</v>
      </c>
      <c r="E39" s="210">
        <v>41.705084999999997</v>
      </c>
      <c r="F39" s="210">
        <v>74.973140999999998</v>
      </c>
      <c r="G39" s="210">
        <v>13.386176000000001</v>
      </c>
      <c r="H39" s="210">
        <v>1274.4864680000001</v>
      </c>
      <c r="I39" s="210">
        <v>8.0366389999999992</v>
      </c>
      <c r="J39" s="210">
        <v>78.305188000000001</v>
      </c>
      <c r="K39" s="210">
        <v>1188.1446410000001</v>
      </c>
      <c r="L39" s="210">
        <v>218.75411700000001</v>
      </c>
      <c r="M39" s="210">
        <v>969.39052400000003</v>
      </c>
    </row>
    <row r="40" spans="1:18" ht="21.95" customHeight="1" x14ac:dyDescent="0.2">
      <c r="A40" s="37" t="s">
        <v>966</v>
      </c>
      <c r="B40" s="210">
        <v>1497.458599</v>
      </c>
      <c r="C40" s="210">
        <v>135.54722000000001</v>
      </c>
      <c r="D40" s="210">
        <v>4.6407999999999998E-2</v>
      </c>
      <c r="E40" s="210">
        <v>40.546281999999998</v>
      </c>
      <c r="F40" s="210">
        <v>75.561853999999997</v>
      </c>
      <c r="G40" s="210">
        <v>19.392676000000002</v>
      </c>
      <c r="H40" s="210">
        <v>1253.721794</v>
      </c>
      <c r="I40" s="210">
        <v>7.8019910000000001</v>
      </c>
      <c r="J40" s="210">
        <v>64.495988999999994</v>
      </c>
      <c r="K40" s="210">
        <v>1181.423814</v>
      </c>
      <c r="L40" s="210">
        <v>221.39546799999999</v>
      </c>
      <c r="M40" s="210">
        <v>960.02834600000006</v>
      </c>
    </row>
    <row r="41" spans="1:18" ht="21.95" customHeight="1" x14ac:dyDescent="0.2">
      <c r="A41" s="37" t="s">
        <v>967</v>
      </c>
      <c r="B41" s="210">
        <v>1454.4824269999999</v>
      </c>
      <c r="C41" s="210">
        <v>128.18181000000001</v>
      </c>
      <c r="D41" s="210">
        <v>1.9799999999999999E-4</v>
      </c>
      <c r="E41" s="210">
        <v>37.779339</v>
      </c>
      <c r="F41" s="210">
        <v>74.111137999999997</v>
      </c>
      <c r="G41" s="210">
        <v>16.291135000000001</v>
      </c>
      <c r="H41" s="210">
        <v>1208.4547869999999</v>
      </c>
      <c r="I41" s="210">
        <v>8.5243169999999999</v>
      </c>
      <c r="J41" s="210">
        <v>53.443927000000002</v>
      </c>
      <c r="K41" s="210">
        <v>1146.486543</v>
      </c>
      <c r="L41" s="210">
        <v>206.70887200000001</v>
      </c>
      <c r="M41" s="210">
        <v>939.77767100000005</v>
      </c>
    </row>
    <row r="42" spans="1:18" ht="21.95" customHeight="1" x14ac:dyDescent="0.2">
      <c r="A42" s="37" t="s">
        <v>1050</v>
      </c>
      <c r="B42" s="210">
        <v>1667.615998</v>
      </c>
      <c r="C42" s="210">
        <v>135.492786</v>
      </c>
      <c r="D42" s="210">
        <v>0.40331400000000001</v>
      </c>
      <c r="E42" s="210">
        <v>39.611752000000003</v>
      </c>
      <c r="F42" s="210">
        <v>74.335408999999999</v>
      </c>
      <c r="G42" s="210">
        <v>21.142310999999999</v>
      </c>
      <c r="H42" s="210">
        <v>1394.1252400000001</v>
      </c>
      <c r="I42" s="210">
        <v>7.7577259999999999</v>
      </c>
      <c r="J42" s="210">
        <v>53.217697999999999</v>
      </c>
      <c r="K42" s="210">
        <v>1333.1498160000001</v>
      </c>
      <c r="L42" s="210">
        <v>214.69991400000001</v>
      </c>
      <c r="M42" s="210">
        <v>1118.4499020000001</v>
      </c>
    </row>
    <row r="43" spans="1:18" ht="21.95" customHeight="1" x14ac:dyDescent="0.2">
      <c r="A43" s="37" t="s">
        <v>1051</v>
      </c>
      <c r="B43" s="210">
        <v>1752.8170319999999</v>
      </c>
      <c r="C43" s="210">
        <v>116.98741</v>
      </c>
      <c r="D43" s="210">
        <v>0.214086</v>
      </c>
      <c r="E43" s="210">
        <v>38.626882999999999</v>
      </c>
      <c r="F43" s="210">
        <v>64.019000000000005</v>
      </c>
      <c r="G43" s="210">
        <v>14.127440999999999</v>
      </c>
      <c r="H43" s="210">
        <v>1479.4770880000001</v>
      </c>
      <c r="I43" s="210">
        <v>7.6263040000000002</v>
      </c>
      <c r="J43" s="210">
        <v>58.138992000000002</v>
      </c>
      <c r="K43" s="210">
        <v>1413.7117920000001</v>
      </c>
      <c r="L43" s="210">
        <v>199.364283</v>
      </c>
      <c r="M43" s="210">
        <v>1214.3475089999999</v>
      </c>
    </row>
    <row r="44" spans="1:18" ht="35.25" customHeight="1" x14ac:dyDescent="0.2">
      <c r="A44" s="212" t="s">
        <v>818</v>
      </c>
      <c r="B44" s="104"/>
      <c r="C44" s="104"/>
      <c r="D44" s="104"/>
      <c r="E44" s="104"/>
      <c r="F44" s="104"/>
      <c r="G44" s="104"/>
      <c r="H44" s="104"/>
      <c r="I44" s="104"/>
      <c r="J44" s="104"/>
      <c r="K44" s="104"/>
      <c r="L44" s="104"/>
      <c r="M44" s="104"/>
    </row>
    <row r="45" spans="1:18" ht="45.75" customHeight="1" x14ac:dyDescent="0.2">
      <c r="A45" s="583" t="s">
        <v>1141</v>
      </c>
      <c r="B45" s="584"/>
      <c r="C45" s="584"/>
      <c r="D45" s="584"/>
      <c r="E45" s="584"/>
      <c r="F45" s="584"/>
      <c r="G45" s="584"/>
      <c r="H45" s="584"/>
      <c r="I45" s="584"/>
      <c r="J45" s="584"/>
      <c r="K45" s="584"/>
      <c r="L45" s="584"/>
      <c r="M45" s="584"/>
    </row>
    <row r="65" spans="1:7" x14ac:dyDescent="0.2">
      <c r="A65" s="135"/>
      <c r="B65" s="135"/>
      <c r="C65" s="135"/>
      <c r="D65" s="135"/>
      <c r="E65" s="135"/>
      <c r="F65" s="135"/>
      <c r="G65" s="135"/>
    </row>
    <row r="69" spans="1:7" ht="15" customHeight="1" x14ac:dyDescent="0.2"/>
    <row r="291" ht="59.25" customHeight="1" x14ac:dyDescent="0.2"/>
  </sheetData>
  <mergeCells count="18">
    <mergeCell ref="C4:C6"/>
    <mergeCell ref="J4:J6"/>
    <mergeCell ref="E4:F4"/>
    <mergeCell ref="G4:G6"/>
    <mergeCell ref="K4:M4"/>
    <mergeCell ref="K5:K6"/>
    <mergeCell ref="A45:M45"/>
    <mergeCell ref="E6:F6"/>
    <mergeCell ref="D4:D6"/>
    <mergeCell ref="M5:M6"/>
    <mergeCell ref="I4:I6"/>
    <mergeCell ref="A3:A7"/>
    <mergeCell ref="B3:B6"/>
    <mergeCell ref="B7:M7"/>
    <mergeCell ref="C3:G3"/>
    <mergeCell ref="H3:M3"/>
    <mergeCell ref="H4:H6"/>
    <mergeCell ref="L5:L6"/>
  </mergeCells>
  <phoneticPr fontId="2" type="noConversion"/>
  <printOptions horizontalCentered="1"/>
  <pageMargins left="0.59055118110236227" right="0.59055118110236227" top="0.98425196850393704" bottom="0.19685039370078741" header="0.51181102362204722" footer="0.31496062992125984"/>
  <pageSetup paperSize="9" scale="75" firstPageNumber="39" orientation="portrait" useFirstPageNumber="1" r:id="rId1"/>
  <headerFooter alignWithMargins="0">
    <oddHeader>&amp;C&amp;12- &amp;P -</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S69"/>
  <sheetViews>
    <sheetView zoomScaleNormal="100" workbookViewId="0">
      <selection sqref="A1:I1"/>
    </sheetView>
  </sheetViews>
  <sheetFormatPr baseColWidth="10" defaultColWidth="11.42578125" defaultRowHeight="12.75" x14ac:dyDescent="0.2"/>
  <cols>
    <col min="1" max="1" width="12.28515625" style="97" customWidth="1"/>
    <col min="2" max="2" width="15" style="97" customWidth="1"/>
    <col min="3" max="7" width="13.28515625" style="97" customWidth="1"/>
    <col min="8" max="8" width="14.7109375" style="103" customWidth="1"/>
    <col min="9" max="9" width="13.28515625" style="103" customWidth="1"/>
    <col min="10" max="16384" width="11.42578125" style="97"/>
  </cols>
  <sheetData>
    <row r="1" spans="1:19" ht="21" customHeight="1" x14ac:dyDescent="0.25">
      <c r="A1" s="616" t="s">
        <v>1203</v>
      </c>
      <c r="B1" s="616"/>
      <c r="C1" s="616"/>
      <c r="D1" s="616"/>
      <c r="E1" s="616"/>
      <c r="F1" s="616"/>
      <c r="G1" s="616"/>
      <c r="H1" s="616"/>
      <c r="I1" s="616"/>
    </row>
    <row r="2" spans="1:19" x14ac:dyDescent="0.2">
      <c r="A2" s="35"/>
      <c r="B2" s="35"/>
      <c r="H2" s="97"/>
    </row>
    <row r="3" spans="1:19" s="98" customFormat="1" ht="17.25" customHeight="1" x14ac:dyDescent="0.2">
      <c r="A3" s="589" t="s">
        <v>252</v>
      </c>
      <c r="B3" s="620" t="s">
        <v>962</v>
      </c>
      <c r="C3" s="594" t="s">
        <v>462</v>
      </c>
      <c r="D3" s="614"/>
      <c r="E3" s="614"/>
      <c r="F3" s="614"/>
      <c r="G3" s="614"/>
      <c r="H3" s="614"/>
      <c r="I3" s="614"/>
    </row>
    <row r="4" spans="1:19" s="98" customFormat="1" ht="12.75" customHeight="1" x14ac:dyDescent="0.2">
      <c r="A4" s="590"/>
      <c r="B4" s="621"/>
      <c r="C4" s="604" t="s">
        <v>200</v>
      </c>
      <c r="D4" s="604" t="s">
        <v>1080</v>
      </c>
      <c r="E4" s="604" t="s">
        <v>202</v>
      </c>
      <c r="F4" s="604" t="s">
        <v>203</v>
      </c>
      <c r="G4" s="604" t="s">
        <v>204</v>
      </c>
      <c r="H4" s="604" t="s">
        <v>970</v>
      </c>
      <c r="I4" s="617" t="s">
        <v>205</v>
      </c>
    </row>
    <row r="5" spans="1:19" s="98" customFormat="1" ht="15" customHeight="1" x14ac:dyDescent="0.2">
      <c r="A5" s="590"/>
      <c r="B5" s="621"/>
      <c r="C5" s="608"/>
      <c r="D5" s="608"/>
      <c r="E5" s="608"/>
      <c r="F5" s="608"/>
      <c r="G5" s="608"/>
      <c r="H5" s="608"/>
      <c r="I5" s="618"/>
    </row>
    <row r="6" spans="1:19" s="98" customFormat="1" x14ac:dyDescent="0.2">
      <c r="A6" s="590"/>
      <c r="B6" s="622"/>
      <c r="C6" s="605"/>
      <c r="D6" s="605"/>
      <c r="E6" s="605"/>
      <c r="F6" s="605"/>
      <c r="G6" s="605"/>
      <c r="H6" s="605"/>
      <c r="I6" s="619"/>
    </row>
    <row r="7" spans="1:19" s="98" customFormat="1" ht="16.5" customHeight="1" x14ac:dyDescent="0.2">
      <c r="A7" s="591"/>
      <c r="B7" s="612" t="s">
        <v>817</v>
      </c>
      <c r="C7" s="613"/>
      <c r="D7" s="613"/>
      <c r="E7" s="613"/>
      <c r="F7" s="613"/>
      <c r="G7" s="613"/>
      <c r="H7" s="613"/>
      <c r="I7" s="613"/>
    </row>
    <row r="8" spans="1:19" ht="33" customHeight="1" x14ac:dyDescent="0.2">
      <c r="A8" s="40" t="s">
        <v>1082</v>
      </c>
      <c r="B8" s="208">
        <v>14467.507759</v>
      </c>
      <c r="C8" s="208">
        <v>10051.856893</v>
      </c>
      <c r="D8" s="208">
        <v>7957.3533070000003</v>
      </c>
      <c r="E8" s="208">
        <v>266.92253099999999</v>
      </c>
      <c r="F8" s="208">
        <v>1773.8246160000001</v>
      </c>
      <c r="G8" s="208">
        <v>2275.4171679999999</v>
      </c>
      <c r="H8" s="208">
        <v>99.392557999999994</v>
      </c>
      <c r="I8" s="208">
        <v>9.3992999999999993E-2</v>
      </c>
    </row>
    <row r="9" spans="1:19" ht="21.95" customHeight="1" x14ac:dyDescent="0.2">
      <c r="A9" s="37" t="s">
        <v>1048</v>
      </c>
      <c r="B9" s="210">
        <v>1307.292895</v>
      </c>
      <c r="C9" s="210">
        <v>912.72229900000002</v>
      </c>
      <c r="D9" s="210">
        <v>723.72299699999996</v>
      </c>
      <c r="E9" s="210">
        <v>22.284379000000001</v>
      </c>
      <c r="F9" s="210">
        <v>174.39560499999999</v>
      </c>
      <c r="G9" s="210">
        <v>191.602746</v>
      </c>
      <c r="H9" s="210">
        <v>6.2584179999999998</v>
      </c>
      <c r="I9" s="213">
        <v>2.9447999999999998E-2</v>
      </c>
    </row>
    <row r="10" spans="1:19" ht="21.95" customHeight="1" x14ac:dyDescent="0.2">
      <c r="A10" s="37" t="s">
        <v>1049</v>
      </c>
      <c r="B10" s="210">
        <v>1375.627019</v>
      </c>
      <c r="C10" s="210">
        <v>953.53289400000006</v>
      </c>
      <c r="D10" s="210">
        <v>764.45711100000005</v>
      </c>
      <c r="E10" s="210">
        <v>44.396757000000001</v>
      </c>
      <c r="F10" s="210">
        <v>181.497084</v>
      </c>
      <c r="G10" s="210">
        <v>187.93305000000001</v>
      </c>
      <c r="H10" s="210">
        <v>8.2617250000000002</v>
      </c>
      <c r="I10" s="213">
        <v>5.509E-3</v>
      </c>
    </row>
    <row r="11" spans="1:19" ht="21.95" customHeight="1" x14ac:dyDescent="0.2">
      <c r="A11" s="37" t="s">
        <v>963</v>
      </c>
      <c r="B11" s="210">
        <v>1301.5317729999999</v>
      </c>
      <c r="C11" s="210">
        <v>879.29948999999999</v>
      </c>
      <c r="D11" s="210">
        <v>677.673089</v>
      </c>
      <c r="E11" s="210">
        <v>29.75234</v>
      </c>
      <c r="F11" s="210">
        <v>203.277557</v>
      </c>
      <c r="G11" s="210">
        <v>182.415774</v>
      </c>
      <c r="H11" s="210">
        <v>6.7611359999999996</v>
      </c>
      <c r="I11" s="213">
        <v>2.5475999999999999E-2</v>
      </c>
    </row>
    <row r="12" spans="1:19" ht="21.95" customHeight="1" x14ac:dyDescent="0.2">
      <c r="A12" s="37" t="s">
        <v>964</v>
      </c>
      <c r="B12" s="210">
        <v>888.19843000000003</v>
      </c>
      <c r="C12" s="210">
        <v>569.43912699999998</v>
      </c>
      <c r="D12" s="210">
        <v>429.83597700000001</v>
      </c>
      <c r="E12" s="210">
        <v>14.369398</v>
      </c>
      <c r="F12" s="210">
        <v>91.818579999999997</v>
      </c>
      <c r="G12" s="210">
        <v>205.74387200000001</v>
      </c>
      <c r="H12" s="210">
        <v>6.8192969999999997</v>
      </c>
      <c r="I12" s="213">
        <v>8.1560000000000001E-3</v>
      </c>
      <c r="J12" s="102"/>
      <c r="K12" s="102"/>
      <c r="L12" s="102"/>
      <c r="M12" s="102"/>
      <c r="N12" s="103"/>
      <c r="O12" s="103"/>
      <c r="P12" s="103"/>
      <c r="Q12" s="103"/>
      <c r="R12" s="103"/>
      <c r="S12" s="103"/>
    </row>
    <row r="13" spans="1:19" ht="21.95" customHeight="1" x14ac:dyDescent="0.2">
      <c r="A13" s="37" t="s">
        <v>965</v>
      </c>
      <c r="B13" s="210">
        <v>958.92371200000002</v>
      </c>
      <c r="C13" s="210">
        <v>683.40027999999995</v>
      </c>
      <c r="D13" s="210">
        <v>560.38559799999996</v>
      </c>
      <c r="E13" s="210">
        <v>10.192565</v>
      </c>
      <c r="F13" s="210">
        <v>87.187376999999998</v>
      </c>
      <c r="G13" s="210">
        <v>171.48805200000001</v>
      </c>
      <c r="H13" s="210">
        <v>6.6550060000000002</v>
      </c>
      <c r="I13" s="213">
        <v>4.3199999999999998E-4</v>
      </c>
      <c r="J13" s="102"/>
      <c r="K13" s="102"/>
      <c r="L13" s="102"/>
      <c r="M13" s="102"/>
      <c r="N13" s="103"/>
      <c r="O13" s="103"/>
      <c r="P13" s="103"/>
      <c r="Q13" s="103"/>
      <c r="R13" s="103"/>
      <c r="S13" s="103"/>
    </row>
    <row r="14" spans="1:19" ht="21.95" customHeight="1" x14ac:dyDescent="0.2">
      <c r="A14" s="37" t="s">
        <v>966</v>
      </c>
      <c r="B14" s="210">
        <v>1146.2463319999999</v>
      </c>
      <c r="C14" s="210">
        <v>837.23835699999995</v>
      </c>
      <c r="D14" s="210">
        <v>663.54536399999995</v>
      </c>
      <c r="E14" s="210">
        <v>10.907894000000001</v>
      </c>
      <c r="F14" s="210">
        <v>113.80172899999999</v>
      </c>
      <c r="G14" s="210">
        <v>177.364507</v>
      </c>
      <c r="H14" s="210">
        <v>6.9292309999999997</v>
      </c>
      <c r="I14" s="213">
        <v>4.614E-3</v>
      </c>
      <c r="J14" s="103"/>
      <c r="K14" s="103"/>
      <c r="L14" s="103"/>
      <c r="M14" s="103"/>
      <c r="N14" s="103"/>
      <c r="O14" s="103"/>
      <c r="P14" s="103"/>
      <c r="Q14" s="103"/>
      <c r="R14" s="103"/>
      <c r="S14" s="103"/>
    </row>
    <row r="15" spans="1:19" ht="21.95" customHeight="1" x14ac:dyDescent="0.2">
      <c r="A15" s="37" t="s">
        <v>967</v>
      </c>
      <c r="B15" s="210">
        <v>1234.349618</v>
      </c>
      <c r="C15" s="210">
        <v>860.49143200000003</v>
      </c>
      <c r="D15" s="210">
        <v>647.92579499999999</v>
      </c>
      <c r="E15" s="210">
        <v>17.555334999999999</v>
      </c>
      <c r="F15" s="210">
        <v>156.10440600000001</v>
      </c>
      <c r="G15" s="210">
        <v>191.26413600000001</v>
      </c>
      <c r="H15" s="210">
        <v>8.9323549999999994</v>
      </c>
      <c r="I15" s="213">
        <v>1.954E-3</v>
      </c>
      <c r="J15" s="103"/>
      <c r="K15" s="103"/>
      <c r="L15" s="103"/>
      <c r="M15" s="103"/>
      <c r="N15" s="103"/>
      <c r="O15" s="103"/>
      <c r="P15" s="103"/>
      <c r="Q15" s="103"/>
      <c r="R15" s="103"/>
      <c r="S15" s="103"/>
    </row>
    <row r="16" spans="1:19" ht="21.95" customHeight="1" x14ac:dyDescent="0.2">
      <c r="A16" s="37" t="s">
        <v>1050</v>
      </c>
      <c r="B16" s="210">
        <v>1149.789133</v>
      </c>
      <c r="C16" s="210">
        <v>794.30413199999998</v>
      </c>
      <c r="D16" s="210">
        <v>634.43188799999996</v>
      </c>
      <c r="E16" s="210">
        <v>14.449506</v>
      </c>
      <c r="F16" s="210">
        <v>132.89779100000001</v>
      </c>
      <c r="G16" s="210">
        <v>188.86171200000001</v>
      </c>
      <c r="H16" s="210">
        <v>19.273975</v>
      </c>
      <c r="I16" s="213">
        <v>2.0170000000000001E-3</v>
      </c>
      <c r="J16" s="103"/>
      <c r="K16" s="103"/>
      <c r="L16" s="103"/>
      <c r="M16" s="103"/>
      <c r="N16" s="103"/>
      <c r="O16" s="103"/>
      <c r="P16" s="103"/>
      <c r="Q16" s="103"/>
      <c r="R16" s="103"/>
      <c r="S16" s="103"/>
    </row>
    <row r="17" spans="1:19" ht="21.95" customHeight="1" x14ac:dyDescent="0.2">
      <c r="A17" s="37" t="s">
        <v>1051</v>
      </c>
      <c r="B17" s="210">
        <v>1324.344259</v>
      </c>
      <c r="C17" s="210">
        <v>952.08069899999998</v>
      </c>
      <c r="D17" s="210">
        <v>775.32904599999995</v>
      </c>
      <c r="E17" s="210">
        <v>26.514116000000001</v>
      </c>
      <c r="F17" s="210">
        <v>155.34127599999999</v>
      </c>
      <c r="G17" s="210">
        <v>182.12558100000001</v>
      </c>
      <c r="H17" s="210">
        <v>8.2762010000000004</v>
      </c>
      <c r="I17" s="213">
        <v>6.3860000000000002E-3</v>
      </c>
      <c r="J17" s="103"/>
      <c r="K17" s="103"/>
      <c r="L17" s="103"/>
      <c r="M17" s="103"/>
      <c r="N17" s="103"/>
      <c r="O17" s="103"/>
      <c r="P17" s="103"/>
      <c r="Q17" s="103"/>
      <c r="R17" s="103"/>
      <c r="S17" s="103"/>
    </row>
    <row r="18" spans="1:19" ht="21.95" customHeight="1" x14ac:dyDescent="0.2">
      <c r="A18" s="37" t="s">
        <v>1052</v>
      </c>
      <c r="B18" s="210">
        <v>1326.7826500000001</v>
      </c>
      <c r="C18" s="210">
        <v>937.12819200000001</v>
      </c>
      <c r="D18" s="210">
        <v>751.991848</v>
      </c>
      <c r="E18" s="210">
        <v>24.768792000000001</v>
      </c>
      <c r="F18" s="210">
        <v>157.238125</v>
      </c>
      <c r="G18" s="210">
        <v>199.895782</v>
      </c>
      <c r="H18" s="210">
        <v>7.7483000000000004</v>
      </c>
      <c r="I18" s="213">
        <v>3.4589999999999998E-3</v>
      </c>
      <c r="J18" s="30"/>
      <c r="K18" s="30"/>
      <c r="L18" s="30"/>
      <c r="M18" s="30"/>
    </row>
    <row r="19" spans="1:19" ht="21.95" customHeight="1" x14ac:dyDescent="0.2">
      <c r="A19" s="37" t="s">
        <v>1053</v>
      </c>
      <c r="B19" s="210">
        <v>1363.3385209999999</v>
      </c>
      <c r="C19" s="210">
        <v>941.18703200000004</v>
      </c>
      <c r="D19" s="210">
        <v>751.37337000000002</v>
      </c>
      <c r="E19" s="210">
        <v>26.458652000000001</v>
      </c>
      <c r="F19" s="210">
        <v>186.57903300000001</v>
      </c>
      <c r="G19" s="210">
        <v>203.16748100000001</v>
      </c>
      <c r="H19" s="210">
        <v>5.9444330000000001</v>
      </c>
      <c r="I19" s="213">
        <v>1.89E-3</v>
      </c>
      <c r="J19" s="30"/>
      <c r="K19" s="30"/>
      <c r="L19" s="30"/>
      <c r="M19" s="30"/>
    </row>
    <row r="20" spans="1:19" ht="21.95" customHeight="1" x14ac:dyDescent="0.2">
      <c r="A20" s="37" t="s">
        <v>1054</v>
      </c>
      <c r="B20" s="210">
        <v>1091.0834170000001</v>
      </c>
      <c r="C20" s="210">
        <v>731.03295900000001</v>
      </c>
      <c r="D20" s="210">
        <v>576.68122400000004</v>
      </c>
      <c r="E20" s="210">
        <v>25.272797000000001</v>
      </c>
      <c r="F20" s="210">
        <v>133.68605299999999</v>
      </c>
      <c r="G20" s="210">
        <v>193.554475</v>
      </c>
      <c r="H20" s="210">
        <v>7.5324809999999998</v>
      </c>
      <c r="I20" s="213">
        <v>4.6519999999999999E-3</v>
      </c>
    </row>
    <row r="21" spans="1:19" s="104" customFormat="1" ht="33" customHeight="1" x14ac:dyDescent="0.2">
      <c r="A21" s="40" t="s">
        <v>1118</v>
      </c>
      <c r="B21" s="208">
        <v>16995.126370999998</v>
      </c>
      <c r="C21" s="208">
        <v>11804.253262</v>
      </c>
      <c r="D21" s="208">
        <v>9351.7474320000001</v>
      </c>
      <c r="E21" s="208">
        <v>299.61859299999998</v>
      </c>
      <c r="F21" s="208">
        <v>2153.144229</v>
      </c>
      <c r="G21" s="208">
        <v>2642.8796790000001</v>
      </c>
      <c r="H21" s="208">
        <v>94.839320999999998</v>
      </c>
      <c r="I21" s="208">
        <v>0.391287</v>
      </c>
    </row>
    <row r="22" spans="1:19" ht="21.95" customHeight="1" x14ac:dyDescent="0.2">
      <c r="A22" s="37" t="s">
        <v>1048</v>
      </c>
      <c r="B22" s="210">
        <v>1231.150637</v>
      </c>
      <c r="C22" s="210">
        <v>864.56271800000002</v>
      </c>
      <c r="D22" s="210">
        <v>692.33583999999996</v>
      </c>
      <c r="E22" s="210">
        <v>26.149255</v>
      </c>
      <c r="F22" s="210">
        <v>141.29401999999999</v>
      </c>
      <c r="G22" s="210">
        <v>192.34989300000001</v>
      </c>
      <c r="H22" s="210">
        <v>6.7900910000000003</v>
      </c>
      <c r="I22" s="213">
        <v>4.6600000000000001E-3</v>
      </c>
    </row>
    <row r="23" spans="1:19" ht="21.95" customHeight="1" x14ac:dyDescent="0.2">
      <c r="A23" s="37" t="s">
        <v>1049</v>
      </c>
      <c r="B23" s="210">
        <v>1362.3292329999999</v>
      </c>
      <c r="C23" s="210">
        <v>955.85400900000002</v>
      </c>
      <c r="D23" s="210">
        <v>767.44597499999998</v>
      </c>
      <c r="E23" s="210">
        <v>40.695844000000001</v>
      </c>
      <c r="F23" s="210">
        <v>154.39240799999999</v>
      </c>
      <c r="G23" s="210">
        <v>205.58940200000001</v>
      </c>
      <c r="H23" s="210">
        <v>5.7961450000000001</v>
      </c>
      <c r="I23" s="213">
        <v>1.4250000000000001E-3</v>
      </c>
    </row>
    <row r="24" spans="1:19" ht="21.95" customHeight="1" x14ac:dyDescent="0.2">
      <c r="A24" s="37" t="s">
        <v>963</v>
      </c>
      <c r="B24" s="210">
        <v>1592.8139639999999</v>
      </c>
      <c r="C24" s="210">
        <v>1106.902061</v>
      </c>
      <c r="D24" s="210">
        <v>882.44826999999998</v>
      </c>
      <c r="E24" s="210">
        <v>27.033221000000001</v>
      </c>
      <c r="F24" s="210">
        <v>199.242234</v>
      </c>
      <c r="G24" s="210">
        <v>247.67229399999999</v>
      </c>
      <c r="H24" s="210">
        <v>11.962782000000001</v>
      </c>
      <c r="I24" s="213">
        <v>1.372E-3</v>
      </c>
    </row>
    <row r="25" spans="1:19" ht="21.95" customHeight="1" x14ac:dyDescent="0.2">
      <c r="A25" s="37" t="s">
        <v>964</v>
      </c>
      <c r="B25" s="210">
        <v>1493.6346570000001</v>
      </c>
      <c r="C25" s="210">
        <v>947.46891500000004</v>
      </c>
      <c r="D25" s="210">
        <v>766.286384</v>
      </c>
      <c r="E25" s="210">
        <v>20.347764999999999</v>
      </c>
      <c r="F25" s="210">
        <v>279.36039499999998</v>
      </c>
      <c r="G25" s="210">
        <v>239.61279400000001</v>
      </c>
      <c r="H25" s="210">
        <v>6.8270030000000004</v>
      </c>
      <c r="I25" s="213">
        <v>1.7784999999999999E-2</v>
      </c>
    </row>
    <row r="26" spans="1:19" ht="21.95" customHeight="1" x14ac:dyDescent="0.2">
      <c r="A26" s="37" t="s">
        <v>965</v>
      </c>
      <c r="B26" s="210">
        <v>1404.3127899999999</v>
      </c>
      <c r="C26" s="210">
        <v>973.82622800000001</v>
      </c>
      <c r="D26" s="210">
        <v>797.02939800000001</v>
      </c>
      <c r="E26" s="210">
        <v>17.881284000000001</v>
      </c>
      <c r="F26" s="210">
        <v>189.25277700000001</v>
      </c>
      <c r="G26" s="210">
        <v>214.31044399999999</v>
      </c>
      <c r="H26" s="210">
        <v>9.0347530000000003</v>
      </c>
      <c r="I26" s="213">
        <v>7.3039999999999997E-3</v>
      </c>
    </row>
    <row r="27" spans="1:19" ht="21.95" customHeight="1" x14ac:dyDescent="0.2">
      <c r="A27" s="37" t="s">
        <v>966</v>
      </c>
      <c r="B27" s="210">
        <v>1481.009219</v>
      </c>
      <c r="C27" s="210">
        <v>1035.491223</v>
      </c>
      <c r="D27" s="210">
        <v>835.97060299999998</v>
      </c>
      <c r="E27" s="210">
        <v>26.796184</v>
      </c>
      <c r="F27" s="210">
        <v>169.78071299999999</v>
      </c>
      <c r="G27" s="210">
        <v>240.17633699999999</v>
      </c>
      <c r="H27" s="210">
        <v>8.7550620000000006</v>
      </c>
      <c r="I27" s="213">
        <v>9.7000000000000003E-3</v>
      </c>
    </row>
    <row r="28" spans="1:19" ht="21.95" customHeight="1" x14ac:dyDescent="0.2">
      <c r="A28" s="37" t="s">
        <v>967</v>
      </c>
      <c r="B28" s="210">
        <v>1380.8120180000001</v>
      </c>
      <c r="C28" s="210">
        <v>946.27165600000001</v>
      </c>
      <c r="D28" s="210">
        <v>761.44870000000003</v>
      </c>
      <c r="E28" s="210">
        <v>23.451322000000001</v>
      </c>
      <c r="F28" s="210">
        <v>177.07687999999999</v>
      </c>
      <c r="G28" s="210">
        <v>226.73192299999999</v>
      </c>
      <c r="H28" s="210">
        <v>7.2760870000000004</v>
      </c>
      <c r="I28" s="213">
        <v>4.15E-3</v>
      </c>
      <c r="J28" s="30"/>
      <c r="K28" s="30"/>
      <c r="L28" s="30"/>
      <c r="M28" s="30"/>
    </row>
    <row r="29" spans="1:19" ht="21.95" customHeight="1" x14ac:dyDescent="0.2">
      <c r="A29" s="37" t="s">
        <v>1050</v>
      </c>
      <c r="B29" s="210">
        <v>1266.0771319999999</v>
      </c>
      <c r="C29" s="210">
        <v>849.92546200000004</v>
      </c>
      <c r="D29" s="210">
        <v>671.272963</v>
      </c>
      <c r="E29" s="210">
        <v>29.781956999999998</v>
      </c>
      <c r="F29" s="210">
        <v>167.46396899999999</v>
      </c>
      <c r="G29" s="210">
        <v>211.38912500000001</v>
      </c>
      <c r="H29" s="210">
        <v>7.4981939999999998</v>
      </c>
      <c r="I29" s="213">
        <v>1.8425E-2</v>
      </c>
      <c r="J29" s="30"/>
      <c r="K29" s="30"/>
      <c r="L29" s="30"/>
      <c r="M29" s="30"/>
    </row>
    <row r="30" spans="1:19" ht="21.95" customHeight="1" x14ac:dyDescent="0.2">
      <c r="A30" s="37" t="s">
        <v>1051</v>
      </c>
      <c r="B30" s="210">
        <v>1397.965543</v>
      </c>
      <c r="C30" s="210">
        <v>969.76343899999995</v>
      </c>
      <c r="D30" s="210">
        <v>781.98094400000002</v>
      </c>
      <c r="E30" s="210">
        <v>31.450751</v>
      </c>
      <c r="F30" s="210">
        <v>164.86808500000001</v>
      </c>
      <c r="G30" s="210">
        <v>224.77320700000001</v>
      </c>
      <c r="H30" s="210">
        <v>7.0753320000000004</v>
      </c>
      <c r="I30" s="213">
        <v>3.4729000000000003E-2</v>
      </c>
      <c r="J30" s="30"/>
      <c r="K30" s="30"/>
      <c r="L30" s="30"/>
      <c r="M30" s="30"/>
    </row>
    <row r="31" spans="1:19" ht="21.95" customHeight="1" x14ac:dyDescent="0.2">
      <c r="A31" s="37" t="s">
        <v>1052</v>
      </c>
      <c r="B31" s="210">
        <v>1412.6607710000001</v>
      </c>
      <c r="C31" s="210">
        <v>1004.49625</v>
      </c>
      <c r="D31" s="210">
        <v>808.67224199999998</v>
      </c>
      <c r="E31" s="210">
        <v>24.018740000000001</v>
      </c>
      <c r="F31" s="210">
        <v>160.86238499999999</v>
      </c>
      <c r="G31" s="210">
        <v>216.98910000000001</v>
      </c>
      <c r="H31" s="210">
        <v>6.1620559999999998</v>
      </c>
      <c r="I31" s="213">
        <v>0.13224</v>
      </c>
      <c r="J31" s="30"/>
      <c r="K31" s="30"/>
      <c r="L31" s="30"/>
      <c r="M31" s="30"/>
    </row>
    <row r="32" spans="1:19" ht="21.95" customHeight="1" x14ac:dyDescent="0.2">
      <c r="A32" s="37" t="s">
        <v>1053</v>
      </c>
      <c r="B32" s="210">
        <v>1642.9815719999999</v>
      </c>
      <c r="C32" s="210">
        <v>1238.9960229999999</v>
      </c>
      <c r="D32" s="210">
        <v>828.67613400000005</v>
      </c>
      <c r="E32" s="210">
        <v>14.217553000000001</v>
      </c>
      <c r="F32" s="210">
        <v>176.082302</v>
      </c>
      <c r="G32" s="210">
        <v>203.5026</v>
      </c>
      <c r="H32" s="210">
        <v>10.084261</v>
      </c>
      <c r="I32" s="213">
        <v>9.8833000000000004E-2</v>
      </c>
      <c r="J32" s="30"/>
      <c r="K32" s="30"/>
      <c r="L32" s="30"/>
      <c r="M32" s="30"/>
    </row>
    <row r="33" spans="1:13" ht="21.95" customHeight="1" x14ac:dyDescent="0.2">
      <c r="A33" s="37" t="s">
        <v>1054</v>
      </c>
      <c r="B33" s="210">
        <v>1329.378835</v>
      </c>
      <c r="C33" s="210">
        <v>910.69527800000003</v>
      </c>
      <c r="D33" s="210">
        <v>758.179979</v>
      </c>
      <c r="E33" s="210">
        <v>17.794716999999999</v>
      </c>
      <c r="F33" s="210">
        <v>173.46806100000001</v>
      </c>
      <c r="G33" s="210">
        <v>219.78255999999999</v>
      </c>
      <c r="H33" s="210">
        <v>7.5775550000000003</v>
      </c>
      <c r="I33" s="213">
        <v>6.0664000000000003E-2</v>
      </c>
      <c r="J33" s="30"/>
      <c r="K33" s="30"/>
      <c r="L33" s="30"/>
      <c r="M33" s="30"/>
    </row>
    <row r="34" spans="1:13" s="104" customFormat="1" ht="33" customHeight="1" x14ac:dyDescent="0.2">
      <c r="A34" s="40">
        <v>2022</v>
      </c>
      <c r="B34" s="315"/>
      <c r="C34" s="315"/>
      <c r="D34" s="315"/>
      <c r="E34" s="315"/>
      <c r="F34" s="315"/>
      <c r="G34" s="315"/>
      <c r="H34" s="315"/>
      <c r="I34" s="316"/>
    </row>
    <row r="35" spans="1:13" ht="21.95" customHeight="1" x14ac:dyDescent="0.2">
      <c r="A35" s="37" t="s">
        <v>1048</v>
      </c>
      <c r="B35" s="210">
        <v>1406.184716</v>
      </c>
      <c r="C35" s="210">
        <v>966.23128199999996</v>
      </c>
      <c r="D35" s="210">
        <v>766.63923799999998</v>
      </c>
      <c r="E35" s="210">
        <v>16.561104</v>
      </c>
      <c r="F35" s="210">
        <v>196.443794</v>
      </c>
      <c r="G35" s="210">
        <v>219.18712300000001</v>
      </c>
      <c r="H35" s="210">
        <v>7.6796730000000002</v>
      </c>
      <c r="I35" s="213">
        <v>8.1739999999999993E-2</v>
      </c>
    </row>
    <row r="36" spans="1:13" ht="21.95" customHeight="1" x14ac:dyDescent="0.2">
      <c r="A36" s="37" t="s">
        <v>1049</v>
      </c>
      <c r="B36" s="210">
        <v>1516.060941</v>
      </c>
      <c r="C36" s="210">
        <v>1078.4719829999999</v>
      </c>
      <c r="D36" s="210">
        <v>886.73512300000004</v>
      </c>
      <c r="E36" s="210">
        <v>13.519253000000001</v>
      </c>
      <c r="F36" s="210">
        <v>191.68995699999999</v>
      </c>
      <c r="G36" s="210">
        <v>221.79657599999999</v>
      </c>
      <c r="H36" s="210">
        <v>10.467537999999999</v>
      </c>
      <c r="I36" s="213">
        <v>0.115634</v>
      </c>
    </row>
    <row r="37" spans="1:13" ht="21.95" customHeight="1" x14ac:dyDescent="0.2">
      <c r="A37" s="37" t="s">
        <v>963</v>
      </c>
      <c r="B37" s="210">
        <v>1617.8053399999999</v>
      </c>
      <c r="C37" s="210">
        <v>1123.259845</v>
      </c>
      <c r="D37" s="210">
        <v>939.984779</v>
      </c>
      <c r="E37" s="210">
        <v>19.336456999999999</v>
      </c>
      <c r="F37" s="210">
        <v>218.03835599999999</v>
      </c>
      <c r="G37" s="210">
        <v>247.57199399999999</v>
      </c>
      <c r="H37" s="210">
        <v>9.4504739999999998</v>
      </c>
      <c r="I37" s="213">
        <v>0.14821400000000001</v>
      </c>
    </row>
    <row r="38" spans="1:13" ht="21.95" customHeight="1" x14ac:dyDescent="0.2">
      <c r="A38" s="37" t="s">
        <v>964</v>
      </c>
      <c r="B38" s="210">
        <v>1387.1329009999999</v>
      </c>
      <c r="C38" s="210">
        <v>948.99566700000003</v>
      </c>
      <c r="D38" s="210">
        <v>798.18929800000001</v>
      </c>
      <c r="E38" s="210">
        <v>16.426455000000001</v>
      </c>
      <c r="F38" s="210">
        <v>200.33122499999999</v>
      </c>
      <c r="G38" s="210">
        <v>212.94013699999999</v>
      </c>
      <c r="H38" s="210">
        <v>8.3186809999999998</v>
      </c>
      <c r="I38" s="213">
        <v>0.120736</v>
      </c>
    </row>
    <row r="39" spans="1:13" ht="21.95" customHeight="1" x14ac:dyDescent="0.2">
      <c r="A39" s="37" t="s">
        <v>965</v>
      </c>
      <c r="B39" s="210">
        <v>1591.5024109999999</v>
      </c>
      <c r="C39" s="210">
        <v>1119.4695569999999</v>
      </c>
      <c r="D39" s="210">
        <v>894.899809</v>
      </c>
      <c r="E39" s="210">
        <v>18.684374999999999</v>
      </c>
      <c r="F39" s="210">
        <v>211.80022299999999</v>
      </c>
      <c r="G39" s="210">
        <v>228.878039</v>
      </c>
      <c r="H39" s="210">
        <v>12.560388</v>
      </c>
      <c r="I39" s="213">
        <v>0.109829</v>
      </c>
    </row>
    <row r="40" spans="1:13" ht="21.95" customHeight="1" x14ac:dyDescent="0.2">
      <c r="A40" s="37" t="s">
        <v>966</v>
      </c>
      <c r="B40" s="210">
        <v>1538.2553330000001</v>
      </c>
      <c r="C40" s="210">
        <v>1049.2372989999999</v>
      </c>
      <c r="D40" s="210">
        <v>848.30978800000003</v>
      </c>
      <c r="E40" s="210">
        <v>22.094418000000001</v>
      </c>
      <c r="F40" s="210">
        <v>218.58342099999999</v>
      </c>
      <c r="G40" s="210">
        <v>237.99813399999999</v>
      </c>
      <c r="H40" s="210">
        <v>10.240482999999999</v>
      </c>
      <c r="I40" s="213">
        <v>0.101578</v>
      </c>
    </row>
    <row r="41" spans="1:13" ht="21.95" customHeight="1" x14ac:dyDescent="0.2">
      <c r="A41" s="37" t="s">
        <v>967</v>
      </c>
      <c r="B41" s="210">
        <v>1437.1396139999999</v>
      </c>
      <c r="C41" s="210">
        <v>919.78935200000001</v>
      </c>
      <c r="D41" s="210">
        <v>726.41416900000002</v>
      </c>
      <c r="E41" s="210">
        <v>17.204025000000001</v>
      </c>
      <c r="F41" s="210">
        <v>223.24681699999999</v>
      </c>
      <c r="G41" s="210">
        <v>268.44073800000001</v>
      </c>
      <c r="H41" s="210">
        <v>8.3572019999999991</v>
      </c>
      <c r="I41" s="213">
        <v>0.10148</v>
      </c>
    </row>
    <row r="42" spans="1:13" ht="21.95" customHeight="1" x14ac:dyDescent="0.2">
      <c r="A42" s="37" t="s">
        <v>1050</v>
      </c>
      <c r="B42" s="210">
        <v>1417.1012370000001</v>
      </c>
      <c r="C42" s="210">
        <v>915.90168500000004</v>
      </c>
      <c r="D42" s="210">
        <v>716.54151400000001</v>
      </c>
      <c r="E42" s="210">
        <v>18.358436999999999</v>
      </c>
      <c r="F42" s="210">
        <v>244.529493</v>
      </c>
      <c r="G42" s="210">
        <v>229.45749900000001</v>
      </c>
      <c r="H42" s="210">
        <v>8.6886720000000004</v>
      </c>
      <c r="I42" s="213">
        <v>0.16545099999999999</v>
      </c>
    </row>
    <row r="43" spans="1:13" ht="21.95" customHeight="1" x14ac:dyDescent="0.2">
      <c r="A43" s="37" t="s">
        <v>1051</v>
      </c>
      <c r="B43" s="210">
        <v>1541.5032229999999</v>
      </c>
      <c r="C43" s="210">
        <v>1061.3294229999999</v>
      </c>
      <c r="D43" s="210">
        <v>834.12591799999996</v>
      </c>
      <c r="E43" s="210">
        <v>18.428187999999999</v>
      </c>
      <c r="F43" s="210">
        <v>204.876464</v>
      </c>
      <c r="G43" s="210">
        <v>247.56641500000001</v>
      </c>
      <c r="H43" s="210">
        <v>9.176221</v>
      </c>
      <c r="I43" s="213">
        <v>0.12651200000000001</v>
      </c>
    </row>
    <row r="44" spans="1:13" ht="35.25" customHeight="1" x14ac:dyDescent="0.2">
      <c r="A44" s="212" t="s">
        <v>818</v>
      </c>
      <c r="B44" s="104"/>
      <c r="C44" s="104"/>
      <c r="D44" s="104"/>
      <c r="E44" s="104"/>
      <c r="F44" s="104"/>
      <c r="G44" s="104"/>
      <c r="H44" s="104"/>
      <c r="I44" s="104"/>
      <c r="J44" s="104"/>
      <c r="K44" s="104"/>
      <c r="L44" s="104"/>
      <c r="M44" s="104"/>
    </row>
    <row r="45" spans="1:13" ht="45.75" customHeight="1" x14ac:dyDescent="0.2">
      <c r="A45" s="583" t="s">
        <v>1141</v>
      </c>
      <c r="B45" s="583"/>
      <c r="C45" s="583"/>
      <c r="D45" s="583"/>
      <c r="E45" s="583"/>
      <c r="F45" s="583"/>
      <c r="G45" s="583"/>
      <c r="H45" s="583"/>
      <c r="I45" s="583"/>
      <c r="J45" s="214"/>
      <c r="K45" s="214"/>
      <c r="L45" s="214"/>
      <c r="M45" s="214"/>
    </row>
    <row r="65" spans="1:7" x14ac:dyDescent="0.2">
      <c r="A65" s="135"/>
      <c r="B65" s="135"/>
      <c r="C65" s="135"/>
      <c r="D65" s="135"/>
      <c r="E65" s="135"/>
      <c r="F65" s="135"/>
      <c r="G65" s="135"/>
    </row>
    <row r="69" spans="1:7" ht="15" customHeight="1" x14ac:dyDescent="0.2"/>
  </sheetData>
  <mergeCells count="13">
    <mergeCell ref="A45:I45"/>
    <mergeCell ref="A1:I1"/>
    <mergeCell ref="C3:I3"/>
    <mergeCell ref="C4:C6"/>
    <mergeCell ref="B7:I7"/>
    <mergeCell ref="D4:D6"/>
    <mergeCell ref="E4:E6"/>
    <mergeCell ref="F4:F6"/>
    <mergeCell ref="G4:G6"/>
    <mergeCell ref="H4:H6"/>
    <mergeCell ref="I4:I6"/>
    <mergeCell ref="A3:A7"/>
    <mergeCell ref="B3:B6"/>
  </mergeCells>
  <phoneticPr fontId="2" type="noConversion"/>
  <printOptions horizontalCentered="1"/>
  <pageMargins left="0.59055118110236227" right="0.59055118110236227" top="0.98425196850393704" bottom="0.39370078740157483" header="0.51181102362204722" footer="0.31496062992125984"/>
  <pageSetup paperSize="9" scale="75" firstPageNumber="40" orientation="portrait" useFirstPageNumber="1" r:id="rId1"/>
  <headerFooter alignWithMargins="0">
    <oddHeader>&amp;C&amp;12- &amp;P -</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S69"/>
  <sheetViews>
    <sheetView zoomScaleNormal="100" workbookViewId="0"/>
  </sheetViews>
  <sheetFormatPr baseColWidth="10" defaultColWidth="11.42578125" defaultRowHeight="12.75" x14ac:dyDescent="0.2"/>
  <cols>
    <col min="1" max="1" width="12.28515625" style="97" customWidth="1"/>
    <col min="2" max="2" width="15" style="97" customWidth="1"/>
    <col min="3" max="7" width="13.28515625" style="97" customWidth="1"/>
    <col min="8" max="8" width="14.7109375" style="103" customWidth="1"/>
    <col min="9" max="9" width="13.28515625" style="103" customWidth="1"/>
    <col min="10" max="16384" width="11.42578125" style="97"/>
  </cols>
  <sheetData>
    <row r="1" spans="1:19" ht="21" customHeight="1" x14ac:dyDescent="0.25">
      <c r="A1" s="33" t="s">
        <v>1204</v>
      </c>
      <c r="B1" s="33"/>
      <c r="C1" s="33"/>
      <c r="D1" s="33"/>
      <c r="E1" s="33"/>
      <c r="F1" s="33"/>
      <c r="G1" s="33"/>
      <c r="H1" s="33"/>
      <c r="I1" s="33"/>
    </row>
    <row r="2" spans="1:19" x14ac:dyDescent="0.2">
      <c r="A2" s="35"/>
      <c r="B2" s="35"/>
      <c r="H2" s="97"/>
    </row>
    <row r="3" spans="1:19" s="98" customFormat="1" ht="17.25" customHeight="1" x14ac:dyDescent="0.2">
      <c r="A3" s="589" t="s">
        <v>252</v>
      </c>
      <c r="B3" s="623" t="s">
        <v>994</v>
      </c>
      <c r="C3" s="592" t="s">
        <v>462</v>
      </c>
      <c r="D3" s="592"/>
      <c r="E3" s="593"/>
      <c r="F3" s="592"/>
      <c r="G3" s="592"/>
      <c r="H3" s="592"/>
      <c r="I3" s="594"/>
    </row>
    <row r="4" spans="1:19" s="98" customFormat="1" x14ac:dyDescent="0.2">
      <c r="A4" s="590"/>
      <c r="B4" s="624"/>
      <c r="C4" s="581" t="s">
        <v>200</v>
      </c>
      <c r="D4" s="581" t="s">
        <v>1080</v>
      </c>
      <c r="E4" s="581" t="s">
        <v>202</v>
      </c>
      <c r="F4" s="581" t="s">
        <v>203</v>
      </c>
      <c r="G4" s="581" t="s">
        <v>204</v>
      </c>
      <c r="H4" s="604" t="s">
        <v>970</v>
      </c>
      <c r="I4" s="617" t="s">
        <v>205</v>
      </c>
    </row>
    <row r="5" spans="1:19" s="98" customFormat="1" ht="15" customHeight="1" x14ac:dyDescent="0.2">
      <c r="A5" s="590"/>
      <c r="B5" s="624"/>
      <c r="C5" s="581"/>
      <c r="D5" s="581"/>
      <c r="E5" s="581"/>
      <c r="F5" s="581"/>
      <c r="G5" s="581"/>
      <c r="H5" s="608"/>
      <c r="I5" s="618"/>
    </row>
    <row r="6" spans="1:19" s="98" customFormat="1" x14ac:dyDescent="0.2">
      <c r="A6" s="590"/>
      <c r="B6" s="624"/>
      <c r="C6" s="581"/>
      <c r="D6" s="581"/>
      <c r="E6" s="581"/>
      <c r="F6" s="581"/>
      <c r="G6" s="581"/>
      <c r="H6" s="605"/>
      <c r="I6" s="619"/>
    </row>
    <row r="7" spans="1:19" s="98" customFormat="1" ht="16.5" customHeight="1" x14ac:dyDescent="0.2">
      <c r="A7" s="591"/>
      <c r="B7" s="586" t="s">
        <v>817</v>
      </c>
      <c r="C7" s="587"/>
      <c r="D7" s="587"/>
      <c r="E7" s="587"/>
      <c r="F7" s="587"/>
      <c r="G7" s="587"/>
      <c r="H7" s="587"/>
      <c r="I7" s="588"/>
    </row>
    <row r="8" spans="1:19" ht="33" customHeight="1" x14ac:dyDescent="0.2">
      <c r="A8" s="40" t="s">
        <v>1082</v>
      </c>
      <c r="B8" s="208">
        <v>11207.541337000001</v>
      </c>
      <c r="C8" s="208">
        <v>8246.4476770000001</v>
      </c>
      <c r="D8" s="208">
        <v>6594.3378519999997</v>
      </c>
      <c r="E8" s="208">
        <v>117.257363</v>
      </c>
      <c r="F8" s="208">
        <v>392.610477</v>
      </c>
      <c r="G8" s="208">
        <v>2434.0575640000002</v>
      </c>
      <c r="H8" s="208">
        <v>8.0549020000000002</v>
      </c>
      <c r="I8" s="208">
        <v>9.1133539999999993</v>
      </c>
    </row>
    <row r="9" spans="1:19" ht="21.95" customHeight="1" x14ac:dyDescent="0.2">
      <c r="A9" s="37" t="s">
        <v>1048</v>
      </c>
      <c r="B9" s="210">
        <v>962.78303000000005</v>
      </c>
      <c r="C9" s="210">
        <v>741.88429299999996</v>
      </c>
      <c r="D9" s="210">
        <v>570.52129000000002</v>
      </c>
      <c r="E9" s="210">
        <v>12.01718</v>
      </c>
      <c r="F9" s="210">
        <v>34.359467000000002</v>
      </c>
      <c r="G9" s="210">
        <v>173.06863000000001</v>
      </c>
      <c r="H9" s="210">
        <v>0.62567200000000001</v>
      </c>
      <c r="I9" s="213">
        <v>0.82778799999999997</v>
      </c>
    </row>
    <row r="10" spans="1:19" ht="21.95" customHeight="1" x14ac:dyDescent="0.2">
      <c r="A10" s="37" t="s">
        <v>1049</v>
      </c>
      <c r="B10" s="210">
        <v>931.68417599999998</v>
      </c>
      <c r="C10" s="210">
        <v>747.96449199999995</v>
      </c>
      <c r="D10" s="210">
        <v>570.22397599999999</v>
      </c>
      <c r="E10" s="210">
        <v>8.6376620000000006</v>
      </c>
      <c r="F10" s="210">
        <v>33.505009999999999</v>
      </c>
      <c r="G10" s="210">
        <v>140.16940700000001</v>
      </c>
      <c r="H10" s="210">
        <v>0.71186099999999997</v>
      </c>
      <c r="I10" s="213">
        <v>0.69574400000000003</v>
      </c>
    </row>
    <row r="11" spans="1:19" ht="21.95" customHeight="1" x14ac:dyDescent="0.2">
      <c r="A11" s="37" t="s">
        <v>963</v>
      </c>
      <c r="B11" s="210">
        <v>919.26228500000002</v>
      </c>
      <c r="C11" s="210">
        <v>736.431918</v>
      </c>
      <c r="D11" s="210">
        <v>576.11310000000003</v>
      </c>
      <c r="E11" s="210">
        <v>10.668900000000001</v>
      </c>
      <c r="F11" s="210">
        <v>35.613923</v>
      </c>
      <c r="G11" s="210">
        <v>135.084362</v>
      </c>
      <c r="H11" s="210">
        <v>0.92820100000000005</v>
      </c>
      <c r="I11" s="213">
        <v>0.53498100000000004</v>
      </c>
    </row>
    <row r="12" spans="1:19" ht="21.95" customHeight="1" x14ac:dyDescent="0.2">
      <c r="A12" s="37" t="s">
        <v>964</v>
      </c>
      <c r="B12" s="210">
        <v>847.51368200000002</v>
      </c>
      <c r="C12" s="210">
        <v>577.66689699999995</v>
      </c>
      <c r="D12" s="210">
        <v>440.88239499999997</v>
      </c>
      <c r="E12" s="210">
        <v>6.7521170000000001</v>
      </c>
      <c r="F12" s="210">
        <v>33.592726999999996</v>
      </c>
      <c r="G12" s="210">
        <v>228.177932</v>
      </c>
      <c r="H12" s="210">
        <v>0.91749099999999995</v>
      </c>
      <c r="I12" s="213">
        <v>0.40651799999999999</v>
      </c>
      <c r="J12" s="102"/>
      <c r="K12" s="102"/>
      <c r="L12" s="102"/>
      <c r="M12" s="102"/>
      <c r="N12" s="103"/>
      <c r="O12" s="103"/>
      <c r="P12" s="103"/>
      <c r="Q12" s="103"/>
      <c r="R12" s="103"/>
      <c r="S12" s="103"/>
    </row>
    <row r="13" spans="1:19" ht="21.95" customHeight="1" x14ac:dyDescent="0.2">
      <c r="A13" s="37" t="s">
        <v>965</v>
      </c>
      <c r="B13" s="210">
        <v>957.863834</v>
      </c>
      <c r="C13" s="210">
        <v>606.908727</v>
      </c>
      <c r="D13" s="210">
        <v>476.33945299999999</v>
      </c>
      <c r="E13" s="210">
        <v>4.6419620000000004</v>
      </c>
      <c r="F13" s="210">
        <v>29.472512999999999</v>
      </c>
      <c r="G13" s="210">
        <v>315.92229400000002</v>
      </c>
      <c r="H13" s="210">
        <v>0.38192399999999999</v>
      </c>
      <c r="I13" s="213">
        <v>0.53641399999999995</v>
      </c>
      <c r="J13" s="102"/>
      <c r="K13" s="102"/>
      <c r="L13" s="102"/>
      <c r="M13" s="102"/>
      <c r="N13" s="103"/>
      <c r="O13" s="103"/>
      <c r="P13" s="103"/>
      <c r="Q13" s="103"/>
      <c r="R13" s="103"/>
      <c r="S13" s="103"/>
    </row>
    <row r="14" spans="1:19" ht="21.95" customHeight="1" x14ac:dyDescent="0.2">
      <c r="A14" s="37" t="s">
        <v>966</v>
      </c>
      <c r="B14" s="210">
        <v>940.49092199999996</v>
      </c>
      <c r="C14" s="210">
        <v>647.36084900000003</v>
      </c>
      <c r="D14" s="210">
        <v>520.11828100000002</v>
      </c>
      <c r="E14" s="210">
        <v>6.9725289999999998</v>
      </c>
      <c r="F14" s="210">
        <v>35.733448000000003</v>
      </c>
      <c r="G14" s="210">
        <v>249.43847700000001</v>
      </c>
      <c r="H14" s="210">
        <v>0.30299500000000001</v>
      </c>
      <c r="I14" s="213">
        <v>0.68262400000000001</v>
      </c>
      <c r="J14" s="103"/>
      <c r="K14" s="103"/>
      <c r="L14" s="103"/>
      <c r="M14" s="103"/>
      <c r="N14" s="103"/>
      <c r="O14" s="103"/>
      <c r="P14" s="103"/>
      <c r="Q14" s="103"/>
      <c r="R14" s="103"/>
      <c r="S14" s="103"/>
    </row>
    <row r="15" spans="1:19" ht="21.95" customHeight="1" x14ac:dyDescent="0.2">
      <c r="A15" s="37" t="s">
        <v>967</v>
      </c>
      <c r="B15" s="210">
        <v>1017.1799569999999</v>
      </c>
      <c r="C15" s="210">
        <v>675.84454100000005</v>
      </c>
      <c r="D15" s="210">
        <v>538.292643</v>
      </c>
      <c r="E15" s="210">
        <v>9.8248669999999994</v>
      </c>
      <c r="F15" s="210">
        <v>32.956263</v>
      </c>
      <c r="G15" s="210">
        <v>297.22313500000001</v>
      </c>
      <c r="H15" s="210">
        <v>0.67086500000000004</v>
      </c>
      <c r="I15" s="213">
        <v>0.66028600000000004</v>
      </c>
      <c r="J15" s="103"/>
      <c r="K15" s="103"/>
      <c r="L15" s="103"/>
      <c r="M15" s="103"/>
      <c r="N15" s="103"/>
      <c r="O15" s="103"/>
      <c r="P15" s="103"/>
      <c r="Q15" s="103"/>
      <c r="R15" s="103"/>
      <c r="S15" s="103"/>
    </row>
    <row r="16" spans="1:19" ht="21.95" customHeight="1" x14ac:dyDescent="0.2">
      <c r="A16" s="37" t="s">
        <v>1050</v>
      </c>
      <c r="B16" s="210">
        <v>805.28618600000004</v>
      </c>
      <c r="C16" s="210">
        <v>613.73350100000005</v>
      </c>
      <c r="D16" s="210">
        <v>540.06780400000002</v>
      </c>
      <c r="E16" s="210">
        <v>6.0152929999999998</v>
      </c>
      <c r="F16" s="210">
        <v>27.430102999999999</v>
      </c>
      <c r="G16" s="210">
        <v>156.52349699999999</v>
      </c>
      <c r="H16" s="210">
        <v>0.66264500000000004</v>
      </c>
      <c r="I16" s="213">
        <v>0.92114700000000005</v>
      </c>
      <c r="J16" s="103"/>
      <c r="K16" s="103"/>
      <c r="L16" s="103"/>
      <c r="M16" s="103"/>
      <c r="N16" s="103"/>
      <c r="O16" s="103"/>
      <c r="P16" s="103"/>
      <c r="Q16" s="103"/>
      <c r="R16" s="103"/>
      <c r="S16" s="103"/>
    </row>
    <row r="17" spans="1:19" ht="21.95" customHeight="1" x14ac:dyDescent="0.2">
      <c r="A17" s="37" t="s">
        <v>1051</v>
      </c>
      <c r="B17" s="210">
        <v>953.57629899999995</v>
      </c>
      <c r="C17" s="210">
        <v>715.740094</v>
      </c>
      <c r="D17" s="210">
        <v>587.54752099999996</v>
      </c>
      <c r="E17" s="210">
        <v>18.510687000000001</v>
      </c>
      <c r="F17" s="210">
        <v>31.852864</v>
      </c>
      <c r="G17" s="210">
        <v>186.21449100000001</v>
      </c>
      <c r="H17" s="210">
        <v>0.46174900000000002</v>
      </c>
      <c r="I17" s="213">
        <v>0.79641399999999996</v>
      </c>
      <c r="J17" s="103"/>
      <c r="K17" s="103"/>
      <c r="L17" s="103"/>
      <c r="M17" s="103"/>
      <c r="N17" s="103"/>
      <c r="O17" s="103"/>
      <c r="P17" s="103"/>
      <c r="Q17" s="103"/>
      <c r="R17" s="103"/>
      <c r="S17" s="103"/>
    </row>
    <row r="18" spans="1:19" ht="21.95" customHeight="1" x14ac:dyDescent="0.2">
      <c r="A18" s="37" t="s">
        <v>1052</v>
      </c>
      <c r="B18" s="210">
        <v>981.84963300000004</v>
      </c>
      <c r="C18" s="210">
        <v>734.81511499999999</v>
      </c>
      <c r="D18" s="210">
        <v>598.98168999999996</v>
      </c>
      <c r="E18" s="210">
        <v>15.324241000000001</v>
      </c>
      <c r="F18" s="210">
        <v>35.790610999999998</v>
      </c>
      <c r="G18" s="210">
        <v>194.39102299999999</v>
      </c>
      <c r="H18" s="210">
        <v>0.56870299999999996</v>
      </c>
      <c r="I18" s="213">
        <v>0.95994000000000002</v>
      </c>
      <c r="J18" s="30"/>
      <c r="K18" s="30"/>
      <c r="L18" s="30"/>
      <c r="M18" s="30"/>
    </row>
    <row r="19" spans="1:19" ht="21.95" customHeight="1" x14ac:dyDescent="0.2">
      <c r="A19" s="37" t="s">
        <v>1053</v>
      </c>
      <c r="B19" s="210">
        <v>988.92316500000004</v>
      </c>
      <c r="C19" s="210">
        <v>752.48706700000002</v>
      </c>
      <c r="D19" s="210">
        <v>629.99549000000002</v>
      </c>
      <c r="E19" s="210">
        <v>8.8586310000000008</v>
      </c>
      <c r="F19" s="210">
        <v>33.853579000000003</v>
      </c>
      <c r="G19" s="210">
        <v>191.76387700000001</v>
      </c>
      <c r="H19" s="210">
        <v>0.78615900000000005</v>
      </c>
      <c r="I19" s="213">
        <v>1.1738519999999999</v>
      </c>
      <c r="J19" s="30"/>
      <c r="K19" s="30"/>
      <c r="L19" s="30"/>
      <c r="M19" s="30"/>
    </row>
    <row r="20" spans="1:19" ht="21.95" customHeight="1" x14ac:dyDescent="0.2">
      <c r="A20" s="37" t="s">
        <v>1054</v>
      </c>
      <c r="B20" s="210">
        <v>901.12816799999996</v>
      </c>
      <c r="C20" s="210">
        <v>695.61018300000001</v>
      </c>
      <c r="D20" s="210">
        <v>545.25420899999995</v>
      </c>
      <c r="E20" s="210">
        <v>9.0332939999999997</v>
      </c>
      <c r="F20" s="210">
        <v>28.449968999999999</v>
      </c>
      <c r="G20" s="210">
        <v>166.08043900000001</v>
      </c>
      <c r="H20" s="210">
        <v>1.036637</v>
      </c>
      <c r="I20" s="213">
        <v>0.91764599999999996</v>
      </c>
    </row>
    <row r="21" spans="1:19" s="104" customFormat="1" ht="33" customHeight="1" x14ac:dyDescent="0.2">
      <c r="A21" s="40" t="s">
        <v>1118</v>
      </c>
      <c r="B21" s="208">
        <v>13736.498014999999</v>
      </c>
      <c r="C21" s="208">
        <v>9354.4841909999996</v>
      </c>
      <c r="D21" s="208">
        <v>7914.8744569999999</v>
      </c>
      <c r="E21" s="208">
        <v>126.459891</v>
      </c>
      <c r="F21" s="208">
        <v>609.60047499999996</v>
      </c>
      <c r="G21" s="208">
        <v>3619.0586840000001</v>
      </c>
      <c r="H21" s="208">
        <v>8.7170260000000006</v>
      </c>
      <c r="I21" s="208">
        <v>18.177748000000001</v>
      </c>
    </row>
    <row r="22" spans="1:19" ht="21.95" customHeight="1" x14ac:dyDescent="0.2">
      <c r="A22" s="37" t="s">
        <v>1048</v>
      </c>
      <c r="B22" s="210">
        <v>975.79558499999996</v>
      </c>
      <c r="C22" s="210">
        <v>657.15965300000005</v>
      </c>
      <c r="D22" s="210">
        <v>539.18343100000004</v>
      </c>
      <c r="E22" s="210">
        <v>11.756225000000001</v>
      </c>
      <c r="F22" s="210">
        <v>32.640974</v>
      </c>
      <c r="G22" s="210">
        <v>272.66510299999999</v>
      </c>
      <c r="H22" s="210">
        <v>0.40868500000000002</v>
      </c>
      <c r="I22" s="213">
        <v>1.1649449999999999</v>
      </c>
    </row>
    <row r="23" spans="1:19" ht="21.95" customHeight="1" x14ac:dyDescent="0.2">
      <c r="A23" s="37" t="s">
        <v>1049</v>
      </c>
      <c r="B23" s="210">
        <v>1014.578386</v>
      </c>
      <c r="C23" s="210">
        <v>730.97348799999997</v>
      </c>
      <c r="D23" s="210">
        <v>614.86773700000003</v>
      </c>
      <c r="E23" s="210">
        <v>5.2459230000000003</v>
      </c>
      <c r="F23" s="210">
        <v>41.838051999999998</v>
      </c>
      <c r="G23" s="210">
        <v>234.17510200000001</v>
      </c>
      <c r="H23" s="210">
        <v>0.85723400000000005</v>
      </c>
      <c r="I23" s="213">
        <v>1.4885870000000001</v>
      </c>
    </row>
    <row r="24" spans="1:19" ht="21.95" customHeight="1" x14ac:dyDescent="0.2">
      <c r="A24" s="37" t="s">
        <v>963</v>
      </c>
      <c r="B24" s="210">
        <v>1184.2278180000001</v>
      </c>
      <c r="C24" s="210">
        <v>841.34194400000001</v>
      </c>
      <c r="D24" s="210">
        <v>726.63777300000004</v>
      </c>
      <c r="E24" s="210">
        <v>14.174979</v>
      </c>
      <c r="F24" s="210">
        <v>46.937604999999998</v>
      </c>
      <c r="G24" s="210">
        <v>279.00224100000003</v>
      </c>
      <c r="H24" s="210">
        <v>1.5527629999999999</v>
      </c>
      <c r="I24" s="213">
        <v>1.218286</v>
      </c>
    </row>
    <row r="25" spans="1:19" ht="21.95" customHeight="1" x14ac:dyDescent="0.2">
      <c r="A25" s="37" t="s">
        <v>964</v>
      </c>
      <c r="B25" s="210">
        <v>1157.109704</v>
      </c>
      <c r="C25" s="210">
        <v>741.47022700000002</v>
      </c>
      <c r="D25" s="210">
        <v>632.98081300000001</v>
      </c>
      <c r="E25" s="210">
        <v>11.565742999999999</v>
      </c>
      <c r="F25" s="210">
        <v>48.952925999999998</v>
      </c>
      <c r="G25" s="210">
        <v>353.22093000000001</v>
      </c>
      <c r="H25" s="210">
        <v>0.65895599999999999</v>
      </c>
      <c r="I25" s="213">
        <v>1.2409220000000001</v>
      </c>
    </row>
    <row r="26" spans="1:19" ht="21.95" customHeight="1" x14ac:dyDescent="0.2">
      <c r="A26" s="37" t="s">
        <v>965</v>
      </c>
      <c r="B26" s="210">
        <v>1141.740229</v>
      </c>
      <c r="C26" s="210">
        <v>815.62525600000004</v>
      </c>
      <c r="D26" s="210">
        <v>696.46737399999995</v>
      </c>
      <c r="E26" s="210">
        <v>10.443932</v>
      </c>
      <c r="F26" s="210">
        <v>51.329237999999997</v>
      </c>
      <c r="G26" s="210">
        <v>262.27337899999998</v>
      </c>
      <c r="H26" s="210">
        <v>0.66131799999999996</v>
      </c>
      <c r="I26" s="213">
        <v>1.407106</v>
      </c>
    </row>
    <row r="27" spans="1:19" ht="21.95" customHeight="1" x14ac:dyDescent="0.2">
      <c r="A27" s="37" t="s">
        <v>966</v>
      </c>
      <c r="B27" s="210">
        <v>1147.2061140000001</v>
      </c>
      <c r="C27" s="210">
        <v>795.74134600000002</v>
      </c>
      <c r="D27" s="210">
        <v>694.36604499999999</v>
      </c>
      <c r="E27" s="210">
        <v>11.227494999999999</v>
      </c>
      <c r="F27" s="210">
        <v>51.649009</v>
      </c>
      <c r="G27" s="210">
        <v>286.29564599999998</v>
      </c>
      <c r="H27" s="210">
        <v>0.62766900000000003</v>
      </c>
      <c r="I27" s="213">
        <v>1.664949</v>
      </c>
    </row>
    <row r="28" spans="1:19" ht="21.95" customHeight="1" x14ac:dyDescent="0.2">
      <c r="A28" s="37" t="s">
        <v>967</v>
      </c>
      <c r="B28" s="210">
        <v>1161.536578</v>
      </c>
      <c r="C28" s="210">
        <v>809.64345100000003</v>
      </c>
      <c r="D28" s="210">
        <v>669.38267800000006</v>
      </c>
      <c r="E28" s="210">
        <v>12.625379000000001</v>
      </c>
      <c r="F28" s="210">
        <v>59.029496999999999</v>
      </c>
      <c r="G28" s="210">
        <v>278.33506199999999</v>
      </c>
      <c r="H28" s="210">
        <v>0.44264100000000001</v>
      </c>
      <c r="I28" s="213">
        <v>1.460548</v>
      </c>
      <c r="J28" s="30"/>
      <c r="K28" s="30"/>
      <c r="L28" s="30"/>
      <c r="M28" s="30"/>
    </row>
    <row r="29" spans="1:19" ht="21.95" customHeight="1" x14ac:dyDescent="0.2">
      <c r="A29" s="37" t="s">
        <v>1050</v>
      </c>
      <c r="B29" s="210">
        <v>1003.165883</v>
      </c>
      <c r="C29" s="210">
        <v>685.27348300000006</v>
      </c>
      <c r="D29" s="210">
        <v>594.42084599999998</v>
      </c>
      <c r="E29" s="210">
        <v>11.151771999999999</v>
      </c>
      <c r="F29" s="210">
        <v>40.840654999999998</v>
      </c>
      <c r="G29" s="210">
        <v>264.02579600000001</v>
      </c>
      <c r="H29" s="210">
        <v>0.60522500000000001</v>
      </c>
      <c r="I29" s="213">
        <v>1.2689520000000001</v>
      </c>
      <c r="J29" s="30"/>
      <c r="K29" s="30"/>
      <c r="L29" s="30"/>
      <c r="M29" s="30"/>
    </row>
    <row r="30" spans="1:19" ht="21.95" customHeight="1" x14ac:dyDescent="0.2">
      <c r="A30" s="37" t="s">
        <v>1051</v>
      </c>
      <c r="B30" s="210">
        <v>1174.235831</v>
      </c>
      <c r="C30" s="210">
        <v>825.74798399999997</v>
      </c>
      <c r="D30" s="210">
        <v>707.07130400000005</v>
      </c>
      <c r="E30" s="210">
        <v>9.5764030000000009</v>
      </c>
      <c r="F30" s="210">
        <v>60.233725999999997</v>
      </c>
      <c r="G30" s="210">
        <v>276.71008899999998</v>
      </c>
      <c r="H30" s="210">
        <v>0.37712299999999999</v>
      </c>
      <c r="I30" s="213">
        <v>1.590506</v>
      </c>
      <c r="J30" s="30"/>
      <c r="K30" s="30"/>
      <c r="L30" s="30"/>
      <c r="M30" s="30"/>
    </row>
    <row r="31" spans="1:19" ht="21.95" customHeight="1" x14ac:dyDescent="0.2">
      <c r="A31" s="37" t="s">
        <v>1052</v>
      </c>
      <c r="B31" s="210">
        <v>1284.5000970000001</v>
      </c>
      <c r="C31" s="210">
        <v>837.42494299999998</v>
      </c>
      <c r="D31" s="210">
        <v>679.60908199999994</v>
      </c>
      <c r="E31" s="210">
        <v>10.414258999999999</v>
      </c>
      <c r="F31" s="210">
        <v>71.450541000000001</v>
      </c>
      <c r="G31" s="210">
        <v>362.83449899999999</v>
      </c>
      <c r="H31" s="210">
        <v>0.53532500000000005</v>
      </c>
      <c r="I31" s="213">
        <v>1.84053</v>
      </c>
      <c r="J31" s="30"/>
      <c r="K31" s="30"/>
      <c r="L31" s="30"/>
      <c r="M31" s="30"/>
    </row>
    <row r="32" spans="1:19" ht="21.95" customHeight="1" x14ac:dyDescent="0.2">
      <c r="A32" s="37" t="s">
        <v>1053</v>
      </c>
      <c r="B32" s="210">
        <v>1306.614347</v>
      </c>
      <c r="C32" s="210">
        <v>832.65240600000004</v>
      </c>
      <c r="D32" s="210">
        <v>705.25360000000001</v>
      </c>
      <c r="E32" s="210">
        <v>10.779446999999999</v>
      </c>
      <c r="F32" s="210">
        <v>55.539822000000001</v>
      </c>
      <c r="G32" s="210">
        <v>404.61407700000001</v>
      </c>
      <c r="H32" s="210">
        <v>1.0552239999999999</v>
      </c>
      <c r="I32" s="213">
        <v>1.973371</v>
      </c>
      <c r="J32" s="30"/>
      <c r="K32" s="30"/>
      <c r="L32" s="30"/>
      <c r="M32" s="30"/>
    </row>
    <row r="33" spans="1:13" ht="21.95" customHeight="1" x14ac:dyDescent="0.2">
      <c r="A33" s="37" t="s">
        <v>1054</v>
      </c>
      <c r="B33" s="210">
        <v>1185.7874429999999</v>
      </c>
      <c r="C33" s="210">
        <v>781.43001000000004</v>
      </c>
      <c r="D33" s="210">
        <v>654.63377400000002</v>
      </c>
      <c r="E33" s="210">
        <v>7.4983339999999998</v>
      </c>
      <c r="F33" s="210">
        <v>49.158430000000003</v>
      </c>
      <c r="G33" s="210">
        <v>344.90676000000002</v>
      </c>
      <c r="H33" s="210">
        <v>0.934863</v>
      </c>
      <c r="I33" s="213">
        <v>1.859046</v>
      </c>
      <c r="J33" s="30"/>
      <c r="K33" s="30"/>
      <c r="L33" s="30"/>
      <c r="M33" s="30"/>
    </row>
    <row r="34" spans="1:13" s="104" customFormat="1" ht="33" customHeight="1" x14ac:dyDescent="0.2">
      <c r="A34" s="40">
        <v>2022</v>
      </c>
      <c r="B34" s="315"/>
      <c r="C34" s="315"/>
      <c r="D34" s="315"/>
      <c r="E34" s="315"/>
      <c r="F34" s="315"/>
      <c r="G34" s="315"/>
      <c r="H34" s="315"/>
      <c r="I34" s="316"/>
    </row>
    <row r="35" spans="1:13" ht="21.95" customHeight="1" x14ac:dyDescent="0.2">
      <c r="A35" s="37" t="s">
        <v>1048</v>
      </c>
      <c r="B35" s="210">
        <v>1204.7130830000001</v>
      </c>
      <c r="C35" s="210">
        <v>707.418587</v>
      </c>
      <c r="D35" s="210">
        <v>591.26747899999998</v>
      </c>
      <c r="E35" s="210">
        <v>10.256724</v>
      </c>
      <c r="F35" s="210">
        <v>42.810882999999997</v>
      </c>
      <c r="G35" s="210">
        <v>442.593931</v>
      </c>
      <c r="H35" s="210">
        <v>1.023617</v>
      </c>
      <c r="I35" s="213">
        <v>0.60934100000000002</v>
      </c>
    </row>
    <row r="36" spans="1:13" ht="21.95" customHeight="1" x14ac:dyDescent="0.2">
      <c r="A36" s="37" t="s">
        <v>1049</v>
      </c>
      <c r="B36" s="210">
        <v>1323.865634</v>
      </c>
      <c r="C36" s="210">
        <v>896.829159</v>
      </c>
      <c r="D36" s="210">
        <v>777.15679999999998</v>
      </c>
      <c r="E36" s="210">
        <v>7.6259319999999997</v>
      </c>
      <c r="F36" s="210">
        <v>55.934547999999999</v>
      </c>
      <c r="G36" s="210">
        <v>362.24571700000001</v>
      </c>
      <c r="H36" s="210">
        <v>0.52987700000000004</v>
      </c>
      <c r="I36" s="213">
        <v>0.70040100000000005</v>
      </c>
    </row>
    <row r="37" spans="1:13" ht="21.95" customHeight="1" x14ac:dyDescent="0.2">
      <c r="A37" s="37" t="s">
        <v>963</v>
      </c>
      <c r="B37" s="210">
        <v>1481.6699639999999</v>
      </c>
      <c r="C37" s="210">
        <v>982.45170700000006</v>
      </c>
      <c r="D37" s="210">
        <v>816.332716</v>
      </c>
      <c r="E37" s="210">
        <v>11.334409000000001</v>
      </c>
      <c r="F37" s="210">
        <v>65.625011999999998</v>
      </c>
      <c r="G37" s="210">
        <v>420.969066</v>
      </c>
      <c r="H37" s="210">
        <v>0.36764599999999997</v>
      </c>
      <c r="I37" s="213">
        <v>0.92212400000000005</v>
      </c>
    </row>
    <row r="38" spans="1:13" ht="21.95" customHeight="1" x14ac:dyDescent="0.2">
      <c r="A38" s="37" t="s">
        <v>964</v>
      </c>
      <c r="B38" s="210">
        <v>1312.080359</v>
      </c>
      <c r="C38" s="210">
        <v>881.79144699999995</v>
      </c>
      <c r="D38" s="210">
        <v>748.92961000000003</v>
      </c>
      <c r="E38" s="210">
        <v>15.524133000000001</v>
      </c>
      <c r="F38" s="210">
        <v>49.239372000000003</v>
      </c>
      <c r="G38" s="210">
        <v>362.81911100000002</v>
      </c>
      <c r="H38" s="210">
        <v>1.2194910000000001</v>
      </c>
      <c r="I38" s="213">
        <v>1.4868049999999999</v>
      </c>
    </row>
    <row r="39" spans="1:13" ht="21.95" customHeight="1" x14ac:dyDescent="0.2">
      <c r="A39" s="37" t="s">
        <v>965</v>
      </c>
      <c r="B39" s="210">
        <v>1511.5474240000001</v>
      </c>
      <c r="C39" s="210">
        <v>976.24161600000002</v>
      </c>
      <c r="D39" s="210">
        <v>824.50673300000005</v>
      </c>
      <c r="E39" s="210">
        <v>18.616319000000001</v>
      </c>
      <c r="F39" s="210">
        <v>69.45035</v>
      </c>
      <c r="G39" s="210">
        <v>444.64772299999998</v>
      </c>
      <c r="H39" s="210">
        <v>0.62149200000000004</v>
      </c>
      <c r="I39" s="213">
        <v>1.969924</v>
      </c>
    </row>
    <row r="40" spans="1:13" ht="21.95" customHeight="1" x14ac:dyDescent="0.2">
      <c r="A40" s="37" t="s">
        <v>966</v>
      </c>
      <c r="B40" s="210">
        <v>1497.458599</v>
      </c>
      <c r="C40" s="210">
        <v>959.50606500000004</v>
      </c>
      <c r="D40" s="210">
        <v>812.20789400000001</v>
      </c>
      <c r="E40" s="210">
        <v>11.307579</v>
      </c>
      <c r="F40" s="210">
        <v>71.257442999999995</v>
      </c>
      <c r="G40" s="210">
        <v>452.950895</v>
      </c>
      <c r="H40" s="210">
        <v>0.53208999999999995</v>
      </c>
      <c r="I40" s="213">
        <v>1.9045270000000001</v>
      </c>
    </row>
    <row r="41" spans="1:13" ht="21.95" customHeight="1" x14ac:dyDescent="0.2">
      <c r="A41" s="37" t="s">
        <v>967</v>
      </c>
      <c r="B41" s="210">
        <v>1454.4824269999999</v>
      </c>
      <c r="C41" s="210">
        <v>913.50951699999996</v>
      </c>
      <c r="D41" s="210">
        <v>753.40043200000002</v>
      </c>
      <c r="E41" s="210">
        <v>14.501751000000001</v>
      </c>
      <c r="F41" s="210">
        <v>63.855956999999997</v>
      </c>
      <c r="G41" s="210">
        <v>459.83401099999998</v>
      </c>
      <c r="H41" s="210">
        <v>0.43146099999999998</v>
      </c>
      <c r="I41" s="213">
        <v>2.3497300000000001</v>
      </c>
    </row>
    <row r="42" spans="1:13" ht="21.95" customHeight="1" x14ac:dyDescent="0.2">
      <c r="A42" s="37" t="s">
        <v>1050</v>
      </c>
      <c r="B42" s="210">
        <v>1667.615998</v>
      </c>
      <c r="C42" s="210">
        <v>948.96327900000006</v>
      </c>
      <c r="D42" s="210">
        <v>775.38554499999998</v>
      </c>
      <c r="E42" s="210">
        <v>8.0692979999999999</v>
      </c>
      <c r="F42" s="210">
        <v>73.917900000000003</v>
      </c>
      <c r="G42" s="210">
        <v>633.40186000000006</v>
      </c>
      <c r="H42" s="210">
        <v>0.41560799999999998</v>
      </c>
      <c r="I42" s="213">
        <v>2.8480530000000002</v>
      </c>
    </row>
    <row r="43" spans="1:13" ht="21.95" customHeight="1" x14ac:dyDescent="0.2">
      <c r="A43" s="37" t="s">
        <v>1051</v>
      </c>
      <c r="B43" s="210">
        <v>1752.8170319999999</v>
      </c>
      <c r="C43" s="210">
        <v>923.63493500000004</v>
      </c>
      <c r="D43" s="210">
        <v>745.606628</v>
      </c>
      <c r="E43" s="210">
        <v>9.7288899999999998</v>
      </c>
      <c r="F43" s="210">
        <v>84.733861000000005</v>
      </c>
      <c r="G43" s="210">
        <v>730.81997899999999</v>
      </c>
      <c r="H43" s="210">
        <v>0.79685399999999995</v>
      </c>
      <c r="I43" s="213">
        <v>3.1025130000000001</v>
      </c>
    </row>
    <row r="44" spans="1:13" ht="35.25" customHeight="1" x14ac:dyDescent="0.2">
      <c r="A44" s="212" t="s">
        <v>818</v>
      </c>
      <c r="B44" s="104"/>
      <c r="C44" s="104"/>
      <c r="D44" s="104"/>
      <c r="E44" s="104"/>
      <c r="F44" s="104"/>
      <c r="G44" s="104"/>
      <c r="H44" s="104"/>
      <c r="I44" s="104"/>
      <c r="J44" s="104"/>
      <c r="K44" s="104"/>
      <c r="L44" s="104"/>
      <c r="M44" s="104"/>
    </row>
    <row r="45" spans="1:13" ht="45.75" customHeight="1" x14ac:dyDescent="0.2">
      <c r="A45" s="583" t="s">
        <v>1141</v>
      </c>
      <c r="B45" s="583"/>
      <c r="C45" s="583"/>
      <c r="D45" s="583"/>
      <c r="E45" s="583"/>
      <c r="F45" s="583"/>
      <c r="G45" s="583"/>
      <c r="H45" s="583"/>
      <c r="I45" s="583"/>
      <c r="J45" s="214"/>
      <c r="K45" s="214"/>
      <c r="L45" s="214"/>
      <c r="M45" s="214"/>
    </row>
    <row r="65" spans="1:7" x14ac:dyDescent="0.2">
      <c r="A65" s="135"/>
      <c r="B65" s="135"/>
      <c r="C65" s="135"/>
      <c r="D65" s="135"/>
      <c r="E65" s="135"/>
      <c r="F65" s="135"/>
      <c r="G65" s="135"/>
    </row>
    <row r="69" spans="1:7" ht="15" customHeight="1" x14ac:dyDescent="0.2"/>
  </sheetData>
  <mergeCells count="12">
    <mergeCell ref="A45:I45"/>
    <mergeCell ref="F4:F6"/>
    <mergeCell ref="G4:G6"/>
    <mergeCell ref="H4:H6"/>
    <mergeCell ref="I4:I6"/>
    <mergeCell ref="A3:A7"/>
    <mergeCell ref="B3:B6"/>
    <mergeCell ref="C3:I3"/>
    <mergeCell ref="C4:C6"/>
    <mergeCell ref="B7:I7"/>
    <mergeCell ref="D4:D6"/>
    <mergeCell ref="E4:E6"/>
  </mergeCells>
  <phoneticPr fontId="2" type="noConversion"/>
  <printOptions horizontalCentered="1"/>
  <pageMargins left="0.59055118110236227" right="0.59055118110236227" top="0.98425196850393704" bottom="0.39370078740157483" header="0.51181102362204722" footer="0.31496062992125984"/>
  <pageSetup paperSize="9" scale="75" firstPageNumber="41" orientation="portrait" useFirstPageNumber="1" r:id="rId1"/>
  <headerFooter alignWithMargins="0">
    <oddHeader>&amp;C&amp;12- &amp;P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B111"/>
  <sheetViews>
    <sheetView workbookViewId="0"/>
  </sheetViews>
  <sheetFormatPr baseColWidth="10" defaultRowHeight="12.75" x14ac:dyDescent="0.2"/>
  <cols>
    <col min="1" max="1" width="74.140625" customWidth="1"/>
    <col min="2" max="2" width="10.140625" customWidth="1"/>
  </cols>
  <sheetData>
    <row r="1" spans="1:2" ht="12.75" customHeight="1" x14ac:dyDescent="0.25">
      <c r="A1" s="11" t="s">
        <v>934</v>
      </c>
    </row>
    <row r="2" spans="1:2" ht="9.9499999999999993" customHeight="1" x14ac:dyDescent="0.2">
      <c r="A2" s="23"/>
    </row>
    <row r="3" spans="1:2" ht="11.45" customHeight="1" x14ac:dyDescent="0.2">
      <c r="B3" s="24" t="s">
        <v>506</v>
      </c>
    </row>
    <row r="4" spans="1:2" ht="9.9499999999999993" customHeight="1" x14ac:dyDescent="0.2">
      <c r="A4" s="23"/>
    </row>
    <row r="5" spans="1:2" ht="11.45" customHeight="1" x14ac:dyDescent="0.2">
      <c r="A5" s="5" t="s">
        <v>935</v>
      </c>
      <c r="B5" s="25">
        <v>2</v>
      </c>
    </row>
    <row r="6" spans="1:2" ht="11.45" customHeight="1" x14ac:dyDescent="0.2">
      <c r="A6" s="23"/>
      <c r="B6" s="26"/>
    </row>
    <row r="7" spans="1:2" ht="11.45" customHeight="1" x14ac:dyDescent="0.2">
      <c r="A7" s="16" t="s">
        <v>936</v>
      </c>
      <c r="B7" s="25">
        <v>7</v>
      </c>
    </row>
    <row r="8" spans="1:2" ht="5.0999999999999996" customHeight="1" x14ac:dyDescent="0.2">
      <c r="A8" s="23"/>
      <c r="B8" s="26"/>
    </row>
    <row r="9" spans="1:2" ht="11.45" customHeight="1" x14ac:dyDescent="0.2">
      <c r="A9" s="16" t="s">
        <v>937</v>
      </c>
      <c r="B9" s="25">
        <v>8</v>
      </c>
    </row>
    <row r="10" spans="1:2" ht="11.45" customHeight="1" x14ac:dyDescent="0.2">
      <c r="A10" s="23"/>
      <c r="B10" s="26"/>
    </row>
    <row r="11" spans="1:2" ht="11.45" customHeight="1" x14ac:dyDescent="0.2">
      <c r="A11" s="5" t="s">
        <v>938</v>
      </c>
      <c r="B11" s="26"/>
    </row>
    <row r="12" spans="1:2" ht="9.9499999999999993" customHeight="1" x14ac:dyDescent="0.2">
      <c r="A12" s="23"/>
    </row>
    <row r="13" spans="1:2" ht="11.45" customHeight="1" x14ac:dyDescent="0.2">
      <c r="A13" s="16" t="s">
        <v>1194</v>
      </c>
      <c r="B13" s="25">
        <v>9</v>
      </c>
    </row>
    <row r="14" spans="1:2" ht="5.0999999999999996" customHeight="1" x14ac:dyDescent="0.2">
      <c r="A14" s="23"/>
      <c r="B14" s="26"/>
    </row>
    <row r="15" spans="1:2" ht="11.45" customHeight="1" x14ac:dyDescent="0.2">
      <c r="A15" s="16" t="s">
        <v>1195</v>
      </c>
      <c r="B15" s="25">
        <v>9</v>
      </c>
    </row>
    <row r="16" spans="1:2" ht="5.0999999999999996" customHeight="1" x14ac:dyDescent="0.2">
      <c r="A16" s="23"/>
      <c r="B16" s="26"/>
    </row>
    <row r="17" spans="1:2" ht="12" customHeight="1" x14ac:dyDescent="0.2">
      <c r="A17" s="16" t="s">
        <v>1176</v>
      </c>
      <c r="B17" s="26"/>
    </row>
    <row r="18" spans="1:2" ht="11.45" customHeight="1" x14ac:dyDescent="0.2">
      <c r="A18" s="16" t="s">
        <v>939</v>
      </c>
      <c r="B18" s="25">
        <v>10</v>
      </c>
    </row>
    <row r="19" spans="1:2" ht="5.0999999999999996" customHeight="1" x14ac:dyDescent="0.2">
      <c r="A19" s="23"/>
      <c r="B19" s="26"/>
    </row>
    <row r="20" spans="1:2" ht="11.45" customHeight="1" x14ac:dyDescent="0.2">
      <c r="A20" s="16" t="s">
        <v>1177</v>
      </c>
      <c r="B20" s="26"/>
    </row>
    <row r="21" spans="1:2" ht="11.45" customHeight="1" x14ac:dyDescent="0.2">
      <c r="A21" s="27" t="s">
        <v>939</v>
      </c>
      <c r="B21" s="25">
        <v>10</v>
      </c>
    </row>
    <row r="22" spans="1:2" ht="5.0999999999999996" customHeight="1" x14ac:dyDescent="0.2">
      <c r="A22" s="23"/>
      <c r="B22" s="26"/>
    </row>
    <row r="23" spans="1:2" ht="11.45" customHeight="1" x14ac:dyDescent="0.2">
      <c r="A23" s="16" t="s">
        <v>1178</v>
      </c>
      <c r="B23" s="26"/>
    </row>
    <row r="24" spans="1:2" ht="11.45" customHeight="1" x14ac:dyDescent="0.2">
      <c r="A24" s="16" t="s">
        <v>939</v>
      </c>
      <c r="B24" s="25">
        <v>11</v>
      </c>
    </row>
    <row r="25" spans="1:2" ht="5.0999999999999996" customHeight="1" x14ac:dyDescent="0.2">
      <c r="A25" s="23"/>
      <c r="B25" s="26"/>
    </row>
    <row r="26" spans="1:2" ht="11.45" customHeight="1" x14ac:dyDescent="0.2">
      <c r="A26" s="16" t="s">
        <v>1179</v>
      </c>
      <c r="B26" s="26"/>
    </row>
    <row r="27" spans="1:2" ht="11.45" customHeight="1" x14ac:dyDescent="0.2">
      <c r="A27" s="16" t="s">
        <v>940</v>
      </c>
      <c r="B27" s="25">
        <v>11</v>
      </c>
    </row>
    <row r="28" spans="1:2" ht="5.0999999999999996" customHeight="1" x14ac:dyDescent="0.2">
      <c r="A28" s="23"/>
      <c r="B28" s="26"/>
    </row>
    <row r="29" spans="1:2" ht="11.45" customHeight="1" x14ac:dyDescent="0.2">
      <c r="A29" s="16" t="s">
        <v>1180</v>
      </c>
      <c r="B29" s="25">
        <v>12</v>
      </c>
    </row>
    <row r="30" spans="1:2" ht="5.0999999999999996" customHeight="1" x14ac:dyDescent="0.2">
      <c r="A30" s="23"/>
      <c r="B30" s="26"/>
    </row>
    <row r="31" spans="1:2" ht="11.45" customHeight="1" x14ac:dyDescent="0.2">
      <c r="A31" s="23"/>
      <c r="B31" s="26"/>
    </row>
    <row r="32" spans="1:2" ht="11.45" customHeight="1" x14ac:dyDescent="0.2">
      <c r="A32" s="5" t="s">
        <v>941</v>
      </c>
      <c r="B32" s="26"/>
    </row>
    <row r="33" spans="1:2" ht="9.9499999999999993" customHeight="1" x14ac:dyDescent="0.2">
      <c r="A33" s="23"/>
    </row>
    <row r="34" spans="1:2" ht="11.45" customHeight="1" x14ac:dyDescent="0.2">
      <c r="A34" s="16" t="s">
        <v>1181</v>
      </c>
      <c r="B34" s="25">
        <v>13</v>
      </c>
    </row>
    <row r="35" spans="1:2" ht="5.0999999999999996" customHeight="1" x14ac:dyDescent="0.2">
      <c r="A35" s="23"/>
      <c r="B35" s="26"/>
    </row>
    <row r="36" spans="1:2" ht="11.45" customHeight="1" x14ac:dyDescent="0.2">
      <c r="A36" s="16" t="s">
        <v>1182</v>
      </c>
      <c r="B36" s="26"/>
    </row>
    <row r="37" spans="1:2" ht="11.45" customHeight="1" x14ac:dyDescent="0.2">
      <c r="A37" s="16" t="s">
        <v>942</v>
      </c>
      <c r="B37" s="25">
        <v>14</v>
      </c>
    </row>
    <row r="38" spans="1:2" ht="5.0999999999999996" customHeight="1" x14ac:dyDescent="0.2">
      <c r="A38" s="23"/>
      <c r="B38" s="26"/>
    </row>
    <row r="39" spans="1:2" ht="11.45" customHeight="1" x14ac:dyDescent="0.2">
      <c r="A39" s="16" t="s">
        <v>1183</v>
      </c>
      <c r="B39" s="26"/>
    </row>
    <row r="40" spans="1:2" ht="11.45" customHeight="1" x14ac:dyDescent="0.2">
      <c r="A40" s="16" t="s">
        <v>943</v>
      </c>
      <c r="B40" s="25">
        <v>14</v>
      </c>
    </row>
    <row r="41" spans="1:2" ht="5.0999999999999996" customHeight="1" x14ac:dyDescent="0.2">
      <c r="A41" s="23"/>
      <c r="B41" s="26"/>
    </row>
    <row r="42" spans="1:2" ht="11.45" customHeight="1" x14ac:dyDescent="0.2">
      <c r="A42" s="16" t="s">
        <v>1184</v>
      </c>
      <c r="B42" s="26"/>
    </row>
    <row r="43" spans="1:2" ht="11.45" customHeight="1" x14ac:dyDescent="0.2">
      <c r="A43" s="16" t="s">
        <v>1196</v>
      </c>
      <c r="B43" s="25">
        <v>16</v>
      </c>
    </row>
    <row r="44" spans="1:2" ht="5.0999999999999996" customHeight="1" x14ac:dyDescent="0.2">
      <c r="A44" s="23"/>
      <c r="B44" s="26"/>
    </row>
    <row r="45" spans="1:2" ht="11.45" customHeight="1" x14ac:dyDescent="0.2">
      <c r="A45" s="16" t="s">
        <v>1185</v>
      </c>
      <c r="B45" s="26"/>
    </row>
    <row r="46" spans="1:2" ht="11.45" customHeight="1" x14ac:dyDescent="0.2">
      <c r="A46" s="16" t="s">
        <v>507</v>
      </c>
      <c r="B46" s="25">
        <v>16</v>
      </c>
    </row>
    <row r="47" spans="1:2" ht="5.0999999999999996" customHeight="1" x14ac:dyDescent="0.2">
      <c r="A47" s="23"/>
      <c r="B47" s="26"/>
    </row>
    <row r="48" spans="1:2" ht="11.45" customHeight="1" x14ac:dyDescent="0.2">
      <c r="A48" s="16" t="s">
        <v>1186</v>
      </c>
      <c r="B48" s="26"/>
    </row>
    <row r="49" spans="1:2" ht="11.45" customHeight="1" x14ac:dyDescent="0.2">
      <c r="A49" s="16" t="s">
        <v>944</v>
      </c>
      <c r="B49" s="25">
        <v>18</v>
      </c>
    </row>
    <row r="50" spans="1:2" ht="5.0999999999999996" customHeight="1" x14ac:dyDescent="0.2">
      <c r="A50" s="23"/>
      <c r="B50" s="26"/>
    </row>
    <row r="51" spans="1:2" ht="11.45" customHeight="1" x14ac:dyDescent="0.2">
      <c r="A51" s="16" t="s">
        <v>1187</v>
      </c>
      <c r="B51" s="26"/>
    </row>
    <row r="52" spans="1:2" ht="11.45" customHeight="1" x14ac:dyDescent="0.2">
      <c r="A52" s="16" t="s">
        <v>945</v>
      </c>
      <c r="B52" s="25">
        <v>18</v>
      </c>
    </row>
    <row r="53" spans="1:2" ht="5.0999999999999996" customHeight="1" x14ac:dyDescent="0.2">
      <c r="A53" s="23"/>
      <c r="B53" s="26"/>
    </row>
    <row r="54" spans="1:2" ht="11.45" customHeight="1" x14ac:dyDescent="0.2">
      <c r="A54" s="16" t="s">
        <v>1188</v>
      </c>
      <c r="B54" s="26"/>
    </row>
    <row r="55" spans="1:2" ht="11.45" customHeight="1" x14ac:dyDescent="0.2">
      <c r="A55" s="16" t="s">
        <v>944</v>
      </c>
      <c r="B55" s="25">
        <v>19</v>
      </c>
    </row>
    <row r="56" spans="1:2" ht="5.0999999999999996" customHeight="1" x14ac:dyDescent="0.2">
      <c r="A56" s="23"/>
      <c r="B56" s="26"/>
    </row>
    <row r="57" spans="1:2" ht="11.45" customHeight="1" x14ac:dyDescent="0.2">
      <c r="A57" s="16" t="s">
        <v>1189</v>
      </c>
      <c r="B57" s="26"/>
    </row>
    <row r="58" spans="1:2" ht="11.45" customHeight="1" x14ac:dyDescent="0.2">
      <c r="A58" s="16" t="s">
        <v>945</v>
      </c>
      <c r="B58" s="25">
        <v>19</v>
      </c>
    </row>
    <row r="59" spans="1:2" ht="5.0999999999999996" customHeight="1" x14ac:dyDescent="0.2">
      <c r="A59" s="23"/>
      <c r="B59" s="26"/>
    </row>
    <row r="60" spans="1:2" ht="11.45" customHeight="1" x14ac:dyDescent="0.2">
      <c r="A60" s="16" t="s">
        <v>508</v>
      </c>
      <c r="B60" s="25">
        <v>20</v>
      </c>
    </row>
    <row r="61" spans="1:2" ht="5.0999999999999996" customHeight="1" x14ac:dyDescent="0.2">
      <c r="A61" s="23"/>
      <c r="B61" s="26"/>
    </row>
    <row r="62" spans="1:2" ht="11.45" customHeight="1" x14ac:dyDescent="0.2">
      <c r="A62" s="16" t="s">
        <v>509</v>
      </c>
      <c r="B62" s="25">
        <v>20</v>
      </c>
    </row>
    <row r="63" spans="1:2" ht="5.0999999999999996" customHeight="1" x14ac:dyDescent="0.2">
      <c r="A63" s="23"/>
      <c r="B63" s="26"/>
    </row>
    <row r="64" spans="1:2" ht="11.45" customHeight="1" x14ac:dyDescent="0.2">
      <c r="A64" s="16" t="s">
        <v>1190</v>
      </c>
      <c r="B64" s="25">
        <v>20</v>
      </c>
    </row>
    <row r="65" spans="1:2" ht="5.0999999999999996" customHeight="1" x14ac:dyDescent="0.2">
      <c r="A65" s="23"/>
      <c r="B65" s="26"/>
    </row>
    <row r="66" spans="1:2" ht="11.45" customHeight="1" x14ac:dyDescent="0.2">
      <c r="A66" s="16" t="s">
        <v>1191</v>
      </c>
      <c r="B66" s="25">
        <v>21</v>
      </c>
    </row>
    <row r="67" spans="1:2" ht="5.0999999999999996" customHeight="1" x14ac:dyDescent="0.2">
      <c r="A67" s="23"/>
      <c r="B67" s="26"/>
    </row>
    <row r="68" spans="1:2" ht="11.45" customHeight="1" x14ac:dyDescent="0.2">
      <c r="A68" s="16" t="s">
        <v>1192</v>
      </c>
      <c r="B68" s="25">
        <v>21</v>
      </c>
    </row>
    <row r="69" spans="1:2" ht="5.0999999999999996" customHeight="1" x14ac:dyDescent="0.2">
      <c r="A69" s="23"/>
      <c r="B69" s="26"/>
    </row>
    <row r="70" spans="1:2" ht="11.45" customHeight="1" x14ac:dyDescent="0.2">
      <c r="A70" s="16" t="s">
        <v>1193</v>
      </c>
      <c r="B70" s="25">
        <v>21</v>
      </c>
    </row>
    <row r="71" spans="1:2" ht="5.0999999999999996" customHeight="1" x14ac:dyDescent="0.2">
      <c r="A71" s="23"/>
      <c r="B71" s="26"/>
    </row>
    <row r="72" spans="1:2" ht="11.45" customHeight="1" x14ac:dyDescent="0.2">
      <c r="A72" s="16" t="s">
        <v>510</v>
      </c>
      <c r="B72" s="25">
        <v>22</v>
      </c>
    </row>
    <row r="73" spans="1:2" ht="5.0999999999999996" customHeight="1" x14ac:dyDescent="0.2">
      <c r="A73" s="23"/>
      <c r="B73" s="26"/>
    </row>
    <row r="74" spans="1:2" ht="11.45" customHeight="1" x14ac:dyDescent="0.2">
      <c r="A74" s="16" t="s">
        <v>511</v>
      </c>
      <c r="B74" s="25">
        <v>26</v>
      </c>
    </row>
    <row r="75" spans="1:2" ht="5.0999999999999996" customHeight="1" x14ac:dyDescent="0.2">
      <c r="A75" s="23"/>
      <c r="B75" s="26"/>
    </row>
    <row r="76" spans="1:2" ht="11.45" customHeight="1" x14ac:dyDescent="0.2">
      <c r="A76" s="16" t="s">
        <v>875</v>
      </c>
      <c r="B76" s="25">
        <v>30</v>
      </c>
    </row>
    <row r="77" spans="1:2" ht="5.0999999999999996" customHeight="1" x14ac:dyDescent="0.2">
      <c r="A77" s="23"/>
      <c r="B77" s="26"/>
    </row>
    <row r="78" spans="1:2" ht="11.45" customHeight="1" x14ac:dyDescent="0.2">
      <c r="A78" s="16" t="s">
        <v>512</v>
      </c>
      <c r="B78" s="25">
        <v>34</v>
      </c>
    </row>
    <row r="79" spans="1:2" ht="5.0999999999999996" customHeight="1" x14ac:dyDescent="0.2">
      <c r="A79" s="23"/>
      <c r="B79" s="26"/>
    </row>
    <row r="80" spans="1:2" ht="11.45" customHeight="1" x14ac:dyDescent="0.2">
      <c r="A80" s="16" t="s">
        <v>1197</v>
      </c>
      <c r="B80" s="25">
        <v>38</v>
      </c>
    </row>
    <row r="81" spans="1:2" ht="5.0999999999999996" customHeight="1" x14ac:dyDescent="0.2">
      <c r="A81" s="23"/>
      <c r="B81" s="26"/>
    </row>
    <row r="82" spans="1:2" ht="11.45" customHeight="1" x14ac:dyDescent="0.2">
      <c r="A82" s="16" t="s">
        <v>1198</v>
      </c>
      <c r="B82" s="25">
        <v>39</v>
      </c>
    </row>
    <row r="83" spans="1:2" ht="5.0999999999999996" customHeight="1" x14ac:dyDescent="0.2">
      <c r="A83" s="23"/>
      <c r="B83" s="26"/>
    </row>
    <row r="84" spans="1:2" ht="11.45" customHeight="1" x14ac:dyDescent="0.2">
      <c r="A84" s="16" t="s">
        <v>1199</v>
      </c>
      <c r="B84" s="25">
        <v>40</v>
      </c>
    </row>
    <row r="85" spans="1:2" ht="5.0999999999999996" customHeight="1" x14ac:dyDescent="0.2">
      <c r="A85" s="23"/>
      <c r="B85" s="26"/>
    </row>
    <row r="86" spans="1:2" ht="11.45" customHeight="1" x14ac:dyDescent="0.2">
      <c r="A86" s="16" t="s">
        <v>1200</v>
      </c>
      <c r="B86" s="25">
        <v>41</v>
      </c>
    </row>
    <row r="87" spans="1:2" ht="11.45" customHeight="1" x14ac:dyDescent="0.2"/>
    <row r="88" spans="1:2" ht="11.45" customHeight="1" x14ac:dyDescent="0.2"/>
    <row r="89" spans="1:2" ht="11.45" customHeight="1" x14ac:dyDescent="0.2"/>
    <row r="90" spans="1:2" ht="11.45" customHeight="1" x14ac:dyDescent="0.2"/>
    <row r="91" spans="1:2" ht="11.45" customHeight="1" x14ac:dyDescent="0.2"/>
    <row r="92" spans="1:2" ht="11.45" customHeight="1" x14ac:dyDescent="0.2"/>
    <row r="93" spans="1:2" ht="11.45" customHeight="1" x14ac:dyDescent="0.2"/>
    <row r="94" spans="1:2" ht="11.45" customHeight="1" x14ac:dyDescent="0.2"/>
    <row r="95" spans="1:2" ht="11.45" customHeight="1" x14ac:dyDescent="0.2"/>
    <row r="96" spans="1:2"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sheetData>
  <phoneticPr fontId="2" type="noConversion"/>
  <printOptions horizontalCentered="1"/>
  <pageMargins left="0.78740157480314965" right="0.78740157480314965"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K187"/>
  <sheetViews>
    <sheetView zoomScaleNormal="100" workbookViewId="0"/>
  </sheetViews>
  <sheetFormatPr baseColWidth="10" defaultRowHeight="12.75" x14ac:dyDescent="0.2"/>
  <cols>
    <col min="1" max="1" width="2.7109375" style="135" customWidth="1"/>
    <col min="2" max="2" width="4.140625" style="135" customWidth="1"/>
    <col min="3" max="3" width="4.42578125" style="135" customWidth="1"/>
    <col min="4" max="4" width="20" style="135" customWidth="1"/>
    <col min="5" max="5" width="11.28515625" style="135" customWidth="1"/>
    <col min="6" max="6" width="4.140625" style="135" customWidth="1"/>
    <col min="7" max="7" width="4.42578125" style="135" customWidth="1"/>
    <col min="8" max="8" width="12.5703125" style="135" customWidth="1"/>
    <col min="9" max="9" width="14.5703125" style="135" customWidth="1"/>
    <col min="10" max="10" width="9.7109375" style="135" customWidth="1"/>
    <col min="11" max="247" width="11.5703125" style="135"/>
    <col min="248" max="249" width="2.7109375" style="135" customWidth="1"/>
    <col min="250" max="250" width="4.42578125" style="135" customWidth="1"/>
    <col min="251" max="251" width="20" style="135" customWidth="1"/>
    <col min="252" max="252" width="11.28515625" style="135" customWidth="1"/>
    <col min="253" max="253" width="3.42578125" style="135" customWidth="1"/>
    <col min="254" max="254" width="4.42578125" style="135" customWidth="1"/>
    <col min="255" max="255" width="12.5703125" style="135" customWidth="1"/>
    <col min="256" max="256" width="14.5703125" style="135" customWidth="1"/>
    <col min="257" max="257" width="10" style="135" customWidth="1"/>
    <col min="258" max="258" width="11.5703125" style="135"/>
    <col min="259" max="263" width="12.5703125" style="135" customWidth="1"/>
    <col min="264" max="503" width="11.5703125" style="135"/>
    <col min="504" max="505" width="2.7109375" style="135" customWidth="1"/>
    <col min="506" max="506" width="4.42578125" style="135" customWidth="1"/>
    <col min="507" max="507" width="20" style="135" customWidth="1"/>
    <col min="508" max="508" width="11.28515625" style="135" customWidth="1"/>
    <col min="509" max="509" width="3.42578125" style="135" customWidth="1"/>
    <col min="510" max="510" width="4.42578125" style="135" customWidth="1"/>
    <col min="511" max="511" width="12.5703125" style="135" customWidth="1"/>
    <col min="512" max="512" width="14.5703125" style="135" customWidth="1"/>
    <col min="513" max="513" width="10" style="135" customWidth="1"/>
    <col min="514" max="514" width="11.5703125" style="135"/>
    <col min="515" max="519" width="12.5703125" style="135" customWidth="1"/>
    <col min="520" max="759" width="11.5703125" style="135"/>
    <col min="760" max="761" width="2.7109375" style="135" customWidth="1"/>
    <col min="762" max="762" width="4.42578125" style="135" customWidth="1"/>
    <col min="763" max="763" width="20" style="135" customWidth="1"/>
    <col min="764" max="764" width="11.28515625" style="135" customWidth="1"/>
    <col min="765" max="765" width="3.42578125" style="135" customWidth="1"/>
    <col min="766" max="766" width="4.42578125" style="135" customWidth="1"/>
    <col min="767" max="767" width="12.5703125" style="135" customWidth="1"/>
    <col min="768" max="768" width="14.5703125" style="135" customWidth="1"/>
    <col min="769" max="769" width="10" style="135" customWidth="1"/>
    <col min="770" max="770" width="11.5703125" style="135"/>
    <col min="771" max="775" width="12.5703125" style="135" customWidth="1"/>
    <col min="776" max="1015" width="11.5703125" style="135"/>
    <col min="1016" max="1017" width="2.7109375" style="135" customWidth="1"/>
    <col min="1018" max="1018" width="4.42578125" style="135" customWidth="1"/>
    <col min="1019" max="1019" width="20" style="135" customWidth="1"/>
    <col min="1020" max="1020" width="11.28515625" style="135" customWidth="1"/>
    <col min="1021" max="1021" width="3.42578125" style="135" customWidth="1"/>
    <col min="1022" max="1022" width="4.42578125" style="135" customWidth="1"/>
    <col min="1023" max="1023" width="12.5703125" style="135" customWidth="1"/>
    <col min="1024" max="1024" width="14.5703125" style="135" customWidth="1"/>
    <col min="1025" max="1025" width="10" style="135" customWidth="1"/>
    <col min="1026" max="1026" width="11.5703125" style="135"/>
    <col min="1027" max="1031" width="12.5703125" style="135" customWidth="1"/>
    <col min="1032" max="1271" width="11.5703125" style="135"/>
    <col min="1272" max="1273" width="2.7109375" style="135" customWidth="1"/>
    <col min="1274" max="1274" width="4.42578125" style="135" customWidth="1"/>
    <col min="1275" max="1275" width="20" style="135" customWidth="1"/>
    <col min="1276" max="1276" width="11.28515625" style="135" customWidth="1"/>
    <col min="1277" max="1277" width="3.42578125" style="135" customWidth="1"/>
    <col min="1278" max="1278" width="4.42578125" style="135" customWidth="1"/>
    <col min="1279" max="1279" width="12.5703125" style="135" customWidth="1"/>
    <col min="1280" max="1280" width="14.5703125" style="135" customWidth="1"/>
    <col min="1281" max="1281" width="10" style="135" customWidth="1"/>
    <col min="1282" max="1282" width="11.5703125" style="135"/>
    <col min="1283" max="1287" width="12.5703125" style="135" customWidth="1"/>
    <col min="1288" max="1527" width="11.5703125" style="135"/>
    <col min="1528" max="1529" width="2.7109375" style="135" customWidth="1"/>
    <col min="1530" max="1530" width="4.42578125" style="135" customWidth="1"/>
    <col min="1531" max="1531" width="20" style="135" customWidth="1"/>
    <col min="1532" max="1532" width="11.28515625" style="135" customWidth="1"/>
    <col min="1533" max="1533" width="3.42578125" style="135" customWidth="1"/>
    <col min="1534" max="1534" width="4.42578125" style="135" customWidth="1"/>
    <col min="1535" max="1535" width="12.5703125" style="135" customWidth="1"/>
    <col min="1536" max="1536" width="14.5703125" style="135" customWidth="1"/>
    <col min="1537" max="1537" width="10" style="135" customWidth="1"/>
    <col min="1538" max="1538" width="11.5703125" style="135"/>
    <col min="1539" max="1543" width="12.5703125" style="135" customWidth="1"/>
    <col min="1544" max="1783" width="11.5703125" style="135"/>
    <col min="1784" max="1785" width="2.7109375" style="135" customWidth="1"/>
    <col min="1786" max="1786" width="4.42578125" style="135" customWidth="1"/>
    <col min="1787" max="1787" width="20" style="135" customWidth="1"/>
    <col min="1788" max="1788" width="11.28515625" style="135" customWidth="1"/>
    <col min="1789" max="1789" width="3.42578125" style="135" customWidth="1"/>
    <col min="1790" max="1790" width="4.42578125" style="135" customWidth="1"/>
    <col min="1791" max="1791" width="12.5703125" style="135" customWidth="1"/>
    <col min="1792" max="1792" width="14.5703125" style="135" customWidth="1"/>
    <col min="1793" max="1793" width="10" style="135" customWidth="1"/>
    <col min="1794" max="1794" width="11.5703125" style="135"/>
    <col min="1795" max="1799" width="12.5703125" style="135" customWidth="1"/>
    <col min="1800" max="2039" width="11.5703125" style="135"/>
    <col min="2040" max="2041" width="2.7109375" style="135" customWidth="1"/>
    <col min="2042" max="2042" width="4.42578125" style="135" customWidth="1"/>
    <col min="2043" max="2043" width="20" style="135" customWidth="1"/>
    <col min="2044" max="2044" width="11.28515625" style="135" customWidth="1"/>
    <col min="2045" max="2045" width="3.42578125" style="135" customWidth="1"/>
    <col min="2046" max="2046" width="4.42578125" style="135" customWidth="1"/>
    <col min="2047" max="2047" width="12.5703125" style="135" customWidth="1"/>
    <col min="2048" max="2048" width="14.5703125" style="135" customWidth="1"/>
    <col min="2049" max="2049" width="10" style="135" customWidth="1"/>
    <col min="2050" max="2050" width="11.5703125" style="135"/>
    <col min="2051" max="2055" width="12.5703125" style="135" customWidth="1"/>
    <col min="2056" max="2295" width="11.5703125" style="135"/>
    <col min="2296" max="2297" width="2.7109375" style="135" customWidth="1"/>
    <col min="2298" max="2298" width="4.42578125" style="135" customWidth="1"/>
    <col min="2299" max="2299" width="20" style="135" customWidth="1"/>
    <col min="2300" max="2300" width="11.28515625" style="135" customWidth="1"/>
    <col min="2301" max="2301" width="3.42578125" style="135" customWidth="1"/>
    <col min="2302" max="2302" width="4.42578125" style="135" customWidth="1"/>
    <col min="2303" max="2303" width="12.5703125" style="135" customWidth="1"/>
    <col min="2304" max="2304" width="14.5703125" style="135" customWidth="1"/>
    <col min="2305" max="2305" width="10" style="135" customWidth="1"/>
    <col min="2306" max="2306" width="11.5703125" style="135"/>
    <col min="2307" max="2311" width="12.5703125" style="135" customWidth="1"/>
    <col min="2312" max="2551" width="11.5703125" style="135"/>
    <col min="2552" max="2553" width="2.7109375" style="135" customWidth="1"/>
    <col min="2554" max="2554" width="4.42578125" style="135" customWidth="1"/>
    <col min="2555" max="2555" width="20" style="135" customWidth="1"/>
    <col min="2556" max="2556" width="11.28515625" style="135" customWidth="1"/>
    <col min="2557" max="2557" width="3.42578125" style="135" customWidth="1"/>
    <col min="2558" max="2558" width="4.42578125" style="135" customWidth="1"/>
    <col min="2559" max="2559" width="12.5703125" style="135" customWidth="1"/>
    <col min="2560" max="2560" width="14.5703125" style="135" customWidth="1"/>
    <col min="2561" max="2561" width="10" style="135" customWidth="1"/>
    <col min="2562" max="2562" width="11.5703125" style="135"/>
    <col min="2563" max="2567" width="12.5703125" style="135" customWidth="1"/>
    <col min="2568" max="2807" width="11.5703125" style="135"/>
    <col min="2808" max="2809" width="2.7109375" style="135" customWidth="1"/>
    <col min="2810" max="2810" width="4.42578125" style="135" customWidth="1"/>
    <col min="2811" max="2811" width="20" style="135" customWidth="1"/>
    <col min="2812" max="2812" width="11.28515625" style="135" customWidth="1"/>
    <col min="2813" max="2813" width="3.42578125" style="135" customWidth="1"/>
    <col min="2814" max="2814" width="4.42578125" style="135" customWidth="1"/>
    <col min="2815" max="2815" width="12.5703125" style="135" customWidth="1"/>
    <col min="2816" max="2816" width="14.5703125" style="135" customWidth="1"/>
    <col min="2817" max="2817" width="10" style="135" customWidth="1"/>
    <col min="2818" max="2818" width="11.5703125" style="135"/>
    <col min="2819" max="2823" width="12.5703125" style="135" customWidth="1"/>
    <col min="2824" max="3063" width="11.5703125" style="135"/>
    <col min="3064" max="3065" width="2.7109375" style="135" customWidth="1"/>
    <col min="3066" max="3066" width="4.42578125" style="135" customWidth="1"/>
    <col min="3067" max="3067" width="20" style="135" customWidth="1"/>
    <col min="3068" max="3068" width="11.28515625" style="135" customWidth="1"/>
    <col min="3069" max="3069" width="3.42578125" style="135" customWidth="1"/>
    <col min="3070" max="3070" width="4.42578125" style="135" customWidth="1"/>
    <col min="3071" max="3071" width="12.5703125" style="135" customWidth="1"/>
    <col min="3072" max="3072" width="14.5703125" style="135" customWidth="1"/>
    <col min="3073" max="3073" width="10" style="135" customWidth="1"/>
    <col min="3074" max="3074" width="11.5703125" style="135"/>
    <col min="3075" max="3079" width="12.5703125" style="135" customWidth="1"/>
    <col min="3080" max="3319" width="11.5703125" style="135"/>
    <col min="3320" max="3321" width="2.7109375" style="135" customWidth="1"/>
    <col min="3322" max="3322" width="4.42578125" style="135" customWidth="1"/>
    <col min="3323" max="3323" width="20" style="135" customWidth="1"/>
    <col min="3324" max="3324" width="11.28515625" style="135" customWidth="1"/>
    <col min="3325" max="3325" width="3.42578125" style="135" customWidth="1"/>
    <col min="3326" max="3326" width="4.42578125" style="135" customWidth="1"/>
    <col min="3327" max="3327" width="12.5703125" style="135" customWidth="1"/>
    <col min="3328" max="3328" width="14.5703125" style="135" customWidth="1"/>
    <col min="3329" max="3329" width="10" style="135" customWidth="1"/>
    <col min="3330" max="3330" width="11.5703125" style="135"/>
    <col min="3331" max="3335" width="12.5703125" style="135" customWidth="1"/>
    <col min="3336" max="3575" width="11.5703125" style="135"/>
    <col min="3576" max="3577" width="2.7109375" style="135" customWidth="1"/>
    <col min="3578" max="3578" width="4.42578125" style="135" customWidth="1"/>
    <col min="3579" max="3579" width="20" style="135" customWidth="1"/>
    <col min="3580" max="3580" width="11.28515625" style="135" customWidth="1"/>
    <col min="3581" max="3581" width="3.42578125" style="135" customWidth="1"/>
    <col min="3582" max="3582" width="4.42578125" style="135" customWidth="1"/>
    <col min="3583" max="3583" width="12.5703125" style="135" customWidth="1"/>
    <col min="3584" max="3584" width="14.5703125" style="135" customWidth="1"/>
    <col min="3585" max="3585" width="10" style="135" customWidth="1"/>
    <col min="3586" max="3586" width="11.5703125" style="135"/>
    <col min="3587" max="3591" width="12.5703125" style="135" customWidth="1"/>
    <col min="3592" max="3831" width="11.5703125" style="135"/>
    <col min="3832" max="3833" width="2.7109375" style="135" customWidth="1"/>
    <col min="3834" max="3834" width="4.42578125" style="135" customWidth="1"/>
    <col min="3835" max="3835" width="20" style="135" customWidth="1"/>
    <col min="3836" max="3836" width="11.28515625" style="135" customWidth="1"/>
    <col min="3837" max="3837" width="3.42578125" style="135" customWidth="1"/>
    <col min="3838" max="3838" width="4.42578125" style="135" customWidth="1"/>
    <col min="3839" max="3839" width="12.5703125" style="135" customWidth="1"/>
    <col min="3840" max="3840" width="14.5703125" style="135" customWidth="1"/>
    <col min="3841" max="3841" width="10" style="135" customWidth="1"/>
    <col min="3842" max="3842" width="11.5703125" style="135"/>
    <col min="3843" max="3847" width="12.5703125" style="135" customWidth="1"/>
    <col min="3848" max="4087" width="11.5703125" style="135"/>
    <col min="4088" max="4089" width="2.7109375" style="135" customWidth="1"/>
    <col min="4090" max="4090" width="4.42578125" style="135" customWidth="1"/>
    <col min="4091" max="4091" width="20" style="135" customWidth="1"/>
    <col min="4092" max="4092" width="11.28515625" style="135" customWidth="1"/>
    <col min="4093" max="4093" width="3.42578125" style="135" customWidth="1"/>
    <col min="4094" max="4094" width="4.42578125" style="135" customWidth="1"/>
    <col min="4095" max="4095" width="12.5703125" style="135" customWidth="1"/>
    <col min="4096" max="4096" width="14.5703125" style="135" customWidth="1"/>
    <col min="4097" max="4097" width="10" style="135" customWidth="1"/>
    <col min="4098" max="4098" width="11.5703125" style="135"/>
    <col min="4099" max="4103" width="12.5703125" style="135" customWidth="1"/>
    <col min="4104" max="4343" width="11.5703125" style="135"/>
    <col min="4344" max="4345" width="2.7109375" style="135" customWidth="1"/>
    <col min="4346" max="4346" width="4.42578125" style="135" customWidth="1"/>
    <col min="4347" max="4347" width="20" style="135" customWidth="1"/>
    <col min="4348" max="4348" width="11.28515625" style="135" customWidth="1"/>
    <col min="4349" max="4349" width="3.42578125" style="135" customWidth="1"/>
    <col min="4350" max="4350" width="4.42578125" style="135" customWidth="1"/>
    <col min="4351" max="4351" width="12.5703125" style="135" customWidth="1"/>
    <col min="4352" max="4352" width="14.5703125" style="135" customWidth="1"/>
    <col min="4353" max="4353" width="10" style="135" customWidth="1"/>
    <col min="4354" max="4354" width="11.5703125" style="135"/>
    <col min="4355" max="4359" width="12.5703125" style="135" customWidth="1"/>
    <col min="4360" max="4599" width="11.5703125" style="135"/>
    <col min="4600" max="4601" width="2.7109375" style="135" customWidth="1"/>
    <col min="4602" max="4602" width="4.42578125" style="135" customWidth="1"/>
    <col min="4603" max="4603" width="20" style="135" customWidth="1"/>
    <col min="4604" max="4604" width="11.28515625" style="135" customWidth="1"/>
    <col min="4605" max="4605" width="3.42578125" style="135" customWidth="1"/>
    <col min="4606" max="4606" width="4.42578125" style="135" customWidth="1"/>
    <col min="4607" max="4607" width="12.5703125" style="135" customWidth="1"/>
    <col min="4608" max="4608" width="14.5703125" style="135" customWidth="1"/>
    <col min="4609" max="4609" width="10" style="135" customWidth="1"/>
    <col min="4610" max="4610" width="11.5703125" style="135"/>
    <col min="4611" max="4615" width="12.5703125" style="135" customWidth="1"/>
    <col min="4616" max="4855" width="11.5703125" style="135"/>
    <col min="4856" max="4857" width="2.7109375" style="135" customWidth="1"/>
    <col min="4858" max="4858" width="4.42578125" style="135" customWidth="1"/>
    <col min="4859" max="4859" width="20" style="135" customWidth="1"/>
    <col min="4860" max="4860" width="11.28515625" style="135" customWidth="1"/>
    <col min="4861" max="4861" width="3.42578125" style="135" customWidth="1"/>
    <col min="4862" max="4862" width="4.42578125" style="135" customWidth="1"/>
    <col min="4863" max="4863" width="12.5703125" style="135" customWidth="1"/>
    <col min="4864" max="4864" width="14.5703125" style="135" customWidth="1"/>
    <col min="4865" max="4865" width="10" style="135" customWidth="1"/>
    <col min="4866" max="4866" width="11.5703125" style="135"/>
    <col min="4867" max="4871" width="12.5703125" style="135" customWidth="1"/>
    <col min="4872" max="5111" width="11.5703125" style="135"/>
    <col min="5112" max="5113" width="2.7109375" style="135" customWidth="1"/>
    <col min="5114" max="5114" width="4.42578125" style="135" customWidth="1"/>
    <col min="5115" max="5115" width="20" style="135" customWidth="1"/>
    <col min="5116" max="5116" width="11.28515625" style="135" customWidth="1"/>
    <col min="5117" max="5117" width="3.42578125" style="135" customWidth="1"/>
    <col min="5118" max="5118" width="4.42578125" style="135" customWidth="1"/>
    <col min="5119" max="5119" width="12.5703125" style="135" customWidth="1"/>
    <col min="5120" max="5120" width="14.5703125" style="135" customWidth="1"/>
    <col min="5121" max="5121" width="10" style="135" customWidth="1"/>
    <col min="5122" max="5122" width="11.5703125" style="135"/>
    <col min="5123" max="5127" width="12.5703125" style="135" customWidth="1"/>
    <col min="5128" max="5367" width="11.5703125" style="135"/>
    <col min="5368" max="5369" width="2.7109375" style="135" customWidth="1"/>
    <col min="5370" max="5370" width="4.42578125" style="135" customWidth="1"/>
    <col min="5371" max="5371" width="20" style="135" customWidth="1"/>
    <col min="5372" max="5372" width="11.28515625" style="135" customWidth="1"/>
    <col min="5373" max="5373" width="3.42578125" style="135" customWidth="1"/>
    <col min="5374" max="5374" width="4.42578125" style="135" customWidth="1"/>
    <col min="5375" max="5375" width="12.5703125" style="135" customWidth="1"/>
    <col min="5376" max="5376" width="14.5703125" style="135" customWidth="1"/>
    <col min="5377" max="5377" width="10" style="135" customWidth="1"/>
    <col min="5378" max="5378" width="11.5703125" style="135"/>
    <col min="5379" max="5383" width="12.5703125" style="135" customWidth="1"/>
    <col min="5384" max="5623" width="11.5703125" style="135"/>
    <col min="5624" max="5625" width="2.7109375" style="135" customWidth="1"/>
    <col min="5626" max="5626" width="4.42578125" style="135" customWidth="1"/>
    <col min="5627" max="5627" width="20" style="135" customWidth="1"/>
    <col min="5628" max="5628" width="11.28515625" style="135" customWidth="1"/>
    <col min="5629" max="5629" width="3.42578125" style="135" customWidth="1"/>
    <col min="5630" max="5630" width="4.42578125" style="135" customWidth="1"/>
    <col min="5631" max="5631" width="12.5703125" style="135" customWidth="1"/>
    <col min="5632" max="5632" width="14.5703125" style="135" customWidth="1"/>
    <col min="5633" max="5633" width="10" style="135" customWidth="1"/>
    <col min="5634" max="5634" width="11.5703125" style="135"/>
    <col min="5635" max="5639" width="12.5703125" style="135" customWidth="1"/>
    <col min="5640" max="5879" width="11.5703125" style="135"/>
    <col min="5880" max="5881" width="2.7109375" style="135" customWidth="1"/>
    <col min="5882" max="5882" width="4.42578125" style="135" customWidth="1"/>
    <col min="5883" max="5883" width="20" style="135" customWidth="1"/>
    <col min="5884" max="5884" width="11.28515625" style="135" customWidth="1"/>
    <col min="5885" max="5885" width="3.42578125" style="135" customWidth="1"/>
    <col min="5886" max="5886" width="4.42578125" style="135" customWidth="1"/>
    <col min="5887" max="5887" width="12.5703125" style="135" customWidth="1"/>
    <col min="5888" max="5888" width="14.5703125" style="135" customWidth="1"/>
    <col min="5889" max="5889" width="10" style="135" customWidth="1"/>
    <col min="5890" max="5890" width="11.5703125" style="135"/>
    <col min="5891" max="5895" width="12.5703125" style="135" customWidth="1"/>
    <col min="5896" max="6135" width="11.5703125" style="135"/>
    <col min="6136" max="6137" width="2.7109375" style="135" customWidth="1"/>
    <col min="6138" max="6138" width="4.42578125" style="135" customWidth="1"/>
    <col min="6139" max="6139" width="20" style="135" customWidth="1"/>
    <col min="6140" max="6140" width="11.28515625" style="135" customWidth="1"/>
    <col min="6141" max="6141" width="3.42578125" style="135" customWidth="1"/>
    <col min="6142" max="6142" width="4.42578125" style="135" customWidth="1"/>
    <col min="6143" max="6143" width="12.5703125" style="135" customWidth="1"/>
    <col min="6144" max="6144" width="14.5703125" style="135" customWidth="1"/>
    <col min="6145" max="6145" width="10" style="135" customWidth="1"/>
    <col min="6146" max="6146" width="11.5703125" style="135"/>
    <col min="6147" max="6151" width="12.5703125" style="135" customWidth="1"/>
    <col min="6152" max="6391" width="11.5703125" style="135"/>
    <col min="6392" max="6393" width="2.7109375" style="135" customWidth="1"/>
    <col min="6394" max="6394" width="4.42578125" style="135" customWidth="1"/>
    <col min="6395" max="6395" width="20" style="135" customWidth="1"/>
    <col min="6396" max="6396" width="11.28515625" style="135" customWidth="1"/>
    <col min="6397" max="6397" width="3.42578125" style="135" customWidth="1"/>
    <col min="6398" max="6398" width="4.42578125" style="135" customWidth="1"/>
    <col min="6399" max="6399" width="12.5703125" style="135" customWidth="1"/>
    <col min="6400" max="6400" width="14.5703125" style="135" customWidth="1"/>
    <col min="6401" max="6401" width="10" style="135" customWidth="1"/>
    <col min="6402" max="6402" width="11.5703125" style="135"/>
    <col min="6403" max="6407" width="12.5703125" style="135" customWidth="1"/>
    <col min="6408" max="6647" width="11.5703125" style="135"/>
    <col min="6648" max="6649" width="2.7109375" style="135" customWidth="1"/>
    <col min="6650" max="6650" width="4.42578125" style="135" customWidth="1"/>
    <col min="6651" max="6651" width="20" style="135" customWidth="1"/>
    <col min="6652" max="6652" width="11.28515625" style="135" customWidth="1"/>
    <col min="6653" max="6653" width="3.42578125" style="135" customWidth="1"/>
    <col min="6654" max="6654" width="4.42578125" style="135" customWidth="1"/>
    <col min="6655" max="6655" width="12.5703125" style="135" customWidth="1"/>
    <col min="6656" max="6656" width="14.5703125" style="135" customWidth="1"/>
    <col min="6657" max="6657" width="10" style="135" customWidth="1"/>
    <col min="6658" max="6658" width="11.5703125" style="135"/>
    <col min="6659" max="6663" width="12.5703125" style="135" customWidth="1"/>
    <col min="6664" max="6903" width="11.5703125" style="135"/>
    <col min="6904" max="6905" width="2.7109375" style="135" customWidth="1"/>
    <col min="6906" max="6906" width="4.42578125" style="135" customWidth="1"/>
    <col min="6907" max="6907" width="20" style="135" customWidth="1"/>
    <col min="6908" max="6908" width="11.28515625" style="135" customWidth="1"/>
    <col min="6909" max="6909" width="3.42578125" style="135" customWidth="1"/>
    <col min="6910" max="6910" width="4.42578125" style="135" customWidth="1"/>
    <col min="6911" max="6911" width="12.5703125" style="135" customWidth="1"/>
    <col min="6912" max="6912" width="14.5703125" style="135" customWidth="1"/>
    <col min="6913" max="6913" width="10" style="135" customWidth="1"/>
    <col min="6914" max="6914" width="11.5703125" style="135"/>
    <col min="6915" max="6919" width="12.5703125" style="135" customWidth="1"/>
    <col min="6920" max="7159" width="11.5703125" style="135"/>
    <col min="7160" max="7161" width="2.7109375" style="135" customWidth="1"/>
    <col min="7162" max="7162" width="4.42578125" style="135" customWidth="1"/>
    <col min="7163" max="7163" width="20" style="135" customWidth="1"/>
    <col min="7164" max="7164" width="11.28515625" style="135" customWidth="1"/>
    <col min="7165" max="7165" width="3.42578125" style="135" customWidth="1"/>
    <col min="7166" max="7166" width="4.42578125" style="135" customWidth="1"/>
    <col min="7167" max="7167" width="12.5703125" style="135" customWidth="1"/>
    <col min="7168" max="7168" width="14.5703125" style="135" customWidth="1"/>
    <col min="7169" max="7169" width="10" style="135" customWidth="1"/>
    <col min="7170" max="7170" width="11.5703125" style="135"/>
    <col min="7171" max="7175" width="12.5703125" style="135" customWidth="1"/>
    <col min="7176" max="7415" width="11.5703125" style="135"/>
    <col min="7416" max="7417" width="2.7109375" style="135" customWidth="1"/>
    <col min="7418" max="7418" width="4.42578125" style="135" customWidth="1"/>
    <col min="7419" max="7419" width="20" style="135" customWidth="1"/>
    <col min="7420" max="7420" width="11.28515625" style="135" customWidth="1"/>
    <col min="7421" max="7421" width="3.42578125" style="135" customWidth="1"/>
    <col min="7422" max="7422" width="4.42578125" style="135" customWidth="1"/>
    <col min="7423" max="7423" width="12.5703125" style="135" customWidth="1"/>
    <col min="7424" max="7424" width="14.5703125" style="135" customWidth="1"/>
    <col min="7425" max="7425" width="10" style="135" customWidth="1"/>
    <col min="7426" max="7426" width="11.5703125" style="135"/>
    <col min="7427" max="7431" width="12.5703125" style="135" customWidth="1"/>
    <col min="7432" max="7671" width="11.5703125" style="135"/>
    <col min="7672" max="7673" width="2.7109375" style="135" customWidth="1"/>
    <col min="7674" max="7674" width="4.42578125" style="135" customWidth="1"/>
    <col min="7675" max="7675" width="20" style="135" customWidth="1"/>
    <col min="7676" max="7676" width="11.28515625" style="135" customWidth="1"/>
    <col min="7677" max="7677" width="3.42578125" style="135" customWidth="1"/>
    <col min="7678" max="7678" width="4.42578125" style="135" customWidth="1"/>
    <col min="7679" max="7679" width="12.5703125" style="135" customWidth="1"/>
    <col min="7680" max="7680" width="14.5703125" style="135" customWidth="1"/>
    <col min="7681" max="7681" width="10" style="135" customWidth="1"/>
    <col min="7682" max="7682" width="11.5703125" style="135"/>
    <col min="7683" max="7687" width="12.5703125" style="135" customWidth="1"/>
    <col min="7688" max="7927" width="11.5703125" style="135"/>
    <col min="7928" max="7929" width="2.7109375" style="135" customWidth="1"/>
    <col min="7930" max="7930" width="4.42578125" style="135" customWidth="1"/>
    <col min="7931" max="7931" width="20" style="135" customWidth="1"/>
    <col min="7932" max="7932" width="11.28515625" style="135" customWidth="1"/>
    <col min="7933" max="7933" width="3.42578125" style="135" customWidth="1"/>
    <col min="7934" max="7934" width="4.42578125" style="135" customWidth="1"/>
    <col min="7935" max="7935" width="12.5703125" style="135" customWidth="1"/>
    <col min="7936" max="7936" width="14.5703125" style="135" customWidth="1"/>
    <col min="7937" max="7937" width="10" style="135" customWidth="1"/>
    <col min="7938" max="7938" width="11.5703125" style="135"/>
    <col min="7939" max="7943" width="12.5703125" style="135" customWidth="1"/>
    <col min="7944" max="8183" width="11.5703125" style="135"/>
    <col min="8184" max="8185" width="2.7109375" style="135" customWidth="1"/>
    <col min="8186" max="8186" width="4.42578125" style="135" customWidth="1"/>
    <col min="8187" max="8187" width="20" style="135" customWidth="1"/>
    <col min="8188" max="8188" width="11.28515625" style="135" customWidth="1"/>
    <col min="8189" max="8189" width="3.42578125" style="135" customWidth="1"/>
    <col min="8190" max="8190" width="4.42578125" style="135" customWidth="1"/>
    <col min="8191" max="8191" width="12.5703125" style="135" customWidth="1"/>
    <col min="8192" max="8192" width="14.5703125" style="135" customWidth="1"/>
    <col min="8193" max="8193" width="10" style="135" customWidth="1"/>
    <col min="8194" max="8194" width="11.5703125" style="135"/>
    <col min="8195" max="8199" width="12.5703125" style="135" customWidth="1"/>
    <col min="8200" max="8439" width="11.5703125" style="135"/>
    <col min="8440" max="8441" width="2.7109375" style="135" customWidth="1"/>
    <col min="8442" max="8442" width="4.42578125" style="135" customWidth="1"/>
    <col min="8443" max="8443" width="20" style="135" customWidth="1"/>
    <col min="8444" max="8444" width="11.28515625" style="135" customWidth="1"/>
    <col min="8445" max="8445" width="3.42578125" style="135" customWidth="1"/>
    <col min="8446" max="8446" width="4.42578125" style="135" customWidth="1"/>
    <col min="8447" max="8447" width="12.5703125" style="135" customWidth="1"/>
    <col min="8448" max="8448" width="14.5703125" style="135" customWidth="1"/>
    <col min="8449" max="8449" width="10" style="135" customWidth="1"/>
    <col min="8450" max="8450" width="11.5703125" style="135"/>
    <col min="8451" max="8455" width="12.5703125" style="135" customWidth="1"/>
    <col min="8456" max="8695" width="11.5703125" style="135"/>
    <col min="8696" max="8697" width="2.7109375" style="135" customWidth="1"/>
    <col min="8698" max="8698" width="4.42578125" style="135" customWidth="1"/>
    <col min="8699" max="8699" width="20" style="135" customWidth="1"/>
    <col min="8700" max="8700" width="11.28515625" style="135" customWidth="1"/>
    <col min="8701" max="8701" width="3.42578125" style="135" customWidth="1"/>
    <col min="8702" max="8702" width="4.42578125" style="135" customWidth="1"/>
    <col min="8703" max="8703" width="12.5703125" style="135" customWidth="1"/>
    <col min="8704" max="8704" width="14.5703125" style="135" customWidth="1"/>
    <col min="8705" max="8705" width="10" style="135" customWidth="1"/>
    <col min="8706" max="8706" width="11.5703125" style="135"/>
    <col min="8707" max="8711" width="12.5703125" style="135" customWidth="1"/>
    <col min="8712" max="8951" width="11.5703125" style="135"/>
    <col min="8952" max="8953" width="2.7109375" style="135" customWidth="1"/>
    <col min="8954" max="8954" width="4.42578125" style="135" customWidth="1"/>
    <col min="8955" max="8955" width="20" style="135" customWidth="1"/>
    <col min="8956" max="8956" width="11.28515625" style="135" customWidth="1"/>
    <col min="8957" max="8957" width="3.42578125" style="135" customWidth="1"/>
    <col min="8958" max="8958" width="4.42578125" style="135" customWidth="1"/>
    <col min="8959" max="8959" width="12.5703125" style="135" customWidth="1"/>
    <col min="8960" max="8960" width="14.5703125" style="135" customWidth="1"/>
    <col min="8961" max="8961" width="10" style="135" customWidth="1"/>
    <col min="8962" max="8962" width="11.5703125" style="135"/>
    <col min="8963" max="8967" width="12.5703125" style="135" customWidth="1"/>
    <col min="8968" max="9207" width="11.5703125" style="135"/>
    <col min="9208" max="9209" width="2.7109375" style="135" customWidth="1"/>
    <col min="9210" max="9210" width="4.42578125" style="135" customWidth="1"/>
    <col min="9211" max="9211" width="20" style="135" customWidth="1"/>
    <col min="9212" max="9212" width="11.28515625" style="135" customWidth="1"/>
    <col min="9213" max="9213" width="3.42578125" style="135" customWidth="1"/>
    <col min="9214" max="9214" width="4.42578125" style="135" customWidth="1"/>
    <col min="9215" max="9215" width="12.5703125" style="135" customWidth="1"/>
    <col min="9216" max="9216" width="14.5703125" style="135" customWidth="1"/>
    <col min="9217" max="9217" width="10" style="135" customWidth="1"/>
    <col min="9218" max="9218" width="11.5703125" style="135"/>
    <col min="9219" max="9223" width="12.5703125" style="135" customWidth="1"/>
    <col min="9224" max="9463" width="11.5703125" style="135"/>
    <col min="9464" max="9465" width="2.7109375" style="135" customWidth="1"/>
    <col min="9466" max="9466" width="4.42578125" style="135" customWidth="1"/>
    <col min="9467" max="9467" width="20" style="135" customWidth="1"/>
    <col min="9468" max="9468" width="11.28515625" style="135" customWidth="1"/>
    <col min="9469" max="9469" width="3.42578125" style="135" customWidth="1"/>
    <col min="9470" max="9470" width="4.42578125" style="135" customWidth="1"/>
    <col min="9471" max="9471" width="12.5703125" style="135" customWidth="1"/>
    <col min="9472" max="9472" width="14.5703125" style="135" customWidth="1"/>
    <col min="9473" max="9473" width="10" style="135" customWidth="1"/>
    <col min="9474" max="9474" width="11.5703125" style="135"/>
    <col min="9475" max="9479" width="12.5703125" style="135" customWidth="1"/>
    <col min="9480" max="9719" width="11.5703125" style="135"/>
    <col min="9720" max="9721" width="2.7109375" style="135" customWidth="1"/>
    <col min="9722" max="9722" width="4.42578125" style="135" customWidth="1"/>
    <col min="9723" max="9723" width="20" style="135" customWidth="1"/>
    <col min="9724" max="9724" width="11.28515625" style="135" customWidth="1"/>
    <col min="9725" max="9725" width="3.42578125" style="135" customWidth="1"/>
    <col min="9726" max="9726" width="4.42578125" style="135" customWidth="1"/>
    <col min="9727" max="9727" width="12.5703125" style="135" customWidth="1"/>
    <col min="9728" max="9728" width="14.5703125" style="135" customWidth="1"/>
    <col min="9729" max="9729" width="10" style="135" customWidth="1"/>
    <col min="9730" max="9730" width="11.5703125" style="135"/>
    <col min="9731" max="9735" width="12.5703125" style="135" customWidth="1"/>
    <col min="9736" max="9975" width="11.5703125" style="135"/>
    <col min="9976" max="9977" width="2.7109375" style="135" customWidth="1"/>
    <col min="9978" max="9978" width="4.42578125" style="135" customWidth="1"/>
    <col min="9979" max="9979" width="20" style="135" customWidth="1"/>
    <col min="9980" max="9980" width="11.28515625" style="135" customWidth="1"/>
    <col min="9981" max="9981" width="3.42578125" style="135" customWidth="1"/>
    <col min="9982" max="9982" width="4.42578125" style="135" customWidth="1"/>
    <col min="9983" max="9983" width="12.5703125" style="135" customWidth="1"/>
    <col min="9984" max="9984" width="14.5703125" style="135" customWidth="1"/>
    <col min="9985" max="9985" width="10" style="135" customWidth="1"/>
    <col min="9986" max="9986" width="11.5703125" style="135"/>
    <col min="9987" max="9991" width="12.5703125" style="135" customWidth="1"/>
    <col min="9992" max="10231" width="11.5703125" style="135"/>
    <col min="10232" max="10233" width="2.7109375" style="135" customWidth="1"/>
    <col min="10234" max="10234" width="4.42578125" style="135" customWidth="1"/>
    <col min="10235" max="10235" width="20" style="135" customWidth="1"/>
    <col min="10236" max="10236" width="11.28515625" style="135" customWidth="1"/>
    <col min="10237" max="10237" width="3.42578125" style="135" customWidth="1"/>
    <col min="10238" max="10238" width="4.42578125" style="135" customWidth="1"/>
    <col min="10239" max="10239" width="12.5703125" style="135" customWidth="1"/>
    <col min="10240" max="10240" width="14.5703125" style="135" customWidth="1"/>
    <col min="10241" max="10241" width="10" style="135" customWidth="1"/>
    <col min="10242" max="10242" width="11.5703125" style="135"/>
    <col min="10243" max="10247" width="12.5703125" style="135" customWidth="1"/>
    <col min="10248" max="10487" width="11.5703125" style="135"/>
    <col min="10488" max="10489" width="2.7109375" style="135" customWidth="1"/>
    <col min="10490" max="10490" width="4.42578125" style="135" customWidth="1"/>
    <col min="10491" max="10491" width="20" style="135" customWidth="1"/>
    <col min="10492" max="10492" width="11.28515625" style="135" customWidth="1"/>
    <col min="10493" max="10493" width="3.42578125" style="135" customWidth="1"/>
    <col min="10494" max="10494" width="4.42578125" style="135" customWidth="1"/>
    <col min="10495" max="10495" width="12.5703125" style="135" customWidth="1"/>
    <col min="10496" max="10496" width="14.5703125" style="135" customWidth="1"/>
    <col min="10497" max="10497" width="10" style="135" customWidth="1"/>
    <col min="10498" max="10498" width="11.5703125" style="135"/>
    <col min="10499" max="10503" width="12.5703125" style="135" customWidth="1"/>
    <col min="10504" max="10743" width="11.5703125" style="135"/>
    <col min="10744" max="10745" width="2.7109375" style="135" customWidth="1"/>
    <col min="10746" max="10746" width="4.42578125" style="135" customWidth="1"/>
    <col min="10747" max="10747" width="20" style="135" customWidth="1"/>
    <col min="10748" max="10748" width="11.28515625" style="135" customWidth="1"/>
    <col min="10749" max="10749" width="3.42578125" style="135" customWidth="1"/>
    <col min="10750" max="10750" width="4.42578125" style="135" customWidth="1"/>
    <col min="10751" max="10751" width="12.5703125" style="135" customWidth="1"/>
    <col min="10752" max="10752" width="14.5703125" style="135" customWidth="1"/>
    <col min="10753" max="10753" width="10" style="135" customWidth="1"/>
    <col min="10754" max="10754" width="11.5703125" style="135"/>
    <col min="10755" max="10759" width="12.5703125" style="135" customWidth="1"/>
    <col min="10760" max="10999" width="11.5703125" style="135"/>
    <col min="11000" max="11001" width="2.7109375" style="135" customWidth="1"/>
    <col min="11002" max="11002" width="4.42578125" style="135" customWidth="1"/>
    <col min="11003" max="11003" width="20" style="135" customWidth="1"/>
    <col min="11004" max="11004" width="11.28515625" style="135" customWidth="1"/>
    <col min="11005" max="11005" width="3.42578125" style="135" customWidth="1"/>
    <col min="11006" max="11006" width="4.42578125" style="135" customWidth="1"/>
    <col min="11007" max="11007" width="12.5703125" style="135" customWidth="1"/>
    <col min="11008" max="11008" width="14.5703125" style="135" customWidth="1"/>
    <col min="11009" max="11009" width="10" style="135" customWidth="1"/>
    <col min="11010" max="11010" width="11.5703125" style="135"/>
    <col min="11011" max="11015" width="12.5703125" style="135" customWidth="1"/>
    <col min="11016" max="11255" width="11.5703125" style="135"/>
    <col min="11256" max="11257" width="2.7109375" style="135" customWidth="1"/>
    <col min="11258" max="11258" width="4.42578125" style="135" customWidth="1"/>
    <col min="11259" max="11259" width="20" style="135" customWidth="1"/>
    <col min="11260" max="11260" width="11.28515625" style="135" customWidth="1"/>
    <col min="11261" max="11261" width="3.42578125" style="135" customWidth="1"/>
    <col min="11262" max="11262" width="4.42578125" style="135" customWidth="1"/>
    <col min="11263" max="11263" width="12.5703125" style="135" customWidth="1"/>
    <col min="11264" max="11264" width="14.5703125" style="135" customWidth="1"/>
    <col min="11265" max="11265" width="10" style="135" customWidth="1"/>
    <col min="11266" max="11266" width="11.5703125" style="135"/>
    <col min="11267" max="11271" width="12.5703125" style="135" customWidth="1"/>
    <col min="11272" max="11511" width="11.5703125" style="135"/>
    <col min="11512" max="11513" width="2.7109375" style="135" customWidth="1"/>
    <col min="11514" max="11514" width="4.42578125" style="135" customWidth="1"/>
    <col min="11515" max="11515" width="20" style="135" customWidth="1"/>
    <col min="11516" max="11516" width="11.28515625" style="135" customWidth="1"/>
    <col min="11517" max="11517" width="3.42578125" style="135" customWidth="1"/>
    <col min="11518" max="11518" width="4.42578125" style="135" customWidth="1"/>
    <col min="11519" max="11519" width="12.5703125" style="135" customWidth="1"/>
    <col min="11520" max="11520" width="14.5703125" style="135" customWidth="1"/>
    <col min="11521" max="11521" width="10" style="135" customWidth="1"/>
    <col min="11522" max="11522" width="11.5703125" style="135"/>
    <col min="11523" max="11527" width="12.5703125" style="135" customWidth="1"/>
    <col min="11528" max="11767" width="11.5703125" style="135"/>
    <col min="11768" max="11769" width="2.7109375" style="135" customWidth="1"/>
    <col min="11770" max="11770" width="4.42578125" style="135" customWidth="1"/>
    <col min="11771" max="11771" width="20" style="135" customWidth="1"/>
    <col min="11772" max="11772" width="11.28515625" style="135" customWidth="1"/>
    <col min="11773" max="11773" width="3.42578125" style="135" customWidth="1"/>
    <col min="11774" max="11774" width="4.42578125" style="135" customWidth="1"/>
    <col min="11775" max="11775" width="12.5703125" style="135" customWidth="1"/>
    <col min="11776" max="11776" width="14.5703125" style="135" customWidth="1"/>
    <col min="11777" max="11777" width="10" style="135" customWidth="1"/>
    <col min="11778" max="11778" width="11.5703125" style="135"/>
    <col min="11779" max="11783" width="12.5703125" style="135" customWidth="1"/>
    <col min="11784" max="12023" width="11.5703125" style="135"/>
    <col min="12024" max="12025" width="2.7109375" style="135" customWidth="1"/>
    <col min="12026" max="12026" width="4.42578125" style="135" customWidth="1"/>
    <col min="12027" max="12027" width="20" style="135" customWidth="1"/>
    <col min="12028" max="12028" width="11.28515625" style="135" customWidth="1"/>
    <col min="12029" max="12029" width="3.42578125" style="135" customWidth="1"/>
    <col min="12030" max="12030" width="4.42578125" style="135" customWidth="1"/>
    <col min="12031" max="12031" width="12.5703125" style="135" customWidth="1"/>
    <col min="12032" max="12032" width="14.5703125" style="135" customWidth="1"/>
    <col min="12033" max="12033" width="10" style="135" customWidth="1"/>
    <col min="12034" max="12034" width="11.5703125" style="135"/>
    <col min="12035" max="12039" width="12.5703125" style="135" customWidth="1"/>
    <col min="12040" max="12279" width="11.5703125" style="135"/>
    <col min="12280" max="12281" width="2.7109375" style="135" customWidth="1"/>
    <col min="12282" max="12282" width="4.42578125" style="135" customWidth="1"/>
    <col min="12283" max="12283" width="20" style="135" customWidth="1"/>
    <col min="12284" max="12284" width="11.28515625" style="135" customWidth="1"/>
    <col min="12285" max="12285" width="3.42578125" style="135" customWidth="1"/>
    <col min="12286" max="12286" width="4.42578125" style="135" customWidth="1"/>
    <col min="12287" max="12287" width="12.5703125" style="135" customWidth="1"/>
    <col min="12288" max="12288" width="14.5703125" style="135" customWidth="1"/>
    <col min="12289" max="12289" width="10" style="135" customWidth="1"/>
    <col min="12290" max="12290" width="11.5703125" style="135"/>
    <col min="12291" max="12295" width="12.5703125" style="135" customWidth="1"/>
    <col min="12296" max="12535" width="11.5703125" style="135"/>
    <col min="12536" max="12537" width="2.7109375" style="135" customWidth="1"/>
    <col min="12538" max="12538" width="4.42578125" style="135" customWidth="1"/>
    <col min="12539" max="12539" width="20" style="135" customWidth="1"/>
    <col min="12540" max="12540" width="11.28515625" style="135" customWidth="1"/>
    <col min="12541" max="12541" width="3.42578125" style="135" customWidth="1"/>
    <col min="12542" max="12542" width="4.42578125" style="135" customWidth="1"/>
    <col min="12543" max="12543" width="12.5703125" style="135" customWidth="1"/>
    <col min="12544" max="12544" width="14.5703125" style="135" customWidth="1"/>
    <col min="12545" max="12545" width="10" style="135" customWidth="1"/>
    <col min="12546" max="12546" width="11.5703125" style="135"/>
    <col min="12547" max="12551" width="12.5703125" style="135" customWidth="1"/>
    <col min="12552" max="12791" width="11.5703125" style="135"/>
    <col min="12792" max="12793" width="2.7109375" style="135" customWidth="1"/>
    <col min="12794" max="12794" width="4.42578125" style="135" customWidth="1"/>
    <col min="12795" max="12795" width="20" style="135" customWidth="1"/>
    <col min="12796" max="12796" width="11.28515625" style="135" customWidth="1"/>
    <col min="12797" max="12797" width="3.42578125" style="135" customWidth="1"/>
    <col min="12798" max="12798" width="4.42578125" style="135" customWidth="1"/>
    <col min="12799" max="12799" width="12.5703125" style="135" customWidth="1"/>
    <col min="12800" max="12800" width="14.5703125" style="135" customWidth="1"/>
    <col min="12801" max="12801" width="10" style="135" customWidth="1"/>
    <col min="12802" max="12802" width="11.5703125" style="135"/>
    <col min="12803" max="12807" width="12.5703125" style="135" customWidth="1"/>
    <col min="12808" max="13047" width="11.5703125" style="135"/>
    <col min="13048" max="13049" width="2.7109375" style="135" customWidth="1"/>
    <col min="13050" max="13050" width="4.42578125" style="135" customWidth="1"/>
    <col min="13051" max="13051" width="20" style="135" customWidth="1"/>
    <col min="13052" max="13052" width="11.28515625" style="135" customWidth="1"/>
    <col min="13053" max="13053" width="3.42578125" style="135" customWidth="1"/>
    <col min="13054" max="13054" width="4.42578125" style="135" customWidth="1"/>
    <col min="13055" max="13055" width="12.5703125" style="135" customWidth="1"/>
    <col min="13056" max="13056" width="14.5703125" style="135" customWidth="1"/>
    <col min="13057" max="13057" width="10" style="135" customWidth="1"/>
    <col min="13058" max="13058" width="11.5703125" style="135"/>
    <col min="13059" max="13063" width="12.5703125" style="135" customWidth="1"/>
    <col min="13064" max="13303" width="11.5703125" style="135"/>
    <col min="13304" max="13305" width="2.7109375" style="135" customWidth="1"/>
    <col min="13306" max="13306" width="4.42578125" style="135" customWidth="1"/>
    <col min="13307" max="13307" width="20" style="135" customWidth="1"/>
    <col min="13308" max="13308" width="11.28515625" style="135" customWidth="1"/>
    <col min="13309" max="13309" width="3.42578125" style="135" customWidth="1"/>
    <col min="13310" max="13310" width="4.42578125" style="135" customWidth="1"/>
    <col min="13311" max="13311" width="12.5703125" style="135" customWidth="1"/>
    <col min="13312" max="13312" width="14.5703125" style="135" customWidth="1"/>
    <col min="13313" max="13313" width="10" style="135" customWidth="1"/>
    <col min="13314" max="13314" width="11.5703125" style="135"/>
    <col min="13315" max="13319" width="12.5703125" style="135" customWidth="1"/>
    <col min="13320" max="13559" width="11.5703125" style="135"/>
    <col min="13560" max="13561" width="2.7109375" style="135" customWidth="1"/>
    <col min="13562" max="13562" width="4.42578125" style="135" customWidth="1"/>
    <col min="13563" max="13563" width="20" style="135" customWidth="1"/>
    <col min="13564" max="13564" width="11.28515625" style="135" customWidth="1"/>
    <col min="13565" max="13565" width="3.42578125" style="135" customWidth="1"/>
    <col min="13566" max="13566" width="4.42578125" style="135" customWidth="1"/>
    <col min="13567" max="13567" width="12.5703125" style="135" customWidth="1"/>
    <col min="13568" max="13568" width="14.5703125" style="135" customWidth="1"/>
    <col min="13569" max="13569" width="10" style="135" customWidth="1"/>
    <col min="13570" max="13570" width="11.5703125" style="135"/>
    <col min="13571" max="13575" width="12.5703125" style="135" customWidth="1"/>
    <col min="13576" max="13815" width="11.5703125" style="135"/>
    <col min="13816" max="13817" width="2.7109375" style="135" customWidth="1"/>
    <col min="13818" max="13818" width="4.42578125" style="135" customWidth="1"/>
    <col min="13819" max="13819" width="20" style="135" customWidth="1"/>
    <col min="13820" max="13820" width="11.28515625" style="135" customWidth="1"/>
    <col min="13821" max="13821" width="3.42578125" style="135" customWidth="1"/>
    <col min="13822" max="13822" width="4.42578125" style="135" customWidth="1"/>
    <col min="13823" max="13823" width="12.5703125" style="135" customWidth="1"/>
    <col min="13824" max="13824" width="14.5703125" style="135" customWidth="1"/>
    <col min="13825" max="13825" width="10" style="135" customWidth="1"/>
    <col min="13826" max="13826" width="11.5703125" style="135"/>
    <col min="13827" max="13831" width="12.5703125" style="135" customWidth="1"/>
    <col min="13832" max="14071" width="11.5703125" style="135"/>
    <col min="14072" max="14073" width="2.7109375" style="135" customWidth="1"/>
    <col min="14074" max="14074" width="4.42578125" style="135" customWidth="1"/>
    <col min="14075" max="14075" width="20" style="135" customWidth="1"/>
    <col min="14076" max="14076" width="11.28515625" style="135" customWidth="1"/>
    <col min="14077" max="14077" width="3.42578125" style="135" customWidth="1"/>
    <col min="14078" max="14078" width="4.42578125" style="135" customWidth="1"/>
    <col min="14079" max="14079" width="12.5703125" style="135" customWidth="1"/>
    <col min="14080" max="14080" width="14.5703125" style="135" customWidth="1"/>
    <col min="14081" max="14081" width="10" style="135" customWidth="1"/>
    <col min="14082" max="14082" width="11.5703125" style="135"/>
    <col min="14083" max="14087" width="12.5703125" style="135" customWidth="1"/>
    <col min="14088" max="14327" width="11.5703125" style="135"/>
    <col min="14328" max="14329" width="2.7109375" style="135" customWidth="1"/>
    <col min="14330" max="14330" width="4.42578125" style="135" customWidth="1"/>
    <col min="14331" max="14331" width="20" style="135" customWidth="1"/>
    <col min="14332" max="14332" width="11.28515625" style="135" customWidth="1"/>
    <col min="14333" max="14333" width="3.42578125" style="135" customWidth="1"/>
    <col min="14334" max="14334" width="4.42578125" style="135" customWidth="1"/>
    <col min="14335" max="14335" width="12.5703125" style="135" customWidth="1"/>
    <col min="14336" max="14336" width="14.5703125" style="135" customWidth="1"/>
    <col min="14337" max="14337" width="10" style="135" customWidth="1"/>
    <col min="14338" max="14338" width="11.5703125" style="135"/>
    <col min="14339" max="14343" width="12.5703125" style="135" customWidth="1"/>
    <col min="14344" max="14583" width="11.5703125" style="135"/>
    <col min="14584" max="14585" width="2.7109375" style="135" customWidth="1"/>
    <col min="14586" max="14586" width="4.42578125" style="135" customWidth="1"/>
    <col min="14587" max="14587" width="20" style="135" customWidth="1"/>
    <col min="14588" max="14588" width="11.28515625" style="135" customWidth="1"/>
    <col min="14589" max="14589" width="3.42578125" style="135" customWidth="1"/>
    <col min="14590" max="14590" width="4.42578125" style="135" customWidth="1"/>
    <col min="14591" max="14591" width="12.5703125" style="135" customWidth="1"/>
    <col min="14592" max="14592" width="14.5703125" style="135" customWidth="1"/>
    <col min="14593" max="14593" width="10" style="135" customWidth="1"/>
    <col min="14594" max="14594" width="11.5703125" style="135"/>
    <col min="14595" max="14599" width="12.5703125" style="135" customWidth="1"/>
    <col min="14600" max="14839" width="11.5703125" style="135"/>
    <col min="14840" max="14841" width="2.7109375" style="135" customWidth="1"/>
    <col min="14842" max="14842" width="4.42578125" style="135" customWidth="1"/>
    <col min="14843" max="14843" width="20" style="135" customWidth="1"/>
    <col min="14844" max="14844" width="11.28515625" style="135" customWidth="1"/>
    <col min="14845" max="14845" width="3.42578125" style="135" customWidth="1"/>
    <col min="14846" max="14846" width="4.42578125" style="135" customWidth="1"/>
    <col min="14847" max="14847" width="12.5703125" style="135" customWidth="1"/>
    <col min="14848" max="14848" width="14.5703125" style="135" customWidth="1"/>
    <col min="14849" max="14849" width="10" style="135" customWidth="1"/>
    <col min="14850" max="14850" width="11.5703125" style="135"/>
    <col min="14851" max="14855" width="12.5703125" style="135" customWidth="1"/>
    <col min="14856" max="15095" width="11.5703125" style="135"/>
    <col min="15096" max="15097" width="2.7109375" style="135" customWidth="1"/>
    <col min="15098" max="15098" width="4.42578125" style="135" customWidth="1"/>
    <col min="15099" max="15099" width="20" style="135" customWidth="1"/>
    <col min="15100" max="15100" width="11.28515625" style="135" customWidth="1"/>
    <col min="15101" max="15101" width="3.42578125" style="135" customWidth="1"/>
    <col min="15102" max="15102" width="4.42578125" style="135" customWidth="1"/>
    <col min="15103" max="15103" width="12.5703125" style="135" customWidth="1"/>
    <col min="15104" max="15104" width="14.5703125" style="135" customWidth="1"/>
    <col min="15105" max="15105" width="10" style="135" customWidth="1"/>
    <col min="15106" max="15106" width="11.5703125" style="135"/>
    <col min="15107" max="15111" width="12.5703125" style="135" customWidth="1"/>
    <col min="15112" max="15351" width="11.5703125" style="135"/>
    <col min="15352" max="15353" width="2.7109375" style="135" customWidth="1"/>
    <col min="15354" max="15354" width="4.42578125" style="135" customWidth="1"/>
    <col min="15355" max="15355" width="20" style="135" customWidth="1"/>
    <col min="15356" max="15356" width="11.28515625" style="135" customWidth="1"/>
    <col min="15357" max="15357" width="3.42578125" style="135" customWidth="1"/>
    <col min="15358" max="15358" width="4.42578125" style="135" customWidth="1"/>
    <col min="15359" max="15359" width="12.5703125" style="135" customWidth="1"/>
    <col min="15360" max="15360" width="14.5703125" style="135" customWidth="1"/>
    <col min="15361" max="15361" width="10" style="135" customWidth="1"/>
    <col min="15362" max="15362" width="11.5703125" style="135"/>
    <col min="15363" max="15367" width="12.5703125" style="135" customWidth="1"/>
    <col min="15368" max="15607" width="11.5703125" style="135"/>
    <col min="15608" max="15609" width="2.7109375" style="135" customWidth="1"/>
    <col min="15610" max="15610" width="4.42578125" style="135" customWidth="1"/>
    <col min="15611" max="15611" width="20" style="135" customWidth="1"/>
    <col min="15612" max="15612" width="11.28515625" style="135" customWidth="1"/>
    <col min="15613" max="15613" width="3.42578125" style="135" customWidth="1"/>
    <col min="15614" max="15614" width="4.42578125" style="135" customWidth="1"/>
    <col min="15615" max="15615" width="12.5703125" style="135" customWidth="1"/>
    <col min="15616" max="15616" width="14.5703125" style="135" customWidth="1"/>
    <col min="15617" max="15617" width="10" style="135" customWidth="1"/>
    <col min="15618" max="15618" width="11.5703125" style="135"/>
    <col min="15619" max="15623" width="12.5703125" style="135" customWidth="1"/>
    <col min="15624" max="15863" width="11.5703125" style="135"/>
    <col min="15864" max="15865" width="2.7109375" style="135" customWidth="1"/>
    <col min="15866" max="15866" width="4.42578125" style="135" customWidth="1"/>
    <col min="15867" max="15867" width="20" style="135" customWidth="1"/>
    <col min="15868" max="15868" width="11.28515625" style="135" customWidth="1"/>
    <col min="15869" max="15869" width="3.42578125" style="135" customWidth="1"/>
    <col min="15870" max="15870" width="4.42578125" style="135" customWidth="1"/>
    <col min="15871" max="15871" width="12.5703125" style="135" customWidth="1"/>
    <col min="15872" max="15872" width="14.5703125" style="135" customWidth="1"/>
    <col min="15873" max="15873" width="10" style="135" customWidth="1"/>
    <col min="15874" max="15874" width="11.5703125" style="135"/>
    <col min="15875" max="15879" width="12.5703125" style="135" customWidth="1"/>
    <col min="15880" max="16119" width="11.5703125" style="135"/>
    <col min="16120" max="16121" width="2.7109375" style="135" customWidth="1"/>
    <col min="16122" max="16122" width="4.42578125" style="135" customWidth="1"/>
    <col min="16123" max="16123" width="20" style="135" customWidth="1"/>
    <col min="16124" max="16124" width="11.28515625" style="135" customWidth="1"/>
    <col min="16125" max="16125" width="3.42578125" style="135" customWidth="1"/>
    <col min="16126" max="16126" width="4.42578125" style="135" customWidth="1"/>
    <col min="16127" max="16127" width="12.5703125" style="135" customWidth="1"/>
    <col min="16128" max="16128" width="14.5703125" style="135" customWidth="1"/>
    <col min="16129" max="16129" width="10" style="135" customWidth="1"/>
    <col min="16130" max="16130" width="11.5703125" style="135"/>
    <col min="16131" max="16135" width="12.5703125" style="135" customWidth="1"/>
    <col min="16136" max="16384" width="11.5703125" style="135"/>
  </cols>
  <sheetData>
    <row r="1" spans="1:11" ht="16.5" x14ac:dyDescent="0.25">
      <c r="A1" s="149" t="s">
        <v>935</v>
      </c>
      <c r="B1" s="199"/>
      <c r="C1" s="199"/>
      <c r="D1" s="199"/>
      <c r="E1" s="199"/>
      <c r="F1" s="199"/>
      <c r="G1" s="199"/>
      <c r="H1" s="199"/>
      <c r="I1" s="199"/>
      <c r="J1" s="199"/>
      <c r="K1" s="199"/>
    </row>
    <row r="2" spans="1:11" ht="15" customHeight="1" x14ac:dyDescent="0.2">
      <c r="A2" s="135" t="s">
        <v>5</v>
      </c>
    </row>
    <row r="3" spans="1:11" ht="15" customHeight="1" x14ac:dyDescent="0.25">
      <c r="A3" s="205" t="s">
        <v>946</v>
      </c>
      <c r="B3" s="205"/>
      <c r="C3" s="205"/>
      <c r="D3" s="205"/>
      <c r="E3" s="205"/>
      <c r="F3" s="205"/>
      <c r="G3" s="205"/>
      <c r="H3" s="205"/>
      <c r="I3" s="205"/>
      <c r="J3" s="205"/>
      <c r="K3" s="205"/>
    </row>
    <row r="4" spans="1:11" ht="13.5" customHeight="1" x14ac:dyDescent="0.2">
      <c r="A4" s="136" t="s">
        <v>6</v>
      </c>
      <c r="B4" s="136"/>
      <c r="C4" s="136"/>
    </row>
    <row r="5" spans="1:11" s="137" customFormat="1" ht="12.75" customHeight="1" x14ac:dyDescent="0.2">
      <c r="A5" s="379" t="s">
        <v>947</v>
      </c>
      <c r="B5" s="379"/>
      <c r="C5" s="379"/>
      <c r="D5" s="379"/>
      <c r="E5" s="379"/>
      <c r="F5" s="379"/>
      <c r="G5" s="379"/>
      <c r="H5" s="379"/>
      <c r="I5" s="379"/>
      <c r="J5" s="379"/>
    </row>
    <row r="6" spans="1:11" s="137" customFormat="1" ht="12.75" customHeight="1" x14ac:dyDescent="0.2">
      <c r="A6" s="379"/>
      <c r="B6" s="379"/>
      <c r="C6" s="379"/>
      <c r="D6" s="379"/>
      <c r="E6" s="379"/>
      <c r="F6" s="379"/>
      <c r="G6" s="379"/>
      <c r="H6" s="379"/>
      <c r="I6" s="379"/>
      <c r="J6" s="379"/>
    </row>
    <row r="7" spans="1:11" s="137" customFormat="1" ht="12.75" customHeight="1" x14ac:dyDescent="0.2">
      <c r="A7" s="379"/>
      <c r="B7" s="379"/>
      <c r="C7" s="379"/>
      <c r="D7" s="379"/>
      <c r="E7" s="379"/>
      <c r="F7" s="379"/>
      <c r="G7" s="379"/>
      <c r="H7" s="379"/>
      <c r="I7" s="379"/>
      <c r="J7" s="379"/>
    </row>
    <row r="8" spans="1:11" ht="14.25" customHeight="1" x14ac:dyDescent="0.2"/>
    <row r="9" spans="1:11" ht="15" x14ac:dyDescent="0.25">
      <c r="A9" s="219" t="s">
        <v>948</v>
      </c>
      <c r="B9" s="219"/>
      <c r="C9" s="219"/>
      <c r="D9" s="219"/>
      <c r="E9" s="219"/>
      <c r="F9" s="219"/>
      <c r="G9" s="219"/>
      <c r="H9" s="219"/>
      <c r="I9" s="219"/>
      <c r="J9" s="219"/>
      <c r="K9" s="219"/>
    </row>
    <row r="10" spans="1:11" ht="14.25" customHeight="1" x14ac:dyDescent="0.2"/>
    <row r="11" spans="1:11" s="137" customFormat="1" ht="12.75" customHeight="1" x14ac:dyDescent="0.2">
      <c r="A11" s="138" t="s">
        <v>1036</v>
      </c>
      <c r="B11" s="379" t="s">
        <v>1102</v>
      </c>
      <c r="C11" s="379"/>
      <c r="D11" s="379"/>
      <c r="E11" s="379"/>
      <c r="F11" s="379"/>
      <c r="G11" s="379"/>
      <c r="H11" s="379"/>
      <c r="I11" s="379"/>
      <c r="J11" s="379"/>
    </row>
    <row r="12" spans="1:11" s="137" customFormat="1" ht="12.75" customHeight="1" x14ac:dyDescent="0.2">
      <c r="A12" s="138"/>
      <c r="B12" s="379"/>
      <c r="C12" s="379"/>
      <c r="D12" s="379"/>
      <c r="E12" s="379"/>
      <c r="F12" s="379"/>
      <c r="G12" s="379"/>
      <c r="H12" s="379"/>
      <c r="I12" s="379"/>
      <c r="J12" s="379"/>
    </row>
    <row r="13" spans="1:11" s="137" customFormat="1" ht="12.75" customHeight="1" x14ac:dyDescent="0.2">
      <c r="A13" s="138"/>
      <c r="B13" s="379"/>
      <c r="C13" s="379"/>
      <c r="D13" s="379"/>
      <c r="E13" s="379"/>
      <c r="F13" s="379"/>
      <c r="G13" s="379"/>
      <c r="H13" s="379"/>
      <c r="I13" s="379"/>
      <c r="J13" s="379"/>
    </row>
    <row r="14" spans="1:11" s="137" customFormat="1" ht="9" customHeight="1" x14ac:dyDescent="0.2">
      <c r="A14" s="138"/>
      <c r="B14" s="379"/>
      <c r="C14" s="379"/>
      <c r="D14" s="379"/>
      <c r="E14" s="379"/>
      <c r="F14" s="379"/>
      <c r="G14" s="379"/>
      <c r="H14" s="379"/>
      <c r="I14" s="379"/>
      <c r="J14" s="379"/>
    </row>
    <row r="15" spans="1:11" s="137" customFormat="1" ht="12.75" customHeight="1" x14ac:dyDescent="0.2">
      <c r="A15" s="138" t="s">
        <v>1036</v>
      </c>
      <c r="B15" s="379" t="s">
        <v>1103</v>
      </c>
      <c r="C15" s="379"/>
      <c r="D15" s="379"/>
      <c r="E15" s="379"/>
      <c r="F15" s="379"/>
      <c r="G15" s="379"/>
      <c r="H15" s="379"/>
      <c r="I15" s="379"/>
      <c r="J15" s="379"/>
    </row>
    <row r="16" spans="1:11" s="137" customFormat="1" ht="12.75" customHeight="1" x14ac:dyDescent="0.2">
      <c r="A16" s="138"/>
      <c r="B16" s="379"/>
      <c r="C16" s="379"/>
      <c r="D16" s="379"/>
      <c r="E16" s="379"/>
      <c r="F16" s="379"/>
      <c r="G16" s="379"/>
      <c r="H16" s="379"/>
      <c r="I16" s="379"/>
      <c r="J16" s="379"/>
    </row>
    <row r="17" spans="1:10" s="137" customFormat="1" ht="9" customHeight="1" x14ac:dyDescent="0.2">
      <c r="A17" s="138"/>
      <c r="B17" s="379"/>
      <c r="C17" s="379"/>
      <c r="D17" s="379"/>
      <c r="E17" s="379"/>
      <c r="F17" s="379"/>
      <c r="G17" s="379"/>
      <c r="H17" s="379"/>
      <c r="I17" s="379"/>
      <c r="J17" s="379"/>
    </row>
    <row r="18" spans="1:10" s="137" customFormat="1" ht="12.75" customHeight="1" x14ac:dyDescent="0.2">
      <c r="B18" s="138" t="s">
        <v>1036</v>
      </c>
      <c r="C18" s="379" t="s">
        <v>1104</v>
      </c>
      <c r="D18" s="379"/>
      <c r="E18" s="379"/>
      <c r="F18" s="379"/>
      <c r="G18" s="379"/>
      <c r="H18" s="379"/>
      <c r="I18" s="379"/>
      <c r="J18" s="379"/>
    </row>
    <row r="19" spans="1:10" s="137" customFormat="1" ht="12.75" customHeight="1" x14ac:dyDescent="0.2">
      <c r="A19" s="138"/>
      <c r="C19" s="379"/>
      <c r="D19" s="379"/>
      <c r="E19" s="379"/>
      <c r="F19" s="379"/>
      <c r="G19" s="379"/>
      <c r="H19" s="379"/>
      <c r="I19" s="379"/>
      <c r="J19" s="379"/>
    </row>
    <row r="20" spans="1:10" s="137" customFormat="1" ht="12.75" customHeight="1" x14ac:dyDescent="0.2">
      <c r="A20" s="138"/>
      <c r="C20" s="379"/>
      <c r="D20" s="379"/>
      <c r="E20" s="379"/>
      <c r="F20" s="379"/>
      <c r="G20" s="379"/>
      <c r="H20" s="379"/>
      <c r="I20" s="379"/>
      <c r="J20" s="379"/>
    </row>
    <row r="21" spans="1:10" s="137" customFormat="1" ht="9" customHeight="1" x14ac:dyDescent="0.2">
      <c r="A21" s="138"/>
      <c r="C21" s="379"/>
      <c r="D21" s="379"/>
      <c r="E21" s="379"/>
      <c r="F21" s="379"/>
      <c r="G21" s="379"/>
      <c r="H21" s="379"/>
      <c r="I21" s="379"/>
      <c r="J21" s="379"/>
    </row>
    <row r="22" spans="1:10" s="137" customFormat="1" ht="12.75" customHeight="1" x14ac:dyDescent="0.2">
      <c r="A22" s="138" t="s">
        <v>1036</v>
      </c>
      <c r="B22" s="379" t="s">
        <v>1105</v>
      </c>
      <c r="C22" s="379"/>
      <c r="D22" s="379"/>
      <c r="E22" s="379"/>
      <c r="F22" s="379"/>
      <c r="G22" s="379"/>
      <c r="H22" s="379"/>
      <c r="I22" s="379"/>
      <c r="J22" s="379"/>
    </row>
    <row r="23" spans="1:10" s="137" customFormat="1" ht="12.75" customHeight="1" x14ac:dyDescent="0.2">
      <c r="A23" s="138"/>
      <c r="B23" s="379"/>
      <c r="C23" s="379"/>
      <c r="D23" s="379"/>
      <c r="E23" s="379"/>
      <c r="F23" s="379"/>
      <c r="G23" s="379"/>
      <c r="H23" s="379"/>
      <c r="I23" s="379"/>
      <c r="J23" s="379"/>
    </row>
    <row r="24" spans="1:10" s="137" customFormat="1" ht="12.75" customHeight="1" x14ac:dyDescent="0.2">
      <c r="A24" s="138"/>
      <c r="B24" s="379"/>
      <c r="C24" s="379"/>
      <c r="D24" s="379"/>
      <c r="E24" s="379"/>
      <c r="F24" s="379"/>
      <c r="G24" s="379"/>
      <c r="H24" s="379"/>
      <c r="I24" s="379"/>
      <c r="J24" s="379"/>
    </row>
    <row r="25" spans="1:10" s="137" customFormat="1" ht="9" customHeight="1" x14ac:dyDescent="0.2">
      <c r="A25" s="138"/>
      <c r="B25" s="379"/>
      <c r="C25" s="379"/>
      <c r="D25" s="379"/>
      <c r="E25" s="379"/>
      <c r="F25" s="379"/>
      <c r="G25" s="379"/>
      <c r="H25" s="379"/>
      <c r="I25" s="379"/>
      <c r="J25" s="379"/>
    </row>
    <row r="26" spans="1:10" s="137" customFormat="1" ht="12.75" customHeight="1" x14ac:dyDescent="0.2">
      <c r="B26" s="138" t="s">
        <v>1036</v>
      </c>
      <c r="C26" s="379" t="s">
        <v>1106</v>
      </c>
      <c r="D26" s="379"/>
      <c r="E26" s="379"/>
      <c r="F26" s="379"/>
      <c r="G26" s="379"/>
      <c r="H26" s="379"/>
      <c r="I26" s="379"/>
      <c r="J26" s="379"/>
    </row>
    <row r="27" spans="1:10" s="137" customFormat="1" ht="12.75" customHeight="1" x14ac:dyDescent="0.2">
      <c r="A27" s="138"/>
      <c r="C27" s="379"/>
      <c r="D27" s="379"/>
      <c r="E27" s="379"/>
      <c r="F27" s="379"/>
      <c r="G27" s="379"/>
      <c r="H27" s="379"/>
      <c r="I27" s="379"/>
      <c r="J27" s="379"/>
    </row>
    <row r="28" spans="1:10" s="137" customFormat="1" ht="12.75" customHeight="1" x14ac:dyDescent="0.2">
      <c r="A28" s="138"/>
      <c r="C28" s="379"/>
      <c r="D28" s="379"/>
      <c r="E28" s="379"/>
      <c r="F28" s="379"/>
      <c r="G28" s="379"/>
      <c r="H28" s="379"/>
      <c r="I28" s="379"/>
      <c r="J28" s="379"/>
    </row>
    <row r="29" spans="1:10" s="137" customFormat="1" ht="12.75" customHeight="1" x14ac:dyDescent="0.2">
      <c r="A29" s="138"/>
      <c r="C29" s="379"/>
      <c r="D29" s="379"/>
      <c r="E29" s="379"/>
      <c r="F29" s="379"/>
      <c r="G29" s="379"/>
      <c r="H29" s="379"/>
      <c r="I29" s="379"/>
      <c r="J29" s="379"/>
    </row>
    <row r="30" spans="1:10" s="137" customFormat="1" ht="12.75" customHeight="1" x14ac:dyDescent="0.2">
      <c r="A30" s="138"/>
      <c r="C30" s="379"/>
      <c r="D30" s="379"/>
      <c r="E30" s="379"/>
      <c r="F30" s="379"/>
      <c r="G30" s="379"/>
      <c r="H30" s="379"/>
      <c r="I30" s="379"/>
      <c r="J30" s="379"/>
    </row>
    <row r="31" spans="1:10" s="137" customFormat="1" ht="9" customHeight="1" x14ac:dyDescent="0.2">
      <c r="A31" s="138"/>
      <c r="C31" s="379"/>
      <c r="D31" s="379"/>
      <c r="E31" s="379"/>
      <c r="F31" s="379"/>
      <c r="G31" s="379"/>
      <c r="H31" s="379"/>
      <c r="I31" s="379"/>
      <c r="J31" s="379"/>
    </row>
    <row r="32" spans="1:10" s="137" customFormat="1" ht="12.75" customHeight="1" x14ac:dyDescent="0.2">
      <c r="B32" s="138" t="s">
        <v>1036</v>
      </c>
      <c r="C32" s="379" t="s">
        <v>1107</v>
      </c>
      <c r="D32" s="379"/>
      <c r="E32" s="379"/>
      <c r="F32" s="379"/>
      <c r="G32" s="379"/>
      <c r="H32" s="379"/>
      <c r="I32" s="379"/>
      <c r="J32" s="379"/>
    </row>
    <row r="33" spans="1:10" s="137" customFormat="1" ht="12.75" customHeight="1" x14ac:dyDescent="0.2">
      <c r="A33" s="138"/>
      <c r="C33" s="379"/>
      <c r="D33" s="379"/>
      <c r="E33" s="379"/>
      <c r="F33" s="379"/>
      <c r="G33" s="379"/>
      <c r="H33" s="379"/>
      <c r="I33" s="379"/>
      <c r="J33" s="379"/>
    </row>
    <row r="34" spans="1:10" s="137" customFormat="1" ht="12.75" customHeight="1" x14ac:dyDescent="0.2">
      <c r="A34" s="138"/>
      <c r="C34" s="379"/>
      <c r="D34" s="379"/>
      <c r="E34" s="379"/>
      <c r="F34" s="379"/>
      <c r="G34" s="379"/>
      <c r="H34" s="379"/>
      <c r="I34" s="379"/>
      <c r="J34" s="379"/>
    </row>
    <row r="35" spans="1:10" s="137" customFormat="1" ht="12.75" customHeight="1" x14ac:dyDescent="0.2">
      <c r="A35" s="138"/>
      <c r="C35" s="379"/>
      <c r="D35" s="379"/>
      <c r="E35" s="379"/>
      <c r="F35" s="379"/>
      <c r="G35" s="379"/>
      <c r="H35" s="379"/>
      <c r="I35" s="379"/>
      <c r="J35" s="379"/>
    </row>
    <row r="36" spans="1:10" s="137" customFormat="1" ht="9" customHeight="1" x14ac:dyDescent="0.2">
      <c r="A36" s="138"/>
      <c r="C36" s="379"/>
      <c r="D36" s="379"/>
      <c r="E36" s="379"/>
      <c r="F36" s="379"/>
      <c r="G36" s="379"/>
      <c r="H36" s="379"/>
      <c r="I36" s="379"/>
      <c r="J36" s="379"/>
    </row>
    <row r="37" spans="1:10" s="137" customFormat="1" ht="12.75" customHeight="1" x14ac:dyDescent="0.2">
      <c r="A37" s="138"/>
      <c r="B37" s="138" t="s">
        <v>1036</v>
      </c>
      <c r="C37" s="379" t="s">
        <v>1108</v>
      </c>
      <c r="D37" s="379"/>
      <c r="E37" s="379"/>
      <c r="F37" s="379"/>
      <c r="G37" s="379"/>
      <c r="H37" s="379"/>
      <c r="I37" s="379"/>
      <c r="J37" s="379"/>
    </row>
    <row r="38" spans="1:10" s="137" customFormat="1" ht="12.75" customHeight="1" x14ac:dyDescent="0.2">
      <c r="A38" s="138"/>
      <c r="C38" s="379"/>
      <c r="D38" s="379"/>
      <c r="E38" s="379"/>
      <c r="F38" s="379"/>
      <c r="G38" s="379"/>
      <c r="H38" s="379"/>
      <c r="I38" s="379"/>
      <c r="J38" s="379"/>
    </row>
    <row r="39" spans="1:10" s="137" customFormat="1" ht="12.75" customHeight="1" x14ac:dyDescent="0.2">
      <c r="A39" s="138"/>
      <c r="C39" s="379"/>
      <c r="D39" s="379"/>
      <c r="E39" s="379"/>
      <c r="F39" s="379"/>
      <c r="G39" s="379"/>
      <c r="H39" s="379"/>
      <c r="I39" s="379"/>
      <c r="J39" s="379"/>
    </row>
    <row r="40" spans="1:10" s="137" customFormat="1" ht="12.75" customHeight="1" x14ac:dyDescent="0.2">
      <c r="A40" s="138"/>
      <c r="C40" s="379"/>
      <c r="D40" s="379"/>
      <c r="E40" s="379"/>
      <c r="F40" s="379"/>
      <c r="G40" s="379"/>
      <c r="H40" s="379"/>
      <c r="I40" s="379"/>
      <c r="J40" s="379"/>
    </row>
    <row r="41" spans="1:10" s="137" customFormat="1" ht="12.75" customHeight="1" x14ac:dyDescent="0.2">
      <c r="C41" s="379"/>
      <c r="D41" s="379"/>
      <c r="E41" s="379"/>
      <c r="F41" s="379"/>
      <c r="G41" s="379"/>
      <c r="H41" s="379"/>
      <c r="I41" s="379"/>
      <c r="J41" s="379"/>
    </row>
    <row r="42" spans="1:10" s="137" customFormat="1" ht="9" customHeight="1" x14ac:dyDescent="0.2">
      <c r="A42" s="138"/>
      <c r="C42" s="379"/>
      <c r="D42" s="379"/>
      <c r="E42" s="379"/>
      <c r="F42" s="379"/>
      <c r="G42" s="379"/>
      <c r="H42" s="379"/>
      <c r="I42" s="379"/>
      <c r="J42" s="379"/>
    </row>
    <row r="43" spans="1:10" s="137" customFormat="1" ht="12.75" customHeight="1" x14ac:dyDescent="0.2">
      <c r="A43" s="138"/>
      <c r="B43" s="138" t="s">
        <v>1036</v>
      </c>
      <c r="C43" s="379" t="s">
        <v>1109</v>
      </c>
      <c r="D43" s="379"/>
      <c r="E43" s="379"/>
      <c r="F43" s="379"/>
      <c r="G43" s="379"/>
      <c r="H43" s="379"/>
      <c r="I43" s="379"/>
      <c r="J43" s="379"/>
    </row>
    <row r="44" spans="1:10" s="137" customFormat="1" ht="12.75" customHeight="1" x14ac:dyDescent="0.2">
      <c r="A44" s="138"/>
      <c r="C44" s="379"/>
      <c r="D44" s="379"/>
      <c r="E44" s="379"/>
      <c r="F44" s="379"/>
      <c r="G44" s="379"/>
      <c r="H44" s="379"/>
      <c r="I44" s="379"/>
      <c r="J44" s="379"/>
    </row>
    <row r="45" spans="1:10" s="137" customFormat="1" ht="12.75" customHeight="1" x14ac:dyDescent="0.2">
      <c r="A45" s="138"/>
      <c r="C45" s="379"/>
      <c r="D45" s="379"/>
      <c r="E45" s="379"/>
      <c r="F45" s="379"/>
      <c r="G45" s="379"/>
      <c r="H45" s="379"/>
      <c r="I45" s="379"/>
      <c r="J45" s="379"/>
    </row>
    <row r="46" spans="1:10" s="137" customFormat="1" ht="12.75" customHeight="1" x14ac:dyDescent="0.2">
      <c r="A46" s="138"/>
      <c r="C46" s="379"/>
      <c r="D46" s="379"/>
      <c r="E46" s="379"/>
      <c r="F46" s="379"/>
      <c r="G46" s="379"/>
      <c r="H46" s="379"/>
      <c r="I46" s="379"/>
      <c r="J46" s="379"/>
    </row>
    <row r="47" spans="1:10" s="137" customFormat="1" ht="12.75" customHeight="1" x14ac:dyDescent="0.2">
      <c r="A47" s="138"/>
      <c r="C47" s="379"/>
      <c r="D47" s="379"/>
      <c r="E47" s="379"/>
      <c r="F47" s="379"/>
      <c r="G47" s="379"/>
      <c r="H47" s="379"/>
      <c r="I47" s="379"/>
      <c r="J47" s="379"/>
    </row>
    <row r="48" spans="1:10" s="137" customFormat="1" ht="12.75" customHeight="1" x14ac:dyDescent="0.2">
      <c r="A48" s="138"/>
      <c r="B48" s="138" t="s">
        <v>1036</v>
      </c>
      <c r="C48" s="379" t="s">
        <v>1110</v>
      </c>
      <c r="D48" s="379"/>
      <c r="E48" s="379"/>
      <c r="F48" s="379"/>
      <c r="G48" s="379"/>
      <c r="H48" s="379"/>
      <c r="I48" s="379"/>
      <c r="J48" s="379"/>
    </row>
    <row r="49" spans="1:11" s="137" customFormat="1" ht="12.75" customHeight="1" x14ac:dyDescent="0.2">
      <c r="A49" s="138"/>
      <c r="C49" s="379"/>
      <c r="D49" s="379"/>
      <c r="E49" s="379"/>
      <c r="F49" s="379"/>
      <c r="G49" s="379"/>
      <c r="H49" s="379"/>
      <c r="I49" s="379"/>
      <c r="J49" s="379"/>
    </row>
    <row r="50" spans="1:11" ht="12.75" customHeight="1" x14ac:dyDescent="0.2">
      <c r="B50" s="137"/>
      <c r="C50" s="379"/>
      <c r="D50" s="379"/>
      <c r="E50" s="379"/>
      <c r="F50" s="379"/>
      <c r="G50" s="379"/>
      <c r="H50" s="379"/>
      <c r="I50" s="379"/>
      <c r="J50" s="379"/>
    </row>
    <row r="51" spans="1:11" s="137" customFormat="1" ht="12.75" customHeight="1" x14ac:dyDescent="0.2">
      <c r="C51" s="379"/>
      <c r="D51" s="379"/>
      <c r="E51" s="379"/>
      <c r="F51" s="379"/>
      <c r="G51" s="379"/>
      <c r="H51" s="379"/>
      <c r="I51" s="379"/>
      <c r="J51" s="379"/>
    </row>
    <row r="52" spans="1:11" s="137" customFormat="1" ht="9" customHeight="1" x14ac:dyDescent="0.2">
      <c r="A52" s="138"/>
      <c r="C52" s="302"/>
      <c r="D52" s="302"/>
      <c r="E52" s="302"/>
      <c r="F52" s="302"/>
      <c r="G52" s="302"/>
      <c r="H52" s="302"/>
      <c r="I52" s="302"/>
      <c r="J52" s="302"/>
    </row>
    <row r="53" spans="1:11" ht="25.5" customHeight="1" x14ac:dyDescent="0.2"/>
    <row r="54" spans="1:11" ht="15" customHeight="1" x14ac:dyDescent="0.25">
      <c r="A54" s="206" t="s">
        <v>949</v>
      </c>
      <c r="B54" s="206"/>
      <c r="C54" s="206"/>
      <c r="D54" s="206"/>
      <c r="E54" s="206"/>
      <c r="F54" s="206"/>
      <c r="G54" s="206"/>
      <c r="H54" s="206"/>
      <c r="I54" s="206"/>
      <c r="J54" s="206"/>
      <c r="K54" s="206"/>
    </row>
    <row r="55" spans="1:11" ht="25.5" customHeight="1" x14ac:dyDescent="0.2"/>
    <row r="56" spans="1:11" ht="15" x14ac:dyDescent="0.25">
      <c r="A56" s="207" t="s">
        <v>950</v>
      </c>
      <c r="B56" s="207"/>
      <c r="C56" s="207"/>
      <c r="D56" s="207"/>
      <c r="E56" s="207"/>
      <c r="F56" s="207"/>
      <c r="G56" s="207"/>
      <c r="H56" s="207"/>
      <c r="I56" s="207"/>
      <c r="J56" s="207"/>
      <c r="K56" s="207"/>
    </row>
    <row r="57" spans="1:11" ht="15.75" customHeight="1" x14ac:dyDescent="0.2">
      <c r="A57" s="136"/>
      <c r="B57" s="136"/>
      <c r="C57" s="136"/>
    </row>
    <row r="58" spans="1:11" s="139" customFormat="1" ht="12.6" customHeight="1" x14ac:dyDescent="0.2">
      <c r="A58" s="379" t="s">
        <v>1071</v>
      </c>
      <c r="B58" s="379"/>
      <c r="C58" s="379"/>
      <c r="D58" s="379"/>
      <c r="E58" s="379"/>
      <c r="F58" s="379"/>
      <c r="G58" s="379"/>
      <c r="H58" s="379"/>
      <c r="I58" s="379"/>
      <c r="J58" s="379"/>
    </row>
    <row r="59" spans="1:11" s="139" customFormat="1" ht="12.6" customHeight="1" x14ac:dyDescent="0.2">
      <c r="A59" s="379"/>
      <c r="B59" s="379"/>
      <c r="C59" s="379"/>
      <c r="D59" s="379"/>
      <c r="E59" s="379"/>
      <c r="F59" s="379"/>
      <c r="G59" s="379"/>
      <c r="H59" s="379"/>
      <c r="I59" s="379"/>
      <c r="J59" s="379"/>
    </row>
    <row r="60" spans="1:11" s="139" customFormat="1" ht="12.6" customHeight="1" x14ac:dyDescent="0.2">
      <c r="A60" s="379"/>
      <c r="B60" s="379"/>
      <c r="C60" s="379"/>
      <c r="D60" s="379"/>
      <c r="E60" s="379"/>
      <c r="F60" s="379"/>
      <c r="G60" s="379"/>
      <c r="H60" s="379"/>
      <c r="I60" s="379"/>
      <c r="J60" s="379"/>
    </row>
    <row r="61" spans="1:11" s="139" customFormat="1" ht="12.6" customHeight="1" x14ac:dyDescent="0.2">
      <c r="A61" s="379" t="s">
        <v>1072</v>
      </c>
      <c r="B61" s="379"/>
      <c r="C61" s="379"/>
      <c r="D61" s="379"/>
      <c r="E61" s="379"/>
      <c r="F61" s="379"/>
      <c r="G61" s="379"/>
      <c r="H61" s="379"/>
      <c r="I61" s="379"/>
      <c r="J61" s="379"/>
    </row>
    <row r="62" spans="1:11" s="139" customFormat="1" ht="12.6" customHeight="1" x14ac:dyDescent="0.2">
      <c r="A62" s="379"/>
      <c r="B62" s="379"/>
      <c r="C62" s="379"/>
      <c r="D62" s="379"/>
      <c r="E62" s="379"/>
      <c r="F62" s="379"/>
      <c r="G62" s="379"/>
      <c r="H62" s="379"/>
      <c r="I62" s="379"/>
      <c r="J62" s="379"/>
    </row>
    <row r="63" spans="1:11" s="139" customFormat="1" ht="15" customHeight="1" x14ac:dyDescent="0.2">
      <c r="A63" s="379"/>
      <c r="B63" s="379"/>
      <c r="C63" s="379"/>
      <c r="D63" s="379"/>
      <c r="E63" s="379"/>
      <c r="F63" s="379"/>
      <c r="G63" s="379"/>
      <c r="H63" s="379"/>
      <c r="I63" s="379"/>
      <c r="J63" s="379"/>
    </row>
    <row r="64" spans="1:11" s="139" customFormat="1" ht="12.6" customHeight="1" x14ac:dyDescent="0.2">
      <c r="A64" s="379"/>
      <c r="B64" s="379"/>
      <c r="C64" s="379"/>
      <c r="D64" s="379"/>
      <c r="E64" s="379"/>
      <c r="F64" s="379"/>
      <c r="G64" s="379"/>
      <c r="H64" s="379"/>
      <c r="I64" s="379"/>
      <c r="J64" s="379"/>
    </row>
    <row r="65" spans="1:10" s="139" customFormat="1" ht="12.6" customHeight="1" x14ac:dyDescent="0.2">
      <c r="A65" s="379"/>
      <c r="B65" s="379"/>
      <c r="C65" s="379"/>
      <c r="D65" s="379"/>
      <c r="E65" s="379"/>
      <c r="F65" s="379"/>
      <c r="G65" s="379"/>
      <c r="H65" s="379"/>
      <c r="I65" s="379"/>
      <c r="J65" s="379"/>
    </row>
    <row r="66" spans="1:10" s="139" customFormat="1" ht="12.6" customHeight="1" x14ac:dyDescent="0.2">
      <c r="A66" s="379" t="s">
        <v>1075</v>
      </c>
      <c r="B66" s="379"/>
      <c r="C66" s="379"/>
      <c r="D66" s="379"/>
      <c r="E66" s="379"/>
      <c r="F66" s="379"/>
      <c r="G66" s="379"/>
      <c r="H66" s="379"/>
      <c r="I66" s="379"/>
      <c r="J66" s="379"/>
    </row>
    <row r="67" spans="1:10" s="139" customFormat="1" ht="12.6" customHeight="1" x14ac:dyDescent="0.2">
      <c r="A67" s="379"/>
      <c r="B67" s="379"/>
      <c r="C67" s="379"/>
      <c r="D67" s="379"/>
      <c r="E67" s="379"/>
      <c r="F67" s="379"/>
      <c r="G67" s="379"/>
      <c r="H67" s="379"/>
      <c r="I67" s="379"/>
      <c r="J67" s="379"/>
    </row>
    <row r="68" spans="1:10" s="139" customFormat="1" ht="12.6" customHeight="1" x14ac:dyDescent="0.2">
      <c r="A68" s="379"/>
      <c r="B68" s="379"/>
      <c r="C68" s="379"/>
      <c r="D68" s="379"/>
      <c r="E68" s="379"/>
      <c r="F68" s="379"/>
      <c r="G68" s="379"/>
      <c r="H68" s="379"/>
      <c r="I68" s="379"/>
      <c r="J68" s="379"/>
    </row>
    <row r="69" spans="1:10" s="139" customFormat="1" ht="12.6" customHeight="1" x14ac:dyDescent="0.2">
      <c r="A69" s="379"/>
      <c r="B69" s="379"/>
      <c r="C69" s="379"/>
      <c r="D69" s="379"/>
      <c r="E69" s="379"/>
      <c r="F69" s="379"/>
      <c r="G69" s="379"/>
      <c r="H69" s="379"/>
      <c r="I69" s="379"/>
      <c r="J69" s="379"/>
    </row>
    <row r="70" spans="1:10" s="139" customFormat="1" ht="12.6" customHeight="1" x14ac:dyDescent="0.2">
      <c r="A70" s="379" t="s">
        <v>1074</v>
      </c>
      <c r="B70" s="379"/>
      <c r="C70" s="379"/>
      <c r="D70" s="379"/>
      <c r="E70" s="379"/>
      <c r="F70" s="379"/>
      <c r="G70" s="379"/>
      <c r="H70" s="379"/>
      <c r="I70" s="379"/>
      <c r="J70" s="379"/>
    </row>
    <row r="71" spans="1:10" s="139" customFormat="1" ht="12.6" customHeight="1" x14ac:dyDescent="0.2">
      <c r="A71" s="379"/>
      <c r="B71" s="379"/>
      <c r="C71" s="379"/>
      <c r="D71" s="379"/>
      <c r="E71" s="379"/>
      <c r="F71" s="379"/>
      <c r="G71" s="379"/>
      <c r="H71" s="379"/>
      <c r="I71" s="379"/>
      <c r="J71" s="379"/>
    </row>
    <row r="72" spans="1:10" s="139" customFormat="1" ht="12.6" customHeight="1" x14ac:dyDescent="0.2">
      <c r="A72" s="379"/>
      <c r="B72" s="379"/>
      <c r="C72" s="379"/>
      <c r="D72" s="379"/>
      <c r="E72" s="379"/>
      <c r="F72" s="379"/>
      <c r="G72" s="379"/>
      <c r="H72" s="379"/>
      <c r="I72" s="379"/>
      <c r="J72" s="379"/>
    </row>
    <row r="73" spans="1:10" s="139" customFormat="1" ht="12.6" customHeight="1" x14ac:dyDescent="0.2">
      <c r="A73" s="379"/>
      <c r="B73" s="379"/>
      <c r="C73" s="379"/>
      <c r="D73" s="379"/>
      <c r="E73" s="379"/>
      <c r="F73" s="379"/>
      <c r="G73" s="379"/>
      <c r="H73" s="379"/>
      <c r="I73" s="379"/>
      <c r="J73" s="379"/>
    </row>
    <row r="74" spans="1:10" s="139" customFormat="1" ht="12.6" customHeight="1" x14ac:dyDescent="0.2">
      <c r="A74" s="379" t="s">
        <v>1073</v>
      </c>
      <c r="B74" s="379"/>
      <c r="C74" s="379"/>
      <c r="D74" s="379"/>
      <c r="E74" s="379"/>
      <c r="F74" s="379"/>
      <c r="G74" s="379"/>
      <c r="H74" s="379"/>
      <c r="I74" s="379"/>
      <c r="J74" s="379"/>
    </row>
    <row r="75" spans="1:10" s="139" customFormat="1" ht="12.6" customHeight="1" x14ac:dyDescent="0.2">
      <c r="A75" s="379"/>
      <c r="B75" s="379"/>
      <c r="C75" s="379"/>
      <c r="D75" s="379"/>
      <c r="E75" s="379"/>
      <c r="F75" s="379"/>
      <c r="G75" s="379"/>
      <c r="H75" s="379"/>
      <c r="I75" s="379"/>
      <c r="J75" s="379"/>
    </row>
    <row r="76" spans="1:10" s="139" customFormat="1" ht="12.6" customHeight="1" x14ac:dyDescent="0.2">
      <c r="A76" s="379"/>
      <c r="B76" s="379"/>
      <c r="C76" s="379"/>
      <c r="D76" s="379"/>
      <c r="E76" s="379"/>
      <c r="F76" s="379"/>
      <c r="G76" s="379"/>
      <c r="H76" s="379"/>
      <c r="I76" s="379"/>
      <c r="J76" s="379"/>
    </row>
    <row r="77" spans="1:10" s="139" customFormat="1" ht="12.6" customHeight="1" x14ac:dyDescent="0.2">
      <c r="A77" s="379"/>
      <c r="B77" s="379"/>
      <c r="C77" s="379"/>
      <c r="D77" s="379"/>
      <c r="E77" s="379"/>
      <c r="F77" s="379"/>
      <c r="G77" s="379"/>
      <c r="H77" s="379"/>
      <c r="I77" s="379"/>
      <c r="J77" s="379"/>
    </row>
    <row r="78" spans="1:10" s="139" customFormat="1" ht="12.6" customHeight="1" x14ac:dyDescent="0.2">
      <c r="A78" s="379"/>
      <c r="B78" s="379"/>
      <c r="C78" s="379"/>
      <c r="D78" s="379"/>
      <c r="E78" s="379"/>
      <c r="F78" s="379"/>
      <c r="G78" s="379"/>
      <c r="H78" s="379"/>
      <c r="I78" s="379"/>
      <c r="J78" s="379"/>
    </row>
    <row r="79" spans="1:10" s="139" customFormat="1" ht="12.6" customHeight="1" x14ac:dyDescent="0.2">
      <c r="A79" s="137"/>
      <c r="B79" s="137"/>
      <c r="C79" s="137"/>
      <c r="D79" s="137"/>
      <c r="E79" s="137"/>
      <c r="F79" s="137"/>
      <c r="G79" s="137"/>
      <c r="H79" s="137"/>
      <c r="I79" s="137"/>
      <c r="J79" s="137"/>
    </row>
    <row r="80" spans="1:10" ht="17.25" customHeight="1" x14ac:dyDescent="0.2">
      <c r="A80" s="381" t="s">
        <v>2</v>
      </c>
      <c r="B80" s="381"/>
      <c r="C80" s="381"/>
      <c r="D80" s="381"/>
      <c r="E80" s="381"/>
      <c r="F80" s="381"/>
      <c r="G80" s="381"/>
      <c r="H80" s="381"/>
      <c r="I80" s="381"/>
      <c r="J80" s="381"/>
    </row>
    <row r="81" spans="1:11" s="139" customFormat="1" ht="12.75" customHeight="1" x14ac:dyDescent="0.2">
      <c r="A81" s="379" t="s">
        <v>857</v>
      </c>
      <c r="B81" s="379"/>
      <c r="C81" s="379"/>
      <c r="D81" s="379"/>
      <c r="E81" s="379"/>
      <c r="F81" s="379"/>
      <c r="G81" s="379"/>
      <c r="H81" s="379"/>
      <c r="I81" s="379"/>
      <c r="J81" s="379"/>
    </row>
    <row r="82" spans="1:11" s="139" customFormat="1" ht="12.75" customHeight="1" x14ac:dyDescent="0.2">
      <c r="A82" s="379"/>
      <c r="B82" s="379"/>
      <c r="C82" s="379"/>
      <c r="D82" s="379"/>
      <c r="E82" s="379"/>
      <c r="F82" s="379"/>
      <c r="G82" s="379"/>
      <c r="H82" s="379"/>
      <c r="I82" s="379"/>
      <c r="J82" s="379"/>
    </row>
    <row r="83" spans="1:11" s="139" customFormat="1" ht="12.75" customHeight="1" x14ac:dyDescent="0.2">
      <c r="A83" s="379"/>
      <c r="B83" s="379"/>
      <c r="C83" s="379"/>
      <c r="D83" s="379"/>
      <c r="E83" s="379"/>
      <c r="F83" s="379"/>
      <c r="G83" s="379"/>
      <c r="H83" s="379"/>
      <c r="I83" s="379"/>
      <c r="J83" s="379"/>
    </row>
    <row r="84" spans="1:11" s="139" customFormat="1" ht="12.75" customHeight="1" x14ac:dyDescent="0.2">
      <c r="A84" s="302"/>
      <c r="B84" s="302"/>
      <c r="C84" s="302"/>
      <c r="D84" s="302"/>
      <c r="E84" s="302"/>
      <c r="F84" s="302"/>
      <c r="G84" s="302"/>
      <c r="H84" s="302"/>
      <c r="I84" s="302"/>
      <c r="J84" s="302"/>
    </row>
    <row r="85" spans="1:11" ht="15" x14ac:dyDescent="0.25">
      <c r="A85" s="207" t="s">
        <v>973</v>
      </c>
      <c r="B85" s="207"/>
      <c r="C85" s="207"/>
      <c r="D85" s="207"/>
      <c r="E85" s="207"/>
      <c r="F85" s="207"/>
      <c r="G85" s="207"/>
      <c r="H85" s="207"/>
      <c r="I85" s="207"/>
      <c r="J85" s="207"/>
      <c r="K85" s="207"/>
    </row>
    <row r="86" spans="1:11" ht="15.75" customHeight="1" x14ac:dyDescent="0.2">
      <c r="A86" s="136"/>
      <c r="B86" s="136"/>
      <c r="C86" s="136"/>
    </row>
    <row r="87" spans="1:11" s="139" customFormat="1" ht="12.75" customHeight="1" x14ac:dyDescent="0.2">
      <c r="A87" s="379" t="s">
        <v>1097</v>
      </c>
      <c r="B87" s="379"/>
      <c r="C87" s="379"/>
      <c r="D87" s="379"/>
      <c r="E87" s="379"/>
      <c r="F87" s="379"/>
      <c r="G87" s="379"/>
      <c r="H87" s="379"/>
      <c r="I87" s="379"/>
      <c r="J87" s="379"/>
    </row>
    <row r="88" spans="1:11" s="139" customFormat="1" ht="12.75" customHeight="1" x14ac:dyDescent="0.2">
      <c r="A88" s="379"/>
      <c r="B88" s="379"/>
      <c r="C88" s="379"/>
      <c r="D88" s="379"/>
      <c r="E88" s="379"/>
      <c r="F88" s="379"/>
      <c r="G88" s="379"/>
      <c r="H88" s="379"/>
      <c r="I88" s="379"/>
      <c r="J88" s="379"/>
    </row>
    <row r="89" spans="1:11" s="139" customFormat="1" ht="12.75" customHeight="1" x14ac:dyDescent="0.2">
      <c r="A89" s="379"/>
      <c r="B89" s="379"/>
      <c r="C89" s="379"/>
      <c r="D89" s="379"/>
      <c r="E89" s="379"/>
      <c r="F89" s="379"/>
      <c r="G89" s="379"/>
      <c r="H89" s="379"/>
      <c r="I89" s="379"/>
      <c r="J89" s="379"/>
    </row>
    <row r="90" spans="1:11" s="139" customFormat="1" ht="12.75" customHeight="1" x14ac:dyDescent="0.2">
      <c r="A90" s="379"/>
      <c r="B90" s="379"/>
      <c r="C90" s="379"/>
      <c r="D90" s="379"/>
      <c r="E90" s="379"/>
      <c r="F90" s="379"/>
      <c r="G90" s="379"/>
      <c r="H90" s="379"/>
      <c r="I90" s="379"/>
      <c r="J90" s="379"/>
    </row>
    <row r="91" spans="1:11" s="139" customFormat="1" ht="16.5" customHeight="1" x14ac:dyDescent="0.2">
      <c r="A91" s="379"/>
      <c r="B91" s="379"/>
      <c r="C91" s="379"/>
      <c r="D91" s="379"/>
      <c r="E91" s="379"/>
      <c r="F91" s="379"/>
      <c r="G91" s="379"/>
      <c r="H91" s="379"/>
      <c r="I91" s="379"/>
      <c r="J91" s="379"/>
    </row>
    <row r="92" spans="1:11" s="139" customFormat="1" ht="12.75" customHeight="1" x14ac:dyDescent="0.2">
      <c r="A92" s="379" t="s">
        <v>974</v>
      </c>
      <c r="B92" s="379"/>
      <c r="C92" s="379"/>
      <c r="D92" s="379"/>
      <c r="E92" s="379"/>
      <c r="F92" s="379"/>
      <c r="G92" s="379"/>
      <c r="H92" s="379"/>
      <c r="I92" s="379"/>
      <c r="J92" s="379"/>
    </row>
    <row r="93" spans="1:11" s="139" customFormat="1" ht="12.75" customHeight="1" x14ac:dyDescent="0.2">
      <c r="A93" s="379"/>
      <c r="B93" s="379"/>
      <c r="C93" s="379"/>
      <c r="D93" s="379"/>
      <c r="E93" s="379"/>
      <c r="F93" s="379"/>
      <c r="G93" s="379"/>
      <c r="H93" s="379"/>
      <c r="I93" s="379"/>
      <c r="J93" s="379"/>
    </row>
    <row r="94" spans="1:11" s="139" customFormat="1" ht="12.75" customHeight="1" x14ac:dyDescent="0.2">
      <c r="A94" s="379"/>
      <c r="B94" s="379"/>
      <c r="C94" s="379"/>
      <c r="D94" s="379"/>
      <c r="E94" s="379"/>
      <c r="F94" s="379"/>
      <c r="G94" s="379"/>
      <c r="H94" s="379"/>
      <c r="I94" s="379"/>
      <c r="J94" s="379"/>
    </row>
    <row r="95" spans="1:11" s="139" customFormat="1" ht="12.75" customHeight="1" x14ac:dyDescent="0.2">
      <c r="A95" s="379"/>
      <c r="B95" s="379"/>
      <c r="C95" s="379"/>
      <c r="D95" s="379"/>
      <c r="E95" s="379"/>
      <c r="F95" s="379"/>
      <c r="G95" s="379"/>
      <c r="H95" s="379"/>
      <c r="I95" s="379"/>
      <c r="J95" s="379"/>
    </row>
    <row r="96" spans="1:11" s="139" customFormat="1" ht="16.5" customHeight="1" x14ac:dyDescent="0.2">
      <c r="A96" s="379"/>
      <c r="B96" s="379"/>
      <c r="C96" s="379"/>
      <c r="D96" s="379"/>
      <c r="E96" s="379"/>
      <c r="F96" s="379"/>
      <c r="G96" s="379"/>
      <c r="H96" s="379"/>
      <c r="I96" s="379"/>
      <c r="J96" s="379"/>
    </row>
    <row r="97" spans="1:11" s="139" customFormat="1" ht="12.75" customHeight="1" x14ac:dyDescent="0.2">
      <c r="A97" s="379" t="s">
        <v>975</v>
      </c>
      <c r="B97" s="379"/>
      <c r="C97" s="379"/>
      <c r="D97" s="379"/>
      <c r="E97" s="379"/>
      <c r="F97" s="379"/>
      <c r="G97" s="379"/>
      <c r="H97" s="379"/>
      <c r="I97" s="379"/>
      <c r="J97" s="379"/>
    </row>
    <row r="98" spans="1:11" s="139" customFormat="1" ht="12.75" customHeight="1" x14ac:dyDescent="0.2">
      <c r="A98" s="379"/>
      <c r="B98" s="379"/>
      <c r="C98" s="379"/>
      <c r="D98" s="379"/>
      <c r="E98" s="379"/>
      <c r="F98" s="379"/>
      <c r="G98" s="379"/>
      <c r="H98" s="379"/>
      <c r="I98" s="379"/>
      <c r="J98" s="379"/>
    </row>
    <row r="99" spans="1:11" s="139" customFormat="1" ht="12.75" customHeight="1" x14ac:dyDescent="0.2">
      <c r="A99" s="379"/>
      <c r="B99" s="379"/>
      <c r="C99" s="379"/>
      <c r="D99" s="379"/>
      <c r="E99" s="379"/>
      <c r="F99" s="379"/>
      <c r="G99" s="379"/>
      <c r="H99" s="379"/>
      <c r="I99" s="379"/>
      <c r="J99" s="379"/>
    </row>
    <row r="100" spans="1:11" s="139" customFormat="1" ht="12.75" customHeight="1" x14ac:dyDescent="0.2">
      <c r="A100" s="379"/>
      <c r="B100" s="379"/>
      <c r="C100" s="379"/>
      <c r="D100" s="379"/>
      <c r="E100" s="379"/>
      <c r="F100" s="379"/>
      <c r="G100" s="379"/>
      <c r="H100" s="379"/>
      <c r="I100" s="379"/>
      <c r="J100" s="379"/>
    </row>
    <row r="101" spans="1:11" ht="25.5" customHeight="1" x14ac:dyDescent="0.2"/>
    <row r="102" spans="1:11" ht="15" x14ac:dyDescent="0.25">
      <c r="A102" s="207" t="s">
        <v>976</v>
      </c>
      <c r="B102" s="207"/>
      <c r="C102" s="207"/>
      <c r="D102" s="207"/>
      <c r="E102" s="207"/>
      <c r="F102" s="207"/>
      <c r="G102" s="207"/>
      <c r="H102" s="207"/>
      <c r="I102" s="207"/>
      <c r="J102" s="207"/>
      <c r="K102" s="207"/>
    </row>
    <row r="103" spans="1:11" ht="15.75" customHeight="1" x14ac:dyDescent="0.2">
      <c r="A103" s="136"/>
      <c r="B103" s="136"/>
      <c r="C103" s="136"/>
    </row>
    <row r="104" spans="1:11" s="137" customFormat="1" ht="12.75" customHeight="1" x14ac:dyDescent="0.2">
      <c r="A104" s="379" t="s">
        <v>1027</v>
      </c>
      <c r="B104" s="379"/>
      <c r="C104" s="379"/>
      <c r="D104" s="379"/>
      <c r="E104" s="379"/>
      <c r="F104" s="379"/>
      <c r="G104" s="379"/>
      <c r="H104" s="379"/>
      <c r="I104" s="379"/>
      <c r="J104" s="379"/>
    </row>
    <row r="105" spans="1:11" s="137" customFormat="1" ht="12.75" customHeight="1" x14ac:dyDescent="0.2">
      <c r="A105" s="379"/>
      <c r="B105" s="379"/>
      <c r="C105" s="379"/>
      <c r="D105" s="379"/>
      <c r="E105" s="379"/>
      <c r="F105" s="379"/>
      <c r="G105" s="379"/>
      <c r="H105" s="379"/>
      <c r="I105" s="379"/>
      <c r="J105" s="379"/>
    </row>
    <row r="106" spans="1:11" s="137" customFormat="1" ht="12.75" customHeight="1" x14ac:dyDescent="0.2">
      <c r="A106" s="379"/>
      <c r="B106" s="379"/>
      <c r="C106" s="379"/>
      <c r="D106" s="379"/>
      <c r="E106" s="379"/>
      <c r="F106" s="379"/>
      <c r="G106" s="379"/>
      <c r="H106" s="379"/>
      <c r="I106" s="379"/>
      <c r="J106" s="379"/>
    </row>
    <row r="107" spans="1:11" s="137" customFormat="1" ht="12.75" customHeight="1" x14ac:dyDescent="0.2">
      <c r="A107" s="379"/>
      <c r="B107" s="379"/>
      <c r="C107" s="379"/>
      <c r="D107" s="379"/>
      <c r="E107" s="379"/>
      <c r="F107" s="379"/>
      <c r="G107" s="379"/>
      <c r="H107" s="379"/>
      <c r="I107" s="379"/>
      <c r="J107" s="379"/>
    </row>
    <row r="108" spans="1:11" s="137" customFormat="1" ht="12.75" customHeight="1" x14ac:dyDescent="0.2">
      <c r="A108" s="380" t="s">
        <v>977</v>
      </c>
      <c r="B108" s="380"/>
      <c r="C108" s="380"/>
      <c r="D108" s="380"/>
      <c r="E108" s="380"/>
      <c r="F108" s="380"/>
      <c r="G108" s="380"/>
      <c r="H108" s="380"/>
      <c r="I108" s="380"/>
      <c r="J108" s="380"/>
    </row>
    <row r="109" spans="1:11" s="137" customFormat="1" ht="13.5" customHeight="1" x14ac:dyDescent="0.2">
      <c r="A109" s="380"/>
      <c r="B109" s="380"/>
      <c r="C109" s="380"/>
      <c r="D109" s="380"/>
      <c r="E109" s="380"/>
      <c r="F109" s="380"/>
      <c r="G109" s="380"/>
      <c r="H109" s="380"/>
      <c r="I109" s="380"/>
      <c r="J109" s="380"/>
    </row>
    <row r="110" spans="1:11" s="137" customFormat="1" ht="12.75" customHeight="1" x14ac:dyDescent="0.2">
      <c r="A110" s="380" t="s">
        <v>978</v>
      </c>
      <c r="B110" s="380"/>
      <c r="C110" s="380"/>
      <c r="D110" s="380"/>
      <c r="E110" s="380"/>
      <c r="F110" s="380"/>
      <c r="G110" s="380"/>
      <c r="H110" s="380"/>
      <c r="I110" s="380"/>
      <c r="J110" s="380"/>
    </row>
    <row r="111" spans="1:11" s="137" customFormat="1" ht="13.5" customHeight="1" x14ac:dyDescent="0.2">
      <c r="A111" s="380"/>
      <c r="B111" s="380"/>
      <c r="C111" s="380"/>
      <c r="D111" s="380"/>
      <c r="E111" s="380"/>
      <c r="F111" s="380"/>
      <c r="G111" s="380"/>
      <c r="H111" s="380"/>
      <c r="I111" s="380"/>
      <c r="J111" s="380"/>
    </row>
    <row r="112" spans="1:11" s="137" customFormat="1" ht="12.75" customHeight="1" x14ac:dyDescent="0.2">
      <c r="A112" s="380"/>
      <c r="B112" s="380"/>
      <c r="C112" s="380"/>
      <c r="D112" s="380"/>
      <c r="E112" s="380"/>
      <c r="F112" s="380"/>
      <c r="G112" s="380"/>
      <c r="H112" s="380"/>
      <c r="I112" s="380"/>
      <c r="J112" s="380"/>
    </row>
    <row r="113" spans="1:11" s="137" customFormat="1" ht="12.75" customHeight="1" x14ac:dyDescent="0.2">
      <c r="A113" s="379" t="s">
        <v>1067</v>
      </c>
      <c r="B113" s="379"/>
      <c r="C113" s="379"/>
      <c r="D113" s="379"/>
      <c r="E113" s="379"/>
      <c r="F113" s="379"/>
      <c r="G113" s="379"/>
      <c r="H113" s="379"/>
      <c r="I113" s="379"/>
      <c r="J113" s="379"/>
    </row>
    <row r="114" spans="1:11" s="137" customFormat="1" ht="13.5" customHeight="1" x14ac:dyDescent="0.2">
      <c r="A114" s="379"/>
      <c r="B114" s="379"/>
      <c r="C114" s="379"/>
      <c r="D114" s="379"/>
      <c r="E114" s="379"/>
      <c r="F114" s="379"/>
      <c r="G114" s="379"/>
      <c r="H114" s="379"/>
      <c r="I114" s="379"/>
      <c r="J114" s="379"/>
    </row>
    <row r="115" spans="1:11" s="137" customFormat="1" ht="12.75" customHeight="1" x14ac:dyDescent="0.2">
      <c r="A115" s="379"/>
      <c r="B115" s="379"/>
      <c r="C115" s="379"/>
      <c r="D115" s="379"/>
      <c r="E115" s="379"/>
      <c r="F115" s="379"/>
      <c r="G115" s="379"/>
      <c r="H115" s="379"/>
      <c r="I115" s="379"/>
      <c r="J115" s="379"/>
    </row>
    <row r="116" spans="1:11" s="137" customFormat="1" ht="12.75" customHeight="1" x14ac:dyDescent="0.2">
      <c r="A116" s="379"/>
      <c r="B116" s="379"/>
      <c r="C116" s="379"/>
      <c r="D116" s="379"/>
      <c r="E116" s="379"/>
      <c r="F116" s="379"/>
      <c r="G116" s="379"/>
      <c r="H116" s="379"/>
      <c r="I116" s="379"/>
      <c r="J116" s="379"/>
    </row>
    <row r="117" spans="1:11" s="137" customFormat="1" ht="12.75" customHeight="1" x14ac:dyDescent="0.2">
      <c r="A117" s="379"/>
      <c r="B117" s="379"/>
      <c r="C117" s="379"/>
      <c r="D117" s="379"/>
      <c r="E117" s="379"/>
      <c r="F117" s="379"/>
      <c r="G117" s="379"/>
      <c r="H117" s="379"/>
      <c r="I117" s="379"/>
      <c r="J117" s="379"/>
    </row>
    <row r="118" spans="1:11" s="137" customFormat="1" ht="12.75" customHeight="1" x14ac:dyDescent="0.2">
      <c r="A118" s="379" t="s">
        <v>1028</v>
      </c>
      <c r="B118" s="379"/>
      <c r="C118" s="379"/>
      <c r="D118" s="379"/>
      <c r="E118" s="379"/>
      <c r="F118" s="379"/>
      <c r="G118" s="379"/>
      <c r="H118" s="379"/>
      <c r="I118" s="379"/>
      <c r="J118" s="379"/>
    </row>
    <row r="119" spans="1:11" s="137" customFormat="1" ht="12.75" customHeight="1" x14ac:dyDescent="0.2">
      <c r="A119" s="379"/>
      <c r="B119" s="379"/>
      <c r="C119" s="379"/>
      <c r="D119" s="379"/>
      <c r="E119" s="379"/>
      <c r="F119" s="379"/>
      <c r="G119" s="379"/>
      <c r="H119" s="379"/>
      <c r="I119" s="379"/>
      <c r="J119" s="379"/>
    </row>
    <row r="120" spans="1:11" s="137" customFormat="1" ht="12.75" customHeight="1" x14ac:dyDescent="0.2">
      <c r="A120" s="379"/>
      <c r="B120" s="379"/>
      <c r="C120" s="379"/>
      <c r="D120" s="379"/>
      <c r="E120" s="379"/>
      <c r="F120" s="379"/>
      <c r="G120" s="379"/>
      <c r="H120" s="379"/>
      <c r="I120" s="379"/>
      <c r="J120" s="379"/>
    </row>
    <row r="121" spans="1:11" s="137" customFormat="1" ht="12.75" customHeight="1" x14ac:dyDescent="0.2">
      <c r="A121" s="379"/>
      <c r="B121" s="379"/>
      <c r="C121" s="379"/>
      <c r="D121" s="379"/>
      <c r="E121" s="379"/>
      <c r="F121" s="379"/>
      <c r="G121" s="379"/>
      <c r="H121" s="379"/>
      <c r="I121" s="379"/>
      <c r="J121" s="379"/>
    </row>
    <row r="122" spans="1:11" s="137" customFormat="1" ht="12.75" customHeight="1" x14ac:dyDescent="0.2">
      <c r="A122" s="379"/>
      <c r="B122" s="379"/>
      <c r="C122" s="379"/>
      <c r="D122" s="379"/>
      <c r="E122" s="379"/>
      <c r="F122" s="379"/>
      <c r="G122" s="379"/>
      <c r="H122" s="379"/>
      <c r="I122" s="379"/>
      <c r="J122" s="379"/>
    </row>
    <row r="123" spans="1:11" s="137" customFormat="1" ht="12.75" customHeight="1" x14ac:dyDescent="0.2">
      <c r="A123" s="379" t="s">
        <v>1037</v>
      </c>
      <c r="B123" s="379"/>
      <c r="C123" s="379"/>
      <c r="D123" s="379"/>
      <c r="E123" s="379"/>
      <c r="F123" s="379"/>
      <c r="G123" s="379"/>
      <c r="H123" s="379"/>
      <c r="I123" s="379"/>
      <c r="J123" s="379"/>
    </row>
    <row r="124" spans="1:11" s="137" customFormat="1" ht="13.5" customHeight="1" x14ac:dyDescent="0.2">
      <c r="A124" s="379"/>
      <c r="B124" s="379"/>
      <c r="C124" s="379"/>
      <c r="D124" s="379"/>
      <c r="E124" s="379"/>
      <c r="F124" s="379"/>
      <c r="G124" s="379"/>
      <c r="H124" s="379"/>
      <c r="I124" s="379"/>
      <c r="J124" s="379"/>
    </row>
    <row r="125" spans="1:11" ht="35.25" customHeight="1" x14ac:dyDescent="0.2"/>
    <row r="126" spans="1:11" ht="15" x14ac:dyDescent="0.25">
      <c r="A126" s="219" t="s">
        <v>979</v>
      </c>
      <c r="B126" s="219"/>
      <c r="C126" s="219"/>
      <c r="D126" s="219"/>
      <c r="E126" s="219"/>
      <c r="F126" s="219"/>
      <c r="G126" s="219"/>
      <c r="H126" s="219"/>
      <c r="I126" s="219"/>
      <c r="J126" s="219"/>
      <c r="K126" s="219"/>
    </row>
    <row r="127" spans="1:11" ht="15.75" customHeight="1" x14ac:dyDescent="0.2">
      <c r="A127" s="136"/>
      <c r="B127" s="136"/>
      <c r="C127" s="136"/>
    </row>
    <row r="128" spans="1:11" ht="12.75" customHeight="1" x14ac:dyDescent="0.2">
      <c r="A128" s="379" t="s">
        <v>980</v>
      </c>
      <c r="B128" s="379"/>
      <c r="C128" s="379"/>
      <c r="D128" s="379"/>
      <c r="E128" s="379"/>
      <c r="F128" s="379"/>
      <c r="G128" s="379"/>
      <c r="H128" s="379"/>
      <c r="I128" s="379"/>
      <c r="J128" s="379"/>
    </row>
    <row r="129" spans="1:11" ht="12.75" customHeight="1" x14ac:dyDescent="0.2">
      <c r="A129" s="379"/>
      <c r="B129" s="379"/>
      <c r="C129" s="379"/>
      <c r="D129" s="379"/>
      <c r="E129" s="379"/>
      <c r="F129" s="379"/>
      <c r="G129" s="379"/>
      <c r="H129" s="379"/>
      <c r="I129" s="379"/>
      <c r="J129" s="379"/>
    </row>
    <row r="130" spans="1:11" ht="12.75" customHeight="1" x14ac:dyDescent="0.2">
      <c r="A130" s="379"/>
      <c r="B130" s="379"/>
      <c r="C130" s="379"/>
      <c r="D130" s="379"/>
      <c r="E130" s="379"/>
      <c r="F130" s="379"/>
      <c r="G130" s="379"/>
      <c r="H130" s="379"/>
      <c r="I130" s="379"/>
      <c r="J130" s="379"/>
    </row>
    <row r="131" spans="1:11" ht="12.75" customHeight="1" x14ac:dyDescent="0.2">
      <c r="A131" s="379"/>
      <c r="B131" s="379"/>
      <c r="C131" s="379"/>
      <c r="D131" s="379"/>
      <c r="E131" s="379"/>
      <c r="F131" s="379"/>
      <c r="G131" s="379"/>
      <c r="H131" s="379"/>
      <c r="I131" s="379"/>
      <c r="J131" s="379"/>
    </row>
    <row r="132" spans="1:11" ht="12.75" customHeight="1" x14ac:dyDescent="0.2">
      <c r="A132" s="379"/>
      <c r="B132" s="379"/>
      <c r="C132" s="379"/>
      <c r="D132" s="379"/>
      <c r="E132" s="379"/>
      <c r="F132" s="379"/>
      <c r="G132" s="379"/>
      <c r="H132" s="379"/>
      <c r="I132" s="379"/>
      <c r="J132" s="379"/>
    </row>
    <row r="133" spans="1:11" ht="12.75" customHeight="1" x14ac:dyDescent="0.2">
      <c r="A133" s="379"/>
      <c r="B133" s="379"/>
      <c r="C133" s="379"/>
      <c r="D133" s="379"/>
      <c r="E133" s="379"/>
      <c r="F133" s="379"/>
      <c r="G133" s="379"/>
      <c r="H133" s="379"/>
      <c r="I133" s="379"/>
      <c r="J133" s="379"/>
    </row>
    <row r="134" spans="1:11" ht="12.75" customHeight="1" x14ac:dyDescent="0.2">
      <c r="A134" s="379"/>
      <c r="B134" s="379"/>
      <c r="C134" s="379"/>
      <c r="D134" s="379"/>
      <c r="E134" s="379"/>
      <c r="F134" s="379"/>
      <c r="G134" s="379"/>
      <c r="H134" s="379"/>
      <c r="I134" s="379"/>
      <c r="J134" s="379"/>
    </row>
    <row r="135" spans="1:11" ht="12.75" customHeight="1" x14ac:dyDescent="0.2">
      <c r="A135" s="379"/>
      <c r="B135" s="379"/>
      <c r="C135" s="379"/>
      <c r="D135" s="379"/>
      <c r="E135" s="379"/>
      <c r="F135" s="379"/>
      <c r="G135" s="379"/>
      <c r="H135" s="379"/>
      <c r="I135" s="379"/>
      <c r="J135" s="379"/>
    </row>
    <row r="136" spans="1:11" ht="12.75" customHeight="1" x14ac:dyDescent="0.2">
      <c r="A136" s="379"/>
      <c r="B136" s="379"/>
      <c r="C136" s="379"/>
      <c r="D136" s="379"/>
      <c r="E136" s="379"/>
      <c r="F136" s="379"/>
      <c r="G136" s="379"/>
      <c r="H136" s="379"/>
      <c r="I136" s="379"/>
      <c r="J136" s="379"/>
    </row>
    <row r="137" spans="1:11" ht="12.75" customHeight="1" x14ac:dyDescent="0.2">
      <c r="A137" s="379"/>
      <c r="B137" s="379"/>
      <c r="C137" s="379"/>
      <c r="D137" s="379"/>
      <c r="E137" s="379"/>
      <c r="F137" s="379"/>
      <c r="G137" s="379"/>
      <c r="H137" s="379"/>
      <c r="I137" s="379"/>
      <c r="J137" s="379"/>
    </row>
    <row r="138" spans="1:11" ht="12.75" customHeight="1" x14ac:dyDescent="0.2">
      <c r="A138" s="379" t="s">
        <v>1205</v>
      </c>
      <c r="B138" s="379"/>
      <c r="C138" s="379"/>
      <c r="D138" s="379"/>
      <c r="E138" s="379"/>
      <c r="F138" s="379"/>
      <c r="G138" s="379"/>
      <c r="H138" s="379"/>
      <c r="I138" s="379"/>
      <c r="J138" s="379"/>
    </row>
    <row r="139" spans="1:11" ht="12.75" customHeight="1" x14ac:dyDescent="0.2">
      <c r="A139" s="379"/>
      <c r="B139" s="379"/>
      <c r="C139" s="379"/>
      <c r="D139" s="379"/>
      <c r="E139" s="379"/>
      <c r="F139" s="379"/>
      <c r="G139" s="379"/>
      <c r="H139" s="379"/>
      <c r="I139" s="379"/>
      <c r="J139" s="379"/>
    </row>
    <row r="140" spans="1:11" ht="12.75" customHeight="1" x14ac:dyDescent="0.2">
      <c r="A140" s="379"/>
      <c r="B140" s="379"/>
      <c r="C140" s="379"/>
      <c r="D140" s="379"/>
      <c r="E140" s="379"/>
      <c r="F140" s="379"/>
      <c r="G140" s="379"/>
      <c r="H140" s="379"/>
      <c r="I140" s="379"/>
      <c r="J140" s="379"/>
    </row>
    <row r="141" spans="1:11" ht="12.75" customHeight="1" x14ac:dyDescent="0.2">
      <c r="A141" s="379"/>
      <c r="B141" s="379"/>
      <c r="C141" s="379"/>
      <c r="D141" s="379"/>
      <c r="E141" s="379"/>
      <c r="F141" s="379"/>
      <c r="G141" s="379"/>
      <c r="H141" s="379"/>
      <c r="I141" s="379"/>
      <c r="J141" s="379"/>
    </row>
    <row r="142" spans="1:11" ht="12.75" customHeight="1" x14ac:dyDescent="0.2">
      <c r="A142" s="379"/>
      <c r="B142" s="379"/>
      <c r="C142" s="379"/>
      <c r="D142" s="379"/>
      <c r="E142" s="379"/>
      <c r="F142" s="379"/>
      <c r="G142" s="379"/>
      <c r="H142" s="379"/>
      <c r="I142" s="379"/>
      <c r="J142" s="379"/>
    </row>
    <row r="143" spans="1:11" ht="25.5" customHeight="1" x14ac:dyDescent="0.2"/>
    <row r="144" spans="1:11" ht="15" x14ac:dyDescent="0.25">
      <c r="A144" s="219" t="s">
        <v>11</v>
      </c>
      <c r="B144" s="219"/>
      <c r="C144" s="219"/>
      <c r="D144" s="219"/>
      <c r="E144" s="219"/>
      <c r="F144" s="219"/>
      <c r="G144" s="219"/>
      <c r="H144" s="219"/>
      <c r="I144" s="219"/>
      <c r="J144" s="219"/>
      <c r="K144" s="219"/>
    </row>
    <row r="145" spans="1:11" ht="15.75" customHeight="1" x14ac:dyDescent="0.2">
      <c r="A145" s="136"/>
      <c r="B145" s="136"/>
      <c r="C145" s="136"/>
    </row>
    <row r="146" spans="1:11" s="137" customFormat="1" ht="12.75" customHeight="1" x14ac:dyDescent="0.2">
      <c r="A146" s="379" t="s">
        <v>1206</v>
      </c>
      <c r="B146" s="379"/>
      <c r="C146" s="379"/>
      <c r="D146" s="379"/>
      <c r="E146" s="379"/>
      <c r="F146" s="379"/>
      <c r="G146" s="379"/>
      <c r="H146" s="379"/>
      <c r="I146" s="379"/>
      <c r="J146" s="379"/>
    </row>
    <row r="147" spans="1:11" x14ac:dyDescent="0.2">
      <c r="A147" s="379"/>
      <c r="B147" s="379"/>
      <c r="C147" s="379"/>
      <c r="D147" s="379"/>
      <c r="E147" s="379"/>
      <c r="F147" s="379"/>
      <c r="G147" s="379"/>
      <c r="H147" s="379"/>
      <c r="I147" s="379"/>
      <c r="J147" s="379"/>
    </row>
    <row r="148" spans="1:11" ht="25.5" customHeight="1" x14ac:dyDescent="0.2"/>
    <row r="149" spans="1:11" ht="15" x14ac:dyDescent="0.25">
      <c r="A149" s="219" t="s">
        <v>981</v>
      </c>
      <c r="B149" s="219"/>
      <c r="C149" s="219"/>
      <c r="D149" s="219"/>
      <c r="E149" s="219"/>
      <c r="F149" s="219"/>
      <c r="G149" s="219"/>
      <c r="H149" s="219"/>
      <c r="I149" s="219"/>
      <c r="J149" s="219"/>
      <c r="K149" s="219"/>
    </row>
    <row r="150" spans="1:11" ht="15.75" customHeight="1" x14ac:dyDescent="0.2">
      <c r="A150" s="136"/>
      <c r="B150" s="136"/>
      <c r="C150" s="136"/>
    </row>
    <row r="151" spans="1:11" s="139" customFormat="1" ht="12.75" customHeight="1" x14ac:dyDescent="0.2">
      <c r="A151" s="379" t="s">
        <v>7</v>
      </c>
      <c r="B151" s="379"/>
      <c r="C151" s="379"/>
      <c r="D151" s="379"/>
      <c r="E151" s="379"/>
      <c r="F151" s="379"/>
      <c r="G151" s="379"/>
      <c r="H151" s="379"/>
      <c r="I151" s="379"/>
      <c r="J151" s="379"/>
    </row>
    <row r="152" spans="1:11" s="139" customFormat="1" ht="12.75" customHeight="1" x14ac:dyDescent="0.2">
      <c r="A152" s="379"/>
      <c r="B152" s="379"/>
      <c r="C152" s="379"/>
      <c r="D152" s="379"/>
      <c r="E152" s="379"/>
      <c r="F152" s="379"/>
      <c r="G152" s="379"/>
      <c r="H152" s="379"/>
      <c r="I152" s="379"/>
      <c r="J152" s="379"/>
    </row>
    <row r="153" spans="1:11" s="139" customFormat="1" ht="12.75" customHeight="1" x14ac:dyDescent="0.2">
      <c r="A153" s="379"/>
      <c r="B153" s="379"/>
      <c r="C153" s="379"/>
      <c r="D153" s="379"/>
      <c r="E153" s="379"/>
      <c r="F153" s="379"/>
      <c r="G153" s="379"/>
      <c r="H153" s="379"/>
      <c r="I153" s="379"/>
      <c r="J153" s="379"/>
    </row>
    <row r="154" spans="1:11" s="139" customFormat="1" ht="12.75" customHeight="1" x14ac:dyDescent="0.2">
      <c r="A154" s="379"/>
      <c r="B154" s="379"/>
      <c r="C154" s="379"/>
      <c r="D154" s="379"/>
      <c r="E154" s="379"/>
      <c r="F154" s="379"/>
      <c r="G154" s="379"/>
      <c r="H154" s="379"/>
      <c r="I154" s="379"/>
      <c r="J154" s="379"/>
    </row>
    <row r="155" spans="1:11" s="139" customFormat="1" ht="12.75" customHeight="1" x14ac:dyDescent="0.2">
      <c r="A155" s="379" t="s">
        <v>982</v>
      </c>
      <c r="B155" s="379"/>
      <c r="C155" s="379"/>
      <c r="D155" s="379"/>
      <c r="E155" s="379"/>
      <c r="F155" s="379"/>
      <c r="G155" s="379"/>
      <c r="H155" s="379"/>
      <c r="I155" s="379"/>
      <c r="J155" s="379"/>
    </row>
    <row r="156" spans="1:11" s="139" customFormat="1" ht="12.75" customHeight="1" x14ac:dyDescent="0.2">
      <c r="A156" s="379"/>
      <c r="B156" s="379"/>
      <c r="C156" s="379"/>
      <c r="D156" s="379"/>
      <c r="E156" s="379"/>
      <c r="F156" s="379"/>
      <c r="G156" s="379"/>
      <c r="H156" s="379"/>
      <c r="I156" s="379"/>
      <c r="J156" s="379"/>
    </row>
    <row r="157" spans="1:11" s="139" customFormat="1" ht="12.75" customHeight="1" x14ac:dyDescent="0.2">
      <c r="A157" s="379"/>
      <c r="B157" s="379"/>
      <c r="C157" s="379"/>
      <c r="D157" s="379"/>
      <c r="E157" s="379"/>
      <c r="F157" s="379"/>
      <c r="G157" s="379"/>
      <c r="H157" s="379"/>
      <c r="I157" s="379"/>
      <c r="J157" s="379"/>
    </row>
    <row r="158" spans="1:11" ht="12.75" customHeight="1" x14ac:dyDescent="0.2">
      <c r="A158" s="379"/>
      <c r="B158" s="379"/>
      <c r="C158" s="379"/>
      <c r="D158" s="379"/>
      <c r="E158" s="379"/>
      <c r="F158" s="379"/>
      <c r="G158" s="379"/>
      <c r="H158" s="379"/>
      <c r="I158" s="379"/>
      <c r="J158" s="379"/>
    </row>
    <row r="159" spans="1:11" s="139" customFormat="1" ht="12.75" customHeight="1" x14ac:dyDescent="0.2">
      <c r="A159" s="379" t="s">
        <v>8</v>
      </c>
      <c r="B159" s="379"/>
      <c r="C159" s="379"/>
      <c r="D159" s="379"/>
      <c r="E159" s="379"/>
      <c r="F159" s="379"/>
      <c r="G159" s="379"/>
      <c r="H159" s="379"/>
      <c r="I159" s="379"/>
      <c r="J159" s="379"/>
    </row>
    <row r="160" spans="1:11" s="139" customFormat="1" ht="12.75" customHeight="1" x14ac:dyDescent="0.2">
      <c r="A160" s="379"/>
      <c r="B160" s="379"/>
      <c r="C160" s="379"/>
      <c r="D160" s="379"/>
      <c r="E160" s="379"/>
      <c r="F160" s="379"/>
      <c r="G160" s="379"/>
      <c r="H160" s="379"/>
      <c r="I160" s="379"/>
      <c r="J160" s="379"/>
    </row>
    <row r="161" spans="1:10" s="139" customFormat="1" ht="12.75" customHeight="1" x14ac:dyDescent="0.2">
      <c r="A161" s="379"/>
      <c r="B161" s="379"/>
      <c r="C161" s="379"/>
      <c r="D161" s="379"/>
      <c r="E161" s="379"/>
      <c r="F161" s="379"/>
      <c r="G161" s="379"/>
      <c r="H161" s="379"/>
      <c r="I161" s="379"/>
      <c r="J161" s="379"/>
    </row>
    <row r="162" spans="1:10" s="139" customFormat="1" ht="12.75" customHeight="1" x14ac:dyDescent="0.2">
      <c r="A162" s="379" t="s">
        <v>951</v>
      </c>
      <c r="B162" s="379"/>
      <c r="C162" s="379"/>
      <c r="D162" s="379"/>
      <c r="E162" s="379"/>
      <c r="F162" s="379"/>
      <c r="G162" s="379"/>
      <c r="H162" s="379"/>
      <c r="I162" s="379"/>
      <c r="J162" s="379"/>
    </row>
    <row r="163" spans="1:10" s="139" customFormat="1" ht="12.75" customHeight="1" x14ac:dyDescent="0.2">
      <c r="A163" s="379"/>
      <c r="B163" s="379"/>
      <c r="C163" s="379"/>
      <c r="D163" s="379"/>
      <c r="E163" s="379"/>
      <c r="F163" s="379"/>
      <c r="G163" s="379"/>
      <c r="H163" s="379"/>
      <c r="I163" s="379"/>
      <c r="J163" s="379"/>
    </row>
    <row r="164" spans="1:10" s="139" customFormat="1" ht="12.75" customHeight="1" x14ac:dyDescent="0.2">
      <c r="A164" s="379"/>
      <c r="B164" s="379"/>
      <c r="C164" s="379"/>
      <c r="D164" s="379"/>
      <c r="E164" s="379"/>
      <c r="F164" s="379"/>
      <c r="G164" s="379"/>
      <c r="H164" s="379"/>
      <c r="I164" s="379"/>
      <c r="J164" s="379"/>
    </row>
    <row r="165" spans="1:10" s="139" customFormat="1" ht="12.75" customHeight="1" x14ac:dyDescent="0.2">
      <c r="A165" s="379" t="s">
        <v>1098</v>
      </c>
      <c r="B165" s="379"/>
      <c r="C165" s="379"/>
      <c r="D165" s="379"/>
      <c r="E165" s="379"/>
      <c r="F165" s="379"/>
      <c r="G165" s="379"/>
      <c r="H165" s="379"/>
      <c r="I165" s="379"/>
      <c r="J165" s="379"/>
    </row>
    <row r="166" spans="1:10" s="139" customFormat="1" ht="12.75" customHeight="1" x14ac:dyDescent="0.2">
      <c r="A166" s="379"/>
      <c r="B166" s="379"/>
      <c r="C166" s="379"/>
      <c r="D166" s="379"/>
      <c r="E166" s="379"/>
      <c r="F166" s="379"/>
      <c r="G166" s="379"/>
      <c r="H166" s="379"/>
      <c r="I166" s="379"/>
      <c r="J166" s="379"/>
    </row>
    <row r="167" spans="1:10" s="139" customFormat="1" ht="12.75" customHeight="1" x14ac:dyDescent="0.2">
      <c r="A167" s="379"/>
      <c r="B167" s="379"/>
      <c r="C167" s="379"/>
      <c r="D167" s="379"/>
      <c r="E167" s="379"/>
      <c r="F167" s="379"/>
      <c r="G167" s="379"/>
      <c r="H167" s="379"/>
      <c r="I167" s="379"/>
      <c r="J167" s="379"/>
    </row>
    <row r="168" spans="1:10" s="139" customFormat="1" ht="12.75" customHeight="1" x14ac:dyDescent="0.2">
      <c r="A168" s="379"/>
      <c r="B168" s="379"/>
      <c r="C168" s="379"/>
      <c r="D168" s="379"/>
      <c r="E168" s="379"/>
      <c r="F168" s="379"/>
      <c r="G168" s="379"/>
      <c r="H168" s="379"/>
      <c r="I168" s="379"/>
      <c r="J168" s="379"/>
    </row>
    <row r="169" spans="1:10" ht="12.75" customHeight="1" x14ac:dyDescent="0.2">
      <c r="A169" s="379" t="s">
        <v>9</v>
      </c>
      <c r="B169" s="379"/>
      <c r="C169" s="379"/>
      <c r="D169" s="379"/>
      <c r="E169" s="379"/>
      <c r="F169" s="379"/>
      <c r="G169" s="379"/>
      <c r="H169" s="379"/>
      <c r="I169" s="379"/>
      <c r="J169" s="379"/>
    </row>
    <row r="170" spans="1:10" ht="12.75" customHeight="1" x14ac:dyDescent="0.2">
      <c r="A170" s="302"/>
      <c r="B170" s="302"/>
      <c r="C170" s="302"/>
      <c r="D170" s="302"/>
      <c r="E170" s="302"/>
      <c r="F170" s="302"/>
      <c r="G170" s="302"/>
      <c r="H170" s="302"/>
      <c r="I170" s="302"/>
      <c r="J170" s="302"/>
    </row>
    <row r="171" spans="1:10" s="139" customFormat="1" ht="12.75" customHeight="1" x14ac:dyDescent="0.2">
      <c r="A171" s="379" t="s">
        <v>10</v>
      </c>
      <c r="B171" s="379"/>
      <c r="C171" s="379"/>
      <c r="D171" s="379"/>
      <c r="E171" s="379"/>
      <c r="F171" s="379"/>
      <c r="G171" s="379"/>
      <c r="H171" s="379"/>
      <c r="I171" s="379"/>
      <c r="J171" s="379"/>
    </row>
    <row r="172" spans="1:10" s="139" customFormat="1" ht="12.75" customHeight="1" x14ac:dyDescent="0.2">
      <c r="A172" s="302"/>
      <c r="B172" s="302"/>
      <c r="C172" s="302"/>
      <c r="D172" s="302"/>
      <c r="E172" s="302"/>
      <c r="F172" s="302"/>
      <c r="G172" s="302"/>
      <c r="H172" s="302"/>
      <c r="I172" s="302"/>
      <c r="J172" s="302"/>
    </row>
    <row r="173" spans="1:10" s="139" customFormat="1" ht="12.75" customHeight="1" x14ac:dyDescent="0.2">
      <c r="A173" s="379" t="s">
        <v>1207</v>
      </c>
      <c r="B173" s="379"/>
      <c r="C173" s="379"/>
      <c r="D173" s="379"/>
      <c r="E173" s="379"/>
      <c r="F173" s="379"/>
      <c r="G173" s="379"/>
      <c r="H173" s="379"/>
      <c r="I173" s="379"/>
      <c r="J173" s="379"/>
    </row>
    <row r="174" spans="1:10" s="139" customFormat="1" ht="12.75" customHeight="1" x14ac:dyDescent="0.2">
      <c r="A174" s="379"/>
      <c r="B174" s="379"/>
      <c r="C174" s="379"/>
      <c r="D174" s="379"/>
      <c r="E174" s="379"/>
      <c r="F174" s="379"/>
      <c r="G174" s="379"/>
      <c r="H174" s="379"/>
      <c r="I174" s="379"/>
      <c r="J174" s="379"/>
    </row>
    <row r="175" spans="1:10" s="139" customFormat="1" ht="12.75" customHeight="1" x14ac:dyDescent="0.2">
      <c r="A175" s="379"/>
      <c r="B175" s="379"/>
      <c r="C175" s="379"/>
      <c r="D175" s="379"/>
      <c r="E175" s="379"/>
      <c r="F175" s="379"/>
      <c r="G175" s="379"/>
      <c r="H175" s="379"/>
      <c r="I175" s="379"/>
      <c r="J175" s="379"/>
    </row>
    <row r="176" spans="1:10" ht="12.75" customHeight="1" x14ac:dyDescent="0.2">
      <c r="A176" s="379"/>
      <c r="B176" s="379"/>
      <c r="C176" s="379"/>
      <c r="D176" s="379"/>
      <c r="E176" s="379"/>
      <c r="F176" s="379"/>
      <c r="G176" s="379"/>
      <c r="H176" s="379"/>
      <c r="I176" s="379"/>
      <c r="J176" s="379"/>
    </row>
    <row r="187" spans="7:7" x14ac:dyDescent="0.2">
      <c r="G187" s="140"/>
    </row>
  </sheetData>
  <mergeCells count="37">
    <mergeCell ref="A169:J169"/>
    <mergeCell ref="A171:J171"/>
    <mergeCell ref="A173:J176"/>
    <mergeCell ref="A151:J154"/>
    <mergeCell ref="A155:J158"/>
    <mergeCell ref="A159:J161"/>
    <mergeCell ref="A162:J164"/>
    <mergeCell ref="A165:J168"/>
    <mergeCell ref="A118:J122"/>
    <mergeCell ref="A123:J124"/>
    <mergeCell ref="A128:J137"/>
    <mergeCell ref="A138:J142"/>
    <mergeCell ref="A146:J147"/>
    <mergeCell ref="A5:J7"/>
    <mergeCell ref="B11:J14"/>
    <mergeCell ref="A66:J69"/>
    <mergeCell ref="A70:J73"/>
    <mergeCell ref="A74:J78"/>
    <mergeCell ref="B15:J17"/>
    <mergeCell ref="C18:J21"/>
    <mergeCell ref="B22:J25"/>
    <mergeCell ref="C26:J31"/>
    <mergeCell ref="C32:J36"/>
    <mergeCell ref="C37:J42"/>
    <mergeCell ref="C43:J47"/>
    <mergeCell ref="C48:J51"/>
    <mergeCell ref="A58:J60"/>
    <mergeCell ref="A61:J65"/>
    <mergeCell ref="A104:J107"/>
    <mergeCell ref="A108:J109"/>
    <mergeCell ref="A110:J112"/>
    <mergeCell ref="A113:J117"/>
    <mergeCell ref="A80:J80"/>
    <mergeCell ref="A81:J83"/>
    <mergeCell ref="A87:J91"/>
    <mergeCell ref="A92:J96"/>
    <mergeCell ref="A97:J100"/>
  </mergeCells>
  <printOptions horizontalCentered="1"/>
  <pageMargins left="0.59055118110236227" right="0.59055118110236227" top="0.98425196850393704" bottom="0.19685039370078741" header="0.51181102362204722" footer="0.19685039370078741"/>
  <pageSetup paperSize="9" scale="99" firstPageNumber="2" orientation="portrait" useFirstPageNumber="1" r:id="rId1"/>
  <headerFooter alignWithMargins="0">
    <oddHeader>&amp;C- &amp;P -</oddHeader>
  </headerFooter>
  <rowBreaks count="3" manualBreakCount="3">
    <brk id="52" max="9" man="1"/>
    <brk id="100" max="9" man="1"/>
    <brk id="142"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B57"/>
  <sheetViews>
    <sheetView workbookViewId="0"/>
  </sheetViews>
  <sheetFormatPr baseColWidth="10" defaultRowHeight="12.75" x14ac:dyDescent="0.2"/>
  <cols>
    <col min="1" max="1" width="39.28515625" customWidth="1"/>
    <col min="2" max="2" width="41.7109375" customWidth="1"/>
  </cols>
  <sheetData>
    <row r="1" spans="1:2" x14ac:dyDescent="0.2">
      <c r="A1" s="20"/>
    </row>
    <row r="2" spans="1:2" x14ac:dyDescent="0.2">
      <c r="A2" s="20" t="s">
        <v>12</v>
      </c>
    </row>
    <row r="3" spans="1:2" ht="11.45" customHeight="1" x14ac:dyDescent="0.2">
      <c r="A3" s="20"/>
    </row>
    <row r="4" spans="1:2" ht="11.45" customHeight="1" x14ac:dyDescent="0.2">
      <c r="A4" s="16" t="s">
        <v>13</v>
      </c>
      <c r="B4" s="16" t="s">
        <v>14</v>
      </c>
    </row>
    <row r="5" spans="1:2" ht="11.45" customHeight="1" x14ac:dyDescent="0.2">
      <c r="A5" s="16" t="s">
        <v>15</v>
      </c>
      <c r="B5" s="16" t="s">
        <v>16</v>
      </c>
    </row>
    <row r="6" spans="1:2" ht="11.45" customHeight="1" x14ac:dyDescent="0.2">
      <c r="A6" s="16" t="s">
        <v>17</v>
      </c>
      <c r="B6" s="16" t="s">
        <v>18</v>
      </c>
    </row>
    <row r="7" spans="1:2" ht="11.45" customHeight="1" x14ac:dyDescent="0.2">
      <c r="A7" s="16" t="s">
        <v>19</v>
      </c>
      <c r="B7" s="16" t="s">
        <v>20</v>
      </c>
    </row>
    <row r="8" spans="1:2" ht="11.45" customHeight="1" x14ac:dyDescent="0.2">
      <c r="A8" s="16" t="s">
        <v>21</v>
      </c>
      <c r="B8" s="16" t="s">
        <v>22</v>
      </c>
    </row>
    <row r="9" spans="1:2" ht="11.45" customHeight="1" x14ac:dyDescent="0.2">
      <c r="A9" s="16" t="s">
        <v>23</v>
      </c>
      <c r="B9" s="16" t="s">
        <v>24</v>
      </c>
    </row>
    <row r="10" spans="1:2" ht="11.45" customHeight="1" x14ac:dyDescent="0.2">
      <c r="A10" s="16" t="s">
        <v>25</v>
      </c>
      <c r="B10" s="16" t="s">
        <v>26</v>
      </c>
    </row>
    <row r="11" spans="1:2" ht="11.45" customHeight="1" x14ac:dyDescent="0.2">
      <c r="A11" s="16" t="s">
        <v>27</v>
      </c>
      <c r="B11" s="16" t="s">
        <v>28</v>
      </c>
    </row>
    <row r="12" spans="1:2" ht="11.45" customHeight="1" x14ac:dyDescent="0.2">
      <c r="A12" s="16" t="s">
        <v>29</v>
      </c>
      <c r="B12" s="16" t="s">
        <v>30</v>
      </c>
    </row>
    <row r="13" spans="1:2" ht="11.45" customHeight="1" x14ac:dyDescent="0.2">
      <c r="A13" s="16" t="s">
        <v>31</v>
      </c>
      <c r="B13" s="16" t="s">
        <v>32</v>
      </c>
    </row>
    <row r="14" spans="1:2" ht="11.45" customHeight="1" x14ac:dyDescent="0.2">
      <c r="A14" s="16" t="s">
        <v>33</v>
      </c>
      <c r="B14" s="16" t="s">
        <v>34</v>
      </c>
    </row>
    <row r="15" spans="1:2" ht="11.45" customHeight="1" x14ac:dyDescent="0.2">
      <c r="A15" s="16" t="s">
        <v>35</v>
      </c>
      <c r="B15" s="16" t="s">
        <v>36</v>
      </c>
    </row>
    <row r="16" spans="1:2" ht="11.45" customHeight="1" x14ac:dyDescent="0.2">
      <c r="A16" s="16" t="s">
        <v>37</v>
      </c>
      <c r="B16" s="16" t="s">
        <v>38</v>
      </c>
    </row>
    <row r="17" spans="1:2" ht="11.45" customHeight="1" x14ac:dyDescent="0.2">
      <c r="A17" s="16" t="s">
        <v>39</v>
      </c>
      <c r="B17" s="16" t="s">
        <v>40</v>
      </c>
    </row>
    <row r="18" spans="1:2" ht="11.45" customHeight="1" x14ac:dyDescent="0.2">
      <c r="A18" s="16" t="s">
        <v>41</v>
      </c>
      <c r="B18" s="16" t="s">
        <v>42</v>
      </c>
    </row>
    <row r="19" spans="1:2" ht="11.45" customHeight="1" x14ac:dyDescent="0.2">
      <c r="A19" s="16" t="s">
        <v>43</v>
      </c>
      <c r="B19" s="16" t="s">
        <v>44</v>
      </c>
    </row>
    <row r="20" spans="1:2" ht="11.45" customHeight="1" x14ac:dyDescent="0.2">
      <c r="A20" s="16" t="s">
        <v>45</v>
      </c>
      <c r="B20" s="16" t="s">
        <v>46</v>
      </c>
    </row>
    <row r="21" spans="1:2" ht="11.45" customHeight="1" x14ac:dyDescent="0.2">
      <c r="A21" s="16" t="s">
        <v>47</v>
      </c>
      <c r="B21" s="16" t="s">
        <v>48</v>
      </c>
    </row>
    <row r="22" spans="1:2" ht="11.45" customHeight="1" x14ac:dyDescent="0.2">
      <c r="A22" s="16" t="s">
        <v>0</v>
      </c>
      <c r="B22" s="16" t="s">
        <v>1</v>
      </c>
    </row>
    <row r="23" spans="1:2" ht="11.45" customHeight="1" x14ac:dyDescent="0.2">
      <c r="A23" s="16" t="s">
        <v>49</v>
      </c>
      <c r="B23" s="16" t="s">
        <v>50</v>
      </c>
    </row>
    <row r="24" spans="1:2" ht="11.45" customHeight="1" x14ac:dyDescent="0.2">
      <c r="A24" s="16" t="s">
        <v>51</v>
      </c>
      <c r="B24" s="16" t="s">
        <v>52</v>
      </c>
    </row>
    <row r="25" spans="1:2" ht="11.45" customHeight="1" x14ac:dyDescent="0.2">
      <c r="A25" s="16" t="s">
        <v>53</v>
      </c>
      <c r="B25" s="16" t="s">
        <v>54</v>
      </c>
    </row>
    <row r="26" spans="1:2" ht="11.45" customHeight="1" x14ac:dyDescent="0.2">
      <c r="A26" s="16" t="s">
        <v>55</v>
      </c>
      <c r="B26" s="16" t="s">
        <v>56</v>
      </c>
    </row>
    <row r="27" spans="1:2" ht="11.45" customHeight="1" x14ac:dyDescent="0.2">
      <c r="A27" s="16" t="s">
        <v>57</v>
      </c>
      <c r="B27" s="16" t="s">
        <v>58</v>
      </c>
    </row>
    <row r="28" spans="1:2" ht="11.45" customHeight="1" x14ac:dyDescent="0.2">
      <c r="A28" s="16" t="s">
        <v>59</v>
      </c>
      <c r="B28" s="16" t="s">
        <v>60</v>
      </c>
    </row>
    <row r="29" spans="1:2" ht="11.45" customHeight="1" x14ac:dyDescent="0.2">
      <c r="A29" s="16" t="s">
        <v>1083</v>
      </c>
      <c r="B29" s="16" t="s">
        <v>61</v>
      </c>
    </row>
    <row r="30" spans="1:2" ht="11.45" customHeight="1" x14ac:dyDescent="0.2">
      <c r="A30" s="16" t="s">
        <v>66</v>
      </c>
      <c r="B30" s="16" t="s">
        <v>67</v>
      </c>
    </row>
    <row r="31" spans="1:2" ht="11.45" customHeight="1" x14ac:dyDescent="0.2">
      <c r="A31" s="16" t="s">
        <v>68</v>
      </c>
      <c r="B31" s="16" t="s">
        <v>69</v>
      </c>
    </row>
    <row r="32" spans="1:2" ht="11.45" customHeight="1" x14ac:dyDescent="0.2">
      <c r="A32" s="16" t="s">
        <v>815</v>
      </c>
      <c r="B32" s="16" t="s">
        <v>70</v>
      </c>
    </row>
    <row r="33" spans="1:2" ht="11.45" customHeight="1" x14ac:dyDescent="0.2">
      <c r="A33" s="16" t="s">
        <v>71</v>
      </c>
      <c r="B33" s="16" t="s">
        <v>72</v>
      </c>
    </row>
    <row r="34" spans="1:2" ht="11.45" customHeight="1" x14ac:dyDescent="0.2">
      <c r="A34" s="16" t="s">
        <v>73</v>
      </c>
      <c r="B34" s="16" t="s">
        <v>74</v>
      </c>
    </row>
    <row r="35" spans="1:2" ht="11.45" customHeight="1" x14ac:dyDescent="0.2">
      <c r="A35" s="16" t="s">
        <v>75</v>
      </c>
      <c r="B35" s="16" t="s">
        <v>76</v>
      </c>
    </row>
    <row r="36" spans="1:2" ht="11.45" customHeight="1" x14ac:dyDescent="0.2">
      <c r="A36" s="16" t="s">
        <v>77</v>
      </c>
      <c r="B36" s="16" t="s">
        <v>78</v>
      </c>
    </row>
    <row r="37" spans="1:2" ht="11.45" customHeight="1" x14ac:dyDescent="0.2">
      <c r="A37" s="16" t="s">
        <v>79</v>
      </c>
      <c r="B37" s="16" t="s">
        <v>80</v>
      </c>
    </row>
    <row r="38" spans="1:2" ht="11.45" customHeight="1" x14ac:dyDescent="0.2">
      <c r="A38" s="16" t="s">
        <v>81</v>
      </c>
      <c r="B38" s="16" t="s">
        <v>82</v>
      </c>
    </row>
    <row r="39" spans="1:2" ht="11.45" customHeight="1" x14ac:dyDescent="0.2">
      <c r="A39" s="16" t="s">
        <v>83</v>
      </c>
      <c r="B39" s="16" t="s">
        <v>84</v>
      </c>
    </row>
    <row r="40" spans="1:2" ht="11.45" customHeight="1" x14ac:dyDescent="0.2">
      <c r="A40" s="16" t="s">
        <v>814</v>
      </c>
      <c r="B40" s="16" t="s">
        <v>85</v>
      </c>
    </row>
    <row r="41" spans="1:2" ht="11.45" customHeight="1" x14ac:dyDescent="0.2">
      <c r="A41" s="16" t="s">
        <v>86</v>
      </c>
      <c r="B41" s="16" t="s">
        <v>87</v>
      </c>
    </row>
    <row r="42" spans="1:2" ht="11.45" customHeight="1" x14ac:dyDescent="0.2">
      <c r="A42" s="16" t="s">
        <v>88</v>
      </c>
      <c r="B42" s="16" t="s">
        <v>89</v>
      </c>
    </row>
    <row r="43" spans="1:2" ht="11.45" customHeight="1" x14ac:dyDescent="0.2">
      <c r="A43" s="16" t="s">
        <v>90</v>
      </c>
      <c r="B43" s="16" t="s">
        <v>91</v>
      </c>
    </row>
    <row r="44" spans="1:2" ht="11.45" customHeight="1" x14ac:dyDescent="0.2">
      <c r="A44" s="16" t="s">
        <v>92</v>
      </c>
      <c r="B44" s="16" t="s">
        <v>93</v>
      </c>
    </row>
    <row r="45" spans="1:2" ht="11.45" customHeight="1" x14ac:dyDescent="0.2">
      <c r="A45" s="16" t="s">
        <v>94</v>
      </c>
      <c r="B45" s="16" t="s">
        <v>95</v>
      </c>
    </row>
    <row r="46" spans="1:2" ht="11.45" customHeight="1" x14ac:dyDescent="0.2">
      <c r="A46" s="16" t="s">
        <v>996</v>
      </c>
      <c r="B46" s="16" t="s">
        <v>997</v>
      </c>
    </row>
    <row r="47" spans="1:2" ht="11.45" customHeight="1" x14ac:dyDescent="0.2">
      <c r="A47" s="16" t="s">
        <v>96</v>
      </c>
      <c r="B47" s="16" t="s">
        <v>97</v>
      </c>
    </row>
    <row r="48" spans="1:2" ht="11.45" customHeight="1" x14ac:dyDescent="0.2">
      <c r="A48" s="16" t="s">
        <v>98</v>
      </c>
      <c r="B48" s="16" t="s">
        <v>99</v>
      </c>
    </row>
    <row r="49" spans="1:2" ht="11.45" customHeight="1" x14ac:dyDescent="0.2">
      <c r="A49" s="16" t="s">
        <v>100</v>
      </c>
      <c r="B49" s="16" t="s">
        <v>101</v>
      </c>
    </row>
    <row r="50" spans="1:2" ht="11.45" customHeight="1" x14ac:dyDescent="0.2">
      <c r="A50" s="16" t="s">
        <v>102</v>
      </c>
      <c r="B50" s="16" t="s">
        <v>103</v>
      </c>
    </row>
    <row r="51" spans="1:2" ht="11.45" customHeight="1" x14ac:dyDescent="0.2">
      <c r="A51" s="16"/>
    </row>
    <row r="52" spans="1:2" x14ac:dyDescent="0.2">
      <c r="A52" s="20"/>
    </row>
    <row r="53" spans="1:2" x14ac:dyDescent="0.2">
      <c r="A53" s="19"/>
    </row>
    <row r="54" spans="1:2" ht="11.45" customHeight="1" x14ac:dyDescent="0.2">
      <c r="A54" s="18"/>
    </row>
    <row r="55" spans="1:2" ht="11.45" customHeight="1" x14ac:dyDescent="0.2">
      <c r="A55" s="21"/>
    </row>
    <row r="56" spans="1:2" ht="11.45" customHeight="1" x14ac:dyDescent="0.2">
      <c r="A56" s="21"/>
    </row>
    <row r="57" spans="1:2" x14ac:dyDescent="0.2">
      <c r="A57" s="16"/>
    </row>
  </sheetData>
  <phoneticPr fontId="2" type="noConversion"/>
  <pageMargins left="0.78740157480314965" right="0.78740157480314965" top="0.98425196850393704" bottom="0.98425196850393704" header="0.51181102362204722" footer="0.51181102362204722"/>
  <pageSetup paperSize="9" firstPageNumber="6" orientation="portrait" useFirstPageNumber="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201"/>
  <sheetViews>
    <sheetView workbookViewId="0">
      <selection sqref="A1:L1"/>
    </sheetView>
  </sheetViews>
  <sheetFormatPr baseColWidth="10" defaultColWidth="11.42578125" defaultRowHeight="12.75" x14ac:dyDescent="0.2"/>
  <cols>
    <col min="1" max="1" width="4.7109375" style="248" bestFit="1" customWidth="1"/>
    <col min="2" max="2" width="6.7109375" style="248" customWidth="1"/>
    <col min="3" max="3" width="1.7109375" style="248" customWidth="1"/>
    <col min="4" max="4" width="31.7109375" style="248" customWidth="1"/>
    <col min="5" max="6" width="6.7109375" style="248" customWidth="1"/>
    <col min="7" max="7" width="1.7109375" style="248" customWidth="1"/>
    <col min="8" max="8" width="38.140625" style="248" customWidth="1"/>
    <col min="9" max="10" width="6.7109375" style="248" customWidth="1"/>
    <col min="11" max="11" width="1.7109375" style="248" customWidth="1"/>
    <col min="12" max="12" width="45.7109375" style="248" customWidth="1"/>
    <col min="13" max="13" width="6.7109375" style="248" customWidth="1"/>
    <col min="14" max="16384" width="11.42578125" style="248"/>
  </cols>
  <sheetData>
    <row r="1" spans="1:14" ht="24.75" customHeight="1" x14ac:dyDescent="0.2">
      <c r="A1" s="382" t="s">
        <v>1111</v>
      </c>
      <c r="B1" s="382"/>
      <c r="C1" s="382"/>
      <c r="D1" s="382"/>
      <c r="E1" s="382"/>
      <c r="F1" s="382"/>
      <c r="G1" s="382"/>
      <c r="H1" s="382"/>
      <c r="I1" s="382"/>
      <c r="J1" s="382"/>
      <c r="K1" s="382"/>
      <c r="L1" s="382"/>
    </row>
    <row r="2" spans="1:14" ht="24.75" customHeight="1" x14ac:dyDescent="0.3">
      <c r="A2" s="249"/>
      <c r="B2" s="250"/>
      <c r="C2" s="249"/>
      <c r="D2" s="249"/>
      <c r="E2" s="249"/>
      <c r="F2" s="249"/>
      <c r="G2" s="249"/>
      <c r="H2" s="249"/>
      <c r="I2" s="249"/>
      <c r="J2" s="249"/>
      <c r="K2" s="249"/>
      <c r="L2" s="251"/>
      <c r="M2" s="252"/>
      <c r="N2" s="252"/>
    </row>
    <row r="3" spans="1:14" ht="15.75" x14ac:dyDescent="0.25">
      <c r="A3" s="253" t="s">
        <v>533</v>
      </c>
      <c r="B3" s="254">
        <v>1</v>
      </c>
      <c r="C3" s="254"/>
      <c r="D3" s="255" t="s">
        <v>346</v>
      </c>
      <c r="E3" s="253" t="s">
        <v>612</v>
      </c>
      <c r="F3" s="254">
        <v>311</v>
      </c>
      <c r="G3" s="254"/>
      <c r="H3" s="255" t="s">
        <v>871</v>
      </c>
      <c r="I3" s="256" t="s">
        <v>739</v>
      </c>
      <c r="J3" s="254">
        <v>612</v>
      </c>
      <c r="K3" s="254"/>
      <c r="L3" s="234" t="s">
        <v>129</v>
      </c>
      <c r="M3" s="252"/>
      <c r="N3" s="252"/>
    </row>
    <row r="4" spans="1:14" s="258" customFormat="1" ht="14.25" customHeight="1" x14ac:dyDescent="0.25">
      <c r="A4" s="253" t="s">
        <v>534</v>
      </c>
      <c r="B4" s="254">
        <v>3</v>
      </c>
      <c r="C4" s="254"/>
      <c r="D4" s="255" t="s">
        <v>347</v>
      </c>
      <c r="E4" s="253" t="s">
        <v>613</v>
      </c>
      <c r="F4" s="254">
        <v>314</v>
      </c>
      <c r="G4" s="254"/>
      <c r="H4" s="255" t="s">
        <v>409</v>
      </c>
      <c r="I4" s="256" t="s">
        <v>740</v>
      </c>
      <c r="J4" s="254">
        <v>616</v>
      </c>
      <c r="K4" s="254"/>
      <c r="L4" s="234" t="s">
        <v>130</v>
      </c>
      <c r="M4" s="257"/>
      <c r="N4" s="257"/>
    </row>
    <row r="5" spans="1:14" s="258" customFormat="1" ht="14.25" customHeight="1" x14ac:dyDescent="0.25">
      <c r="A5" s="253" t="s">
        <v>883</v>
      </c>
      <c r="B5" s="254">
        <v>4</v>
      </c>
      <c r="C5" s="254"/>
      <c r="D5" s="255" t="s">
        <v>884</v>
      </c>
      <c r="E5" s="253" t="s">
        <v>614</v>
      </c>
      <c r="F5" s="254">
        <v>318</v>
      </c>
      <c r="G5" s="254"/>
      <c r="H5" s="255" t="s">
        <v>881</v>
      </c>
      <c r="I5" s="256" t="s">
        <v>741</v>
      </c>
      <c r="J5" s="254">
        <v>624</v>
      </c>
      <c r="K5" s="254"/>
      <c r="L5" s="234" t="s">
        <v>131</v>
      </c>
      <c r="M5" s="257"/>
      <c r="N5" s="257"/>
    </row>
    <row r="6" spans="1:14" s="258" customFormat="1" ht="14.25" customHeight="1" x14ac:dyDescent="0.25">
      <c r="A6" s="253" t="s">
        <v>535</v>
      </c>
      <c r="B6" s="254">
        <v>5</v>
      </c>
      <c r="C6" s="254"/>
      <c r="D6" s="255" t="s">
        <v>348</v>
      </c>
      <c r="E6" s="253" t="s">
        <v>615</v>
      </c>
      <c r="F6" s="254">
        <v>322</v>
      </c>
      <c r="G6" s="254"/>
      <c r="H6" s="255" t="s">
        <v>882</v>
      </c>
      <c r="I6" s="256" t="s">
        <v>742</v>
      </c>
      <c r="J6" s="254">
        <v>625</v>
      </c>
      <c r="K6" s="254"/>
      <c r="L6" s="234" t="s">
        <v>920</v>
      </c>
      <c r="M6" s="257"/>
      <c r="N6" s="257"/>
    </row>
    <row r="7" spans="1:14" s="258" customFormat="1" ht="14.25" customHeight="1" x14ac:dyDescent="0.25">
      <c r="A7" s="253" t="s">
        <v>536</v>
      </c>
      <c r="B7" s="254">
        <v>6</v>
      </c>
      <c r="C7" s="254"/>
      <c r="D7" s="255" t="s">
        <v>823</v>
      </c>
      <c r="E7" s="253"/>
      <c r="F7" s="254"/>
      <c r="G7" s="254"/>
      <c r="H7" s="255" t="s">
        <v>885</v>
      </c>
      <c r="I7" s="256" t="s">
        <v>952</v>
      </c>
      <c r="J7" s="254">
        <v>626</v>
      </c>
      <c r="K7" s="254"/>
      <c r="L7" s="234" t="s">
        <v>886</v>
      </c>
      <c r="M7" s="257"/>
      <c r="N7" s="257"/>
    </row>
    <row r="8" spans="1:14" s="258" customFormat="1" ht="14.25" customHeight="1" x14ac:dyDescent="0.25">
      <c r="A8" s="253" t="s">
        <v>537</v>
      </c>
      <c r="B8" s="254">
        <v>7</v>
      </c>
      <c r="C8" s="254"/>
      <c r="D8" s="255" t="s">
        <v>349</v>
      </c>
      <c r="E8" s="253" t="s">
        <v>616</v>
      </c>
      <c r="F8" s="254">
        <v>324</v>
      </c>
      <c r="G8" s="254"/>
      <c r="H8" s="255" t="s">
        <v>412</v>
      </c>
      <c r="I8" s="256" t="s">
        <v>743</v>
      </c>
      <c r="J8" s="254">
        <v>628</v>
      </c>
      <c r="K8" s="254"/>
      <c r="L8" s="234" t="s">
        <v>133</v>
      </c>
      <c r="M8" s="257"/>
      <c r="N8" s="257"/>
    </row>
    <row r="9" spans="1:14" s="258" customFormat="1" ht="14.25" customHeight="1" x14ac:dyDescent="0.25">
      <c r="A9" s="253" t="s">
        <v>538</v>
      </c>
      <c r="B9" s="254">
        <v>8</v>
      </c>
      <c r="C9" s="254"/>
      <c r="D9" s="255" t="s">
        <v>887</v>
      </c>
      <c r="E9" s="253" t="s">
        <v>617</v>
      </c>
      <c r="F9" s="254">
        <v>328</v>
      </c>
      <c r="G9" s="254"/>
      <c r="H9" s="255" t="s">
        <v>413</v>
      </c>
      <c r="I9" s="256" t="s">
        <v>744</v>
      </c>
      <c r="J9" s="254">
        <v>632</v>
      </c>
      <c r="K9" s="254"/>
      <c r="L9" s="234" t="s">
        <v>134</v>
      </c>
      <c r="M9" s="257"/>
      <c r="N9" s="257"/>
    </row>
    <row r="10" spans="1:14" s="258" customFormat="1" ht="14.25" customHeight="1" x14ac:dyDescent="0.25">
      <c r="A10" s="253" t="s">
        <v>539</v>
      </c>
      <c r="B10" s="254">
        <v>9</v>
      </c>
      <c r="C10" s="254"/>
      <c r="D10" s="255" t="s">
        <v>350</v>
      </c>
      <c r="E10" s="253" t="s">
        <v>618</v>
      </c>
      <c r="F10" s="254">
        <v>329</v>
      </c>
      <c r="G10" s="254"/>
      <c r="H10" s="255" t="s">
        <v>1031</v>
      </c>
      <c r="I10" s="256" t="s">
        <v>745</v>
      </c>
      <c r="J10" s="254">
        <v>636</v>
      </c>
      <c r="K10" s="254"/>
      <c r="L10" s="234" t="s">
        <v>135</v>
      </c>
    </row>
    <row r="11" spans="1:14" s="258" customFormat="1" ht="14.25" customHeight="1" x14ac:dyDescent="0.25">
      <c r="A11" s="253" t="s">
        <v>540</v>
      </c>
      <c r="B11" s="254">
        <v>10</v>
      </c>
      <c r="C11" s="254"/>
      <c r="D11" s="255" t="s">
        <v>351</v>
      </c>
      <c r="E11" s="253"/>
      <c r="F11" s="254"/>
      <c r="G11" s="254"/>
      <c r="H11" s="255" t="s">
        <v>1032</v>
      </c>
      <c r="I11" s="256" t="s">
        <v>746</v>
      </c>
      <c r="J11" s="254">
        <v>640</v>
      </c>
      <c r="K11" s="254"/>
      <c r="L11" s="234" t="s">
        <v>136</v>
      </c>
    </row>
    <row r="12" spans="1:14" s="258" customFormat="1" ht="14.25" customHeight="1" x14ac:dyDescent="0.25">
      <c r="A12" s="253" t="s">
        <v>541</v>
      </c>
      <c r="B12" s="254">
        <v>11</v>
      </c>
      <c r="C12" s="254"/>
      <c r="D12" s="255" t="s">
        <v>352</v>
      </c>
      <c r="E12" s="253" t="s">
        <v>619</v>
      </c>
      <c r="F12" s="254">
        <v>330</v>
      </c>
      <c r="G12" s="254"/>
      <c r="H12" s="255" t="s">
        <v>414</v>
      </c>
      <c r="I12" s="256" t="s">
        <v>747</v>
      </c>
      <c r="J12" s="254">
        <v>644</v>
      </c>
      <c r="K12" s="254"/>
      <c r="L12" s="234" t="s">
        <v>137</v>
      </c>
    </row>
    <row r="13" spans="1:14" s="258" customFormat="1" ht="14.25" customHeight="1" x14ac:dyDescent="0.25">
      <c r="A13" s="253" t="s">
        <v>542</v>
      </c>
      <c r="B13" s="254">
        <v>13</v>
      </c>
      <c r="C13" s="254"/>
      <c r="D13" s="255" t="s">
        <v>353</v>
      </c>
      <c r="E13" s="256" t="s">
        <v>620</v>
      </c>
      <c r="F13" s="254">
        <v>334</v>
      </c>
      <c r="G13" s="254"/>
      <c r="H13" s="255" t="s">
        <v>836</v>
      </c>
      <c r="I13" s="256" t="s">
        <v>748</v>
      </c>
      <c r="J13" s="254">
        <v>647</v>
      </c>
      <c r="K13" s="254"/>
      <c r="L13" s="234" t="s">
        <v>138</v>
      </c>
    </row>
    <row r="14" spans="1:14" s="258" customFormat="1" ht="14.25" customHeight="1" x14ac:dyDescent="0.25">
      <c r="A14" s="253" t="s">
        <v>543</v>
      </c>
      <c r="B14" s="254">
        <v>14</v>
      </c>
      <c r="C14" s="254"/>
      <c r="D14" s="255" t="s">
        <v>354</v>
      </c>
      <c r="E14" s="256" t="s">
        <v>621</v>
      </c>
      <c r="F14" s="254">
        <v>336</v>
      </c>
      <c r="G14" s="254"/>
      <c r="H14" s="255" t="s">
        <v>415</v>
      </c>
      <c r="I14" s="253" t="s">
        <v>749</v>
      </c>
      <c r="J14" s="254">
        <v>649</v>
      </c>
      <c r="K14" s="254"/>
      <c r="L14" s="234" t="s">
        <v>139</v>
      </c>
    </row>
    <row r="15" spans="1:14" s="258" customFormat="1" ht="14.25" customHeight="1" x14ac:dyDescent="0.25">
      <c r="A15" s="253" t="s">
        <v>544</v>
      </c>
      <c r="B15" s="254">
        <v>15</v>
      </c>
      <c r="C15" s="254"/>
      <c r="D15" s="255" t="s">
        <v>473</v>
      </c>
      <c r="E15" s="256" t="s">
        <v>622</v>
      </c>
      <c r="F15" s="254">
        <v>338</v>
      </c>
      <c r="G15" s="254"/>
      <c r="H15" s="255" t="s">
        <v>416</v>
      </c>
      <c r="I15" s="253" t="s">
        <v>750</v>
      </c>
      <c r="J15" s="254">
        <v>653</v>
      </c>
      <c r="K15" s="254"/>
      <c r="L15" s="234" t="s">
        <v>140</v>
      </c>
    </row>
    <row r="16" spans="1:14" s="258" customFormat="1" ht="14.25" customHeight="1" x14ac:dyDescent="0.25">
      <c r="A16" s="253" t="s">
        <v>545</v>
      </c>
      <c r="B16" s="254">
        <v>17</v>
      </c>
      <c r="C16" s="254"/>
      <c r="D16" s="255" t="s">
        <v>355</v>
      </c>
      <c r="E16" s="256" t="s">
        <v>623</v>
      </c>
      <c r="F16" s="254">
        <v>342</v>
      </c>
      <c r="G16" s="254"/>
      <c r="H16" s="255" t="s">
        <v>417</v>
      </c>
      <c r="I16" s="256" t="s">
        <v>751</v>
      </c>
      <c r="J16" s="254">
        <v>660</v>
      </c>
      <c r="K16" s="254"/>
      <c r="L16" s="234" t="s">
        <v>141</v>
      </c>
    </row>
    <row r="17" spans="1:12" s="258" customFormat="1" ht="14.25" customHeight="1" x14ac:dyDescent="0.25">
      <c r="A17" s="253" t="s">
        <v>546</v>
      </c>
      <c r="B17" s="254">
        <v>18</v>
      </c>
      <c r="C17" s="254"/>
      <c r="D17" s="255" t="s">
        <v>356</v>
      </c>
      <c r="E17" s="256" t="s">
        <v>624</v>
      </c>
      <c r="F17" s="254">
        <v>346</v>
      </c>
      <c r="G17" s="254"/>
      <c r="H17" s="255" t="s">
        <v>418</v>
      </c>
      <c r="I17" s="256" t="s">
        <v>752</v>
      </c>
      <c r="J17" s="254">
        <v>662</v>
      </c>
      <c r="K17" s="254"/>
      <c r="L17" s="234" t="s">
        <v>142</v>
      </c>
    </row>
    <row r="18" spans="1:12" s="258" customFormat="1" ht="14.25" customHeight="1" x14ac:dyDescent="0.25">
      <c r="A18" s="253" t="s">
        <v>547</v>
      </c>
      <c r="B18" s="254">
        <v>20</v>
      </c>
      <c r="C18" s="254"/>
      <c r="D18" s="255" t="s">
        <v>357</v>
      </c>
      <c r="E18" s="256" t="s">
        <v>625</v>
      </c>
      <c r="F18" s="254">
        <v>350</v>
      </c>
      <c r="G18" s="254"/>
      <c r="H18" s="255" t="s">
        <v>419</v>
      </c>
      <c r="I18" s="256" t="s">
        <v>753</v>
      </c>
      <c r="J18" s="254">
        <v>664</v>
      </c>
      <c r="K18" s="254"/>
      <c r="L18" s="234" t="s">
        <v>143</v>
      </c>
    </row>
    <row r="19" spans="1:12" s="258" customFormat="1" ht="14.25" customHeight="1" x14ac:dyDescent="0.25">
      <c r="A19" s="253" t="s">
        <v>548</v>
      </c>
      <c r="B19" s="254">
        <v>23</v>
      </c>
      <c r="C19" s="254"/>
      <c r="D19" s="255" t="s">
        <v>358</v>
      </c>
      <c r="E19" s="256" t="s">
        <v>626</v>
      </c>
      <c r="F19" s="254">
        <v>352</v>
      </c>
      <c r="G19" s="254"/>
      <c r="H19" s="255" t="s">
        <v>420</v>
      </c>
      <c r="I19" s="256" t="s">
        <v>754</v>
      </c>
      <c r="J19" s="254">
        <v>666</v>
      </c>
      <c r="K19" s="254"/>
      <c r="L19" s="234" t="s">
        <v>144</v>
      </c>
    </row>
    <row r="20" spans="1:12" s="258" customFormat="1" ht="14.25" customHeight="1" x14ac:dyDescent="0.25">
      <c r="A20" s="253" t="s">
        <v>549</v>
      </c>
      <c r="B20" s="254">
        <v>24</v>
      </c>
      <c r="C20" s="254"/>
      <c r="D20" s="255" t="s">
        <v>359</v>
      </c>
      <c r="E20" s="256" t="s">
        <v>627</v>
      </c>
      <c r="F20" s="254">
        <v>355</v>
      </c>
      <c r="G20" s="254"/>
      <c r="H20" s="255" t="s">
        <v>888</v>
      </c>
      <c r="I20" s="256" t="s">
        <v>755</v>
      </c>
      <c r="J20" s="254">
        <v>667</v>
      </c>
      <c r="K20" s="254"/>
      <c r="L20" s="234" t="s">
        <v>145</v>
      </c>
    </row>
    <row r="21" spans="1:12" s="258" customFormat="1" ht="14.25" customHeight="1" x14ac:dyDescent="0.25">
      <c r="A21" s="253" t="s">
        <v>550</v>
      </c>
      <c r="B21" s="254">
        <v>28</v>
      </c>
      <c r="C21" s="254"/>
      <c r="D21" s="255" t="s">
        <v>360</v>
      </c>
      <c r="E21" s="256" t="s">
        <v>628</v>
      </c>
      <c r="F21" s="254">
        <v>357</v>
      </c>
      <c r="G21" s="254"/>
      <c r="H21" s="255" t="s">
        <v>889</v>
      </c>
      <c r="I21" s="256" t="s">
        <v>756</v>
      </c>
      <c r="J21" s="254">
        <v>669</v>
      </c>
      <c r="K21" s="254"/>
      <c r="L21" s="234" t="s">
        <v>146</v>
      </c>
    </row>
    <row r="22" spans="1:12" s="258" customFormat="1" ht="14.25" customHeight="1" x14ac:dyDescent="0.25">
      <c r="A22" s="253" t="s">
        <v>551</v>
      </c>
      <c r="B22" s="254">
        <v>37</v>
      </c>
      <c r="C22" s="254"/>
      <c r="D22" s="255" t="s">
        <v>361</v>
      </c>
      <c r="E22" s="256"/>
      <c r="F22" s="254"/>
      <c r="G22" s="254"/>
      <c r="H22" s="255" t="s">
        <v>922</v>
      </c>
      <c r="I22" s="256" t="s">
        <v>757</v>
      </c>
      <c r="J22" s="254">
        <v>672</v>
      </c>
      <c r="K22" s="254"/>
      <c r="L22" s="234" t="s">
        <v>147</v>
      </c>
    </row>
    <row r="23" spans="1:12" s="258" customFormat="1" ht="14.25" customHeight="1" x14ac:dyDescent="0.25">
      <c r="A23" s="253" t="s">
        <v>552</v>
      </c>
      <c r="B23" s="254">
        <v>39</v>
      </c>
      <c r="C23" s="254"/>
      <c r="D23" s="255" t="s">
        <v>362</v>
      </c>
      <c r="E23" s="256" t="s">
        <v>629</v>
      </c>
      <c r="F23" s="254">
        <v>366</v>
      </c>
      <c r="G23" s="254"/>
      <c r="H23" s="255" t="s">
        <v>423</v>
      </c>
      <c r="I23" s="256" t="s">
        <v>758</v>
      </c>
      <c r="J23" s="254">
        <v>675</v>
      </c>
      <c r="K23" s="254"/>
      <c r="L23" s="234" t="s">
        <v>148</v>
      </c>
    </row>
    <row r="24" spans="1:12" s="258" customFormat="1" ht="14.25" customHeight="1" x14ac:dyDescent="0.25">
      <c r="A24" s="253" t="s">
        <v>553</v>
      </c>
      <c r="B24" s="254">
        <v>41</v>
      </c>
      <c r="C24" s="254"/>
      <c r="D24" s="255" t="s">
        <v>890</v>
      </c>
      <c r="E24" s="256" t="s">
        <v>630</v>
      </c>
      <c r="F24" s="254">
        <v>370</v>
      </c>
      <c r="G24" s="254"/>
      <c r="H24" s="255" t="s">
        <v>424</v>
      </c>
      <c r="I24" s="256" t="s">
        <v>759</v>
      </c>
      <c r="J24" s="254">
        <v>676</v>
      </c>
      <c r="K24" s="254"/>
      <c r="L24" s="234" t="s">
        <v>149</v>
      </c>
    </row>
    <row r="25" spans="1:12" s="258" customFormat="1" ht="14.25" customHeight="1" x14ac:dyDescent="0.25">
      <c r="A25" s="253" t="s">
        <v>554</v>
      </c>
      <c r="B25" s="254">
        <v>43</v>
      </c>
      <c r="C25" s="254"/>
      <c r="D25" s="255" t="s">
        <v>363</v>
      </c>
      <c r="E25" s="256" t="s">
        <v>631</v>
      </c>
      <c r="F25" s="254">
        <v>373</v>
      </c>
      <c r="G25" s="254"/>
      <c r="H25" s="255" t="s">
        <v>425</v>
      </c>
      <c r="I25" s="256" t="s">
        <v>760</v>
      </c>
      <c r="J25" s="254">
        <v>680</v>
      </c>
      <c r="K25" s="254"/>
      <c r="L25" s="234" t="s">
        <v>150</v>
      </c>
    </row>
    <row r="26" spans="1:12" s="258" customFormat="1" ht="14.25" customHeight="1" x14ac:dyDescent="0.25">
      <c r="A26" s="253" t="s">
        <v>555</v>
      </c>
      <c r="B26" s="254">
        <v>44</v>
      </c>
      <c r="C26" s="254"/>
      <c r="D26" s="255" t="s">
        <v>364</v>
      </c>
      <c r="E26" s="256" t="s">
        <v>632</v>
      </c>
      <c r="F26" s="254">
        <v>375</v>
      </c>
      <c r="G26" s="254"/>
      <c r="H26" s="255" t="s">
        <v>426</v>
      </c>
      <c r="I26" s="256" t="s">
        <v>761</v>
      </c>
      <c r="J26" s="254">
        <v>684</v>
      </c>
      <c r="K26" s="254"/>
      <c r="L26" s="234" t="s">
        <v>151</v>
      </c>
    </row>
    <row r="27" spans="1:12" s="258" customFormat="1" ht="14.25" customHeight="1" x14ac:dyDescent="0.25">
      <c r="A27" s="253" t="s">
        <v>556</v>
      </c>
      <c r="B27" s="254">
        <v>45</v>
      </c>
      <c r="C27" s="254"/>
      <c r="D27" s="255" t="s">
        <v>872</v>
      </c>
      <c r="E27" s="256" t="s">
        <v>633</v>
      </c>
      <c r="F27" s="254">
        <v>378</v>
      </c>
      <c r="G27" s="254"/>
      <c r="H27" s="255" t="s">
        <v>427</v>
      </c>
      <c r="I27" s="258" t="s">
        <v>762</v>
      </c>
      <c r="J27" s="259">
        <v>690</v>
      </c>
      <c r="L27" s="260" t="s">
        <v>152</v>
      </c>
    </row>
    <row r="28" spans="1:12" s="258" customFormat="1" ht="14.25" customHeight="1" x14ac:dyDescent="0.25">
      <c r="A28" s="253" t="s">
        <v>557</v>
      </c>
      <c r="B28" s="254">
        <v>46</v>
      </c>
      <c r="C28" s="254"/>
      <c r="D28" s="255" t="s">
        <v>365</v>
      </c>
      <c r="E28" s="256" t="s">
        <v>634</v>
      </c>
      <c r="F28" s="254">
        <v>382</v>
      </c>
      <c r="G28" s="254"/>
      <c r="H28" s="255" t="s">
        <v>428</v>
      </c>
      <c r="I28" s="258" t="s">
        <v>763</v>
      </c>
      <c r="J28" s="259">
        <v>696</v>
      </c>
      <c r="L28" s="260" t="s">
        <v>153</v>
      </c>
    </row>
    <row r="29" spans="1:12" s="258" customFormat="1" ht="14.25" customHeight="1" x14ac:dyDescent="0.25">
      <c r="A29" s="253" t="s">
        <v>558</v>
      </c>
      <c r="B29" s="254">
        <v>47</v>
      </c>
      <c r="C29" s="254"/>
      <c r="D29" s="255" t="s">
        <v>366</v>
      </c>
      <c r="E29" s="256" t="s">
        <v>635</v>
      </c>
      <c r="F29" s="254">
        <v>386</v>
      </c>
      <c r="G29" s="254"/>
      <c r="H29" s="255" t="s">
        <v>429</v>
      </c>
      <c r="I29" s="258" t="s">
        <v>764</v>
      </c>
      <c r="J29" s="259">
        <v>700</v>
      </c>
      <c r="L29" s="260" t="s">
        <v>154</v>
      </c>
    </row>
    <row r="30" spans="1:12" s="258" customFormat="1" ht="14.25" customHeight="1" x14ac:dyDescent="0.25">
      <c r="A30" s="256" t="s">
        <v>559</v>
      </c>
      <c r="B30" s="254">
        <v>52</v>
      </c>
      <c r="C30" s="254"/>
      <c r="D30" s="255" t="s">
        <v>892</v>
      </c>
      <c r="E30" s="256" t="s">
        <v>636</v>
      </c>
      <c r="F30" s="254">
        <v>388</v>
      </c>
      <c r="G30" s="254"/>
      <c r="H30" s="255" t="s">
        <v>891</v>
      </c>
      <c r="I30" s="258" t="s">
        <v>765</v>
      </c>
      <c r="J30" s="259">
        <v>701</v>
      </c>
      <c r="L30" s="260" t="s">
        <v>155</v>
      </c>
    </row>
    <row r="31" spans="1:12" s="258" customFormat="1" ht="14.25" customHeight="1" x14ac:dyDescent="0.25">
      <c r="A31" s="253" t="s">
        <v>560</v>
      </c>
      <c r="B31" s="254">
        <v>53</v>
      </c>
      <c r="C31" s="254"/>
      <c r="D31" s="255" t="s">
        <v>367</v>
      </c>
      <c r="E31" s="256" t="s">
        <v>637</v>
      </c>
      <c r="F31" s="254">
        <v>389</v>
      </c>
      <c r="G31" s="254"/>
      <c r="H31" s="255" t="s">
        <v>430</v>
      </c>
      <c r="I31" s="258" t="s">
        <v>766</v>
      </c>
      <c r="J31" s="259">
        <v>703</v>
      </c>
      <c r="L31" s="260" t="s">
        <v>156</v>
      </c>
    </row>
    <row r="32" spans="1:12" s="258" customFormat="1" ht="14.25" customHeight="1" x14ac:dyDescent="0.25">
      <c r="A32" s="253" t="s">
        <v>561</v>
      </c>
      <c r="B32" s="254">
        <v>54</v>
      </c>
      <c r="C32" s="254"/>
      <c r="D32" s="255" t="s">
        <v>368</v>
      </c>
      <c r="E32" s="256" t="s">
        <v>638</v>
      </c>
      <c r="F32" s="254">
        <v>391</v>
      </c>
      <c r="G32" s="254"/>
      <c r="H32" s="255" t="s">
        <v>431</v>
      </c>
      <c r="I32" s="258" t="s">
        <v>767</v>
      </c>
      <c r="J32" s="259">
        <v>706</v>
      </c>
      <c r="L32" s="260" t="s">
        <v>157</v>
      </c>
    </row>
    <row r="33" spans="1:12" s="258" customFormat="1" ht="14.25" customHeight="1" x14ac:dyDescent="0.25">
      <c r="A33" s="253" t="s">
        <v>562</v>
      </c>
      <c r="B33" s="254">
        <v>55</v>
      </c>
      <c r="C33" s="254"/>
      <c r="D33" s="255" t="s">
        <v>369</v>
      </c>
      <c r="E33" s="256" t="s">
        <v>639</v>
      </c>
      <c r="F33" s="254">
        <v>393</v>
      </c>
      <c r="G33" s="254"/>
      <c r="H33" s="255" t="s">
        <v>432</v>
      </c>
      <c r="I33" s="258" t="s">
        <v>768</v>
      </c>
      <c r="J33" s="259">
        <v>708</v>
      </c>
      <c r="L33" s="260" t="s">
        <v>158</v>
      </c>
    </row>
    <row r="34" spans="1:12" s="258" customFormat="1" ht="14.25" customHeight="1" x14ac:dyDescent="0.25">
      <c r="A34" s="253" t="s">
        <v>563</v>
      </c>
      <c r="B34" s="254">
        <v>60</v>
      </c>
      <c r="C34" s="254"/>
      <c r="D34" s="255" t="s">
        <v>370</v>
      </c>
      <c r="E34" s="256" t="s">
        <v>640</v>
      </c>
      <c r="F34" s="254">
        <v>395</v>
      </c>
      <c r="G34" s="254"/>
      <c r="H34" s="255" t="s">
        <v>433</v>
      </c>
      <c r="I34" s="258" t="s">
        <v>769</v>
      </c>
      <c r="J34" s="259">
        <v>716</v>
      </c>
      <c r="L34" s="260" t="s">
        <v>159</v>
      </c>
    </row>
    <row r="35" spans="1:12" s="258" customFormat="1" ht="14.25" customHeight="1" x14ac:dyDescent="0.25">
      <c r="A35" s="253" t="s">
        <v>564</v>
      </c>
      <c r="B35" s="254">
        <v>61</v>
      </c>
      <c r="C35" s="254"/>
      <c r="D35" s="255" t="s">
        <v>1088</v>
      </c>
      <c r="E35" s="256" t="s">
        <v>641</v>
      </c>
      <c r="F35" s="254">
        <v>400</v>
      </c>
      <c r="G35" s="254"/>
      <c r="H35" s="255" t="s">
        <v>434</v>
      </c>
      <c r="I35" s="258" t="s">
        <v>770</v>
      </c>
      <c r="J35" s="259">
        <v>720</v>
      </c>
      <c r="L35" s="260" t="s">
        <v>160</v>
      </c>
    </row>
    <row r="36" spans="1:12" s="258" customFormat="1" ht="14.25" customHeight="1" x14ac:dyDescent="0.25">
      <c r="A36" s="253" t="s">
        <v>565</v>
      </c>
      <c r="B36" s="254">
        <v>63</v>
      </c>
      <c r="C36" s="254"/>
      <c r="D36" s="255" t="s">
        <v>371</v>
      </c>
      <c r="E36" s="256" t="s">
        <v>642</v>
      </c>
      <c r="F36" s="254">
        <v>404</v>
      </c>
      <c r="G36" s="254"/>
      <c r="H36" s="255" t="s">
        <v>435</v>
      </c>
      <c r="I36" s="256" t="s">
        <v>771</v>
      </c>
      <c r="J36" s="254">
        <v>724</v>
      </c>
      <c r="K36" s="254"/>
      <c r="L36" s="234" t="s">
        <v>894</v>
      </c>
    </row>
    <row r="37" spans="1:12" s="258" customFormat="1" ht="14.25" customHeight="1" x14ac:dyDescent="0.25">
      <c r="A37" s="253" t="s">
        <v>566</v>
      </c>
      <c r="B37" s="254">
        <v>64</v>
      </c>
      <c r="C37" s="254"/>
      <c r="D37" s="255" t="s">
        <v>372</v>
      </c>
      <c r="E37" s="256" t="s">
        <v>643</v>
      </c>
      <c r="F37" s="254">
        <v>406</v>
      </c>
      <c r="G37" s="254"/>
      <c r="H37" s="255" t="s">
        <v>893</v>
      </c>
      <c r="L37" s="260" t="s">
        <v>858</v>
      </c>
    </row>
    <row r="38" spans="1:12" s="258" customFormat="1" ht="14.25" customHeight="1" x14ac:dyDescent="0.25">
      <c r="A38" s="253" t="s">
        <v>567</v>
      </c>
      <c r="B38" s="254">
        <v>66</v>
      </c>
      <c r="C38" s="254"/>
      <c r="D38" s="255" t="s">
        <v>895</v>
      </c>
      <c r="E38" s="256" t="s">
        <v>644</v>
      </c>
      <c r="F38" s="254">
        <v>408</v>
      </c>
      <c r="G38" s="254"/>
      <c r="H38" s="255" t="s">
        <v>436</v>
      </c>
      <c r="I38" s="256" t="s">
        <v>772</v>
      </c>
      <c r="J38" s="254">
        <v>728</v>
      </c>
      <c r="K38" s="254"/>
      <c r="L38" s="234" t="s">
        <v>162</v>
      </c>
    </row>
    <row r="39" spans="1:12" s="258" customFormat="1" ht="14.25" customHeight="1" x14ac:dyDescent="0.25">
      <c r="A39" s="253" t="s">
        <v>568</v>
      </c>
      <c r="B39" s="254">
        <v>68</v>
      </c>
      <c r="C39" s="254"/>
      <c r="D39" s="255" t="s">
        <v>373</v>
      </c>
      <c r="E39" s="256" t="s">
        <v>645</v>
      </c>
      <c r="F39" s="254">
        <v>412</v>
      </c>
      <c r="G39" s="254"/>
      <c r="H39" s="255" t="s">
        <v>437</v>
      </c>
      <c r="I39" s="256" t="s">
        <v>773</v>
      </c>
      <c r="J39" s="254">
        <v>732</v>
      </c>
      <c r="K39" s="254"/>
      <c r="L39" s="234" t="s">
        <v>163</v>
      </c>
    </row>
    <row r="40" spans="1:12" s="258" customFormat="1" ht="14.25" customHeight="1" x14ac:dyDescent="0.25">
      <c r="A40" s="253" t="s">
        <v>569</v>
      </c>
      <c r="B40" s="254">
        <v>70</v>
      </c>
      <c r="C40" s="254"/>
      <c r="D40" s="255" t="s">
        <v>374</v>
      </c>
      <c r="E40" s="253" t="s">
        <v>646</v>
      </c>
      <c r="F40" s="259">
        <v>413</v>
      </c>
      <c r="H40" s="255" t="s">
        <v>438</v>
      </c>
      <c r="I40" s="256" t="s">
        <v>774</v>
      </c>
      <c r="J40" s="254">
        <v>736</v>
      </c>
      <c r="K40" s="254"/>
      <c r="L40" s="234" t="s">
        <v>164</v>
      </c>
    </row>
    <row r="41" spans="1:12" s="258" customFormat="1" ht="14.25" customHeight="1" x14ac:dyDescent="0.25">
      <c r="A41" s="253" t="s">
        <v>570</v>
      </c>
      <c r="B41" s="254">
        <v>72</v>
      </c>
      <c r="C41" s="254"/>
      <c r="D41" s="255" t="s">
        <v>375</v>
      </c>
      <c r="E41" s="256" t="s">
        <v>647</v>
      </c>
      <c r="F41" s="254">
        <v>416</v>
      </c>
      <c r="G41" s="254"/>
      <c r="H41" s="255" t="s">
        <v>439</v>
      </c>
      <c r="I41" s="256" t="s">
        <v>775</v>
      </c>
      <c r="J41" s="254">
        <v>740</v>
      </c>
      <c r="K41" s="254"/>
      <c r="L41" s="234" t="s">
        <v>165</v>
      </c>
    </row>
    <row r="42" spans="1:12" s="258" customFormat="1" ht="14.25" customHeight="1" x14ac:dyDescent="0.25">
      <c r="A42" s="253" t="s">
        <v>571</v>
      </c>
      <c r="B42" s="254">
        <v>73</v>
      </c>
      <c r="C42" s="254"/>
      <c r="D42" s="255" t="s">
        <v>376</v>
      </c>
      <c r="E42" s="256" t="s">
        <v>648</v>
      </c>
      <c r="F42" s="254">
        <v>421</v>
      </c>
      <c r="G42" s="254"/>
      <c r="H42" s="255" t="s">
        <v>440</v>
      </c>
      <c r="I42" s="256" t="s">
        <v>776</v>
      </c>
      <c r="J42" s="254">
        <v>743</v>
      </c>
      <c r="K42" s="254"/>
      <c r="L42" s="234" t="s">
        <v>166</v>
      </c>
    </row>
    <row r="43" spans="1:12" s="258" customFormat="1" ht="14.25" customHeight="1" x14ac:dyDescent="0.25">
      <c r="A43" s="253" t="s">
        <v>572</v>
      </c>
      <c r="B43" s="254">
        <v>74</v>
      </c>
      <c r="C43" s="254"/>
      <c r="D43" s="255" t="s">
        <v>377</v>
      </c>
      <c r="E43" s="256" t="s">
        <v>649</v>
      </c>
      <c r="F43" s="254">
        <v>424</v>
      </c>
      <c r="G43" s="254"/>
      <c r="H43" s="255" t="s">
        <v>441</v>
      </c>
      <c r="I43" s="258" t="s">
        <v>777</v>
      </c>
      <c r="J43" s="259">
        <v>800</v>
      </c>
      <c r="L43" s="260" t="s">
        <v>167</v>
      </c>
    </row>
    <row r="44" spans="1:12" s="258" customFormat="1" ht="14.25" customHeight="1" x14ac:dyDescent="0.25">
      <c r="A44" s="253" t="s">
        <v>573</v>
      </c>
      <c r="B44" s="254">
        <v>75</v>
      </c>
      <c r="C44" s="254"/>
      <c r="D44" s="255" t="s">
        <v>822</v>
      </c>
      <c r="E44" s="256" t="s">
        <v>650</v>
      </c>
      <c r="F44" s="254">
        <v>428</v>
      </c>
      <c r="G44" s="254"/>
      <c r="H44" s="255" t="s">
        <v>442</v>
      </c>
      <c r="I44" s="258" t="s">
        <v>778</v>
      </c>
      <c r="J44" s="259">
        <v>801</v>
      </c>
      <c r="L44" s="260" t="s">
        <v>168</v>
      </c>
    </row>
    <row r="45" spans="1:12" s="258" customFormat="1" ht="14.25" customHeight="1" x14ac:dyDescent="0.25">
      <c r="A45" s="256" t="s">
        <v>574</v>
      </c>
      <c r="B45" s="254">
        <v>76</v>
      </c>
      <c r="C45" s="254"/>
      <c r="D45" s="255" t="s">
        <v>378</v>
      </c>
      <c r="E45" s="256" t="s">
        <v>651</v>
      </c>
      <c r="F45" s="254">
        <v>432</v>
      </c>
      <c r="G45" s="254"/>
      <c r="H45" s="255" t="s">
        <v>443</v>
      </c>
      <c r="I45" s="258" t="s">
        <v>779</v>
      </c>
      <c r="J45" s="259">
        <v>803</v>
      </c>
      <c r="L45" s="260" t="s">
        <v>169</v>
      </c>
    </row>
    <row r="46" spans="1:12" s="258" customFormat="1" ht="14.25" customHeight="1" x14ac:dyDescent="0.25">
      <c r="A46" s="256" t="s">
        <v>575</v>
      </c>
      <c r="B46" s="254">
        <v>77</v>
      </c>
      <c r="C46" s="254"/>
      <c r="D46" s="255" t="s">
        <v>379</v>
      </c>
      <c r="E46" s="256" t="s">
        <v>652</v>
      </c>
      <c r="F46" s="254">
        <v>436</v>
      </c>
      <c r="G46" s="254"/>
      <c r="H46" s="255" t="s">
        <v>444</v>
      </c>
      <c r="I46" s="258" t="s">
        <v>780</v>
      </c>
      <c r="J46" s="259">
        <v>804</v>
      </c>
      <c r="L46" s="260" t="s">
        <v>170</v>
      </c>
    </row>
    <row r="47" spans="1:12" s="258" customFormat="1" ht="14.25" customHeight="1" x14ac:dyDescent="0.25">
      <c r="A47" s="256" t="s">
        <v>576</v>
      </c>
      <c r="B47" s="254">
        <v>78</v>
      </c>
      <c r="C47" s="254"/>
      <c r="D47" s="255" t="s">
        <v>380</v>
      </c>
      <c r="E47" s="256" t="s">
        <v>653</v>
      </c>
      <c r="F47" s="254">
        <v>442</v>
      </c>
      <c r="G47" s="254"/>
      <c r="H47" s="255" t="s">
        <v>445</v>
      </c>
      <c r="I47" s="258" t="s">
        <v>781</v>
      </c>
      <c r="J47" s="259">
        <v>806</v>
      </c>
      <c r="L47" s="260" t="s">
        <v>171</v>
      </c>
    </row>
    <row r="48" spans="1:12" s="258" customFormat="1" ht="14.25" customHeight="1" x14ac:dyDescent="0.25">
      <c r="A48" s="256" t="s">
        <v>577</v>
      </c>
      <c r="B48" s="254">
        <v>79</v>
      </c>
      <c r="C48" s="254"/>
      <c r="D48" s="255" t="s">
        <v>381</v>
      </c>
      <c r="E48" s="256" t="s">
        <v>654</v>
      </c>
      <c r="F48" s="254">
        <v>446</v>
      </c>
      <c r="G48" s="254"/>
      <c r="H48" s="255" t="s">
        <v>446</v>
      </c>
      <c r="I48" s="258" t="s">
        <v>782</v>
      </c>
      <c r="J48" s="259">
        <v>807</v>
      </c>
      <c r="L48" s="260" t="s">
        <v>172</v>
      </c>
    </row>
    <row r="49" spans="1:12" s="258" customFormat="1" ht="14.25" customHeight="1" x14ac:dyDescent="0.25">
      <c r="A49" s="256" t="s">
        <v>578</v>
      </c>
      <c r="B49" s="254">
        <v>80</v>
      </c>
      <c r="C49" s="254"/>
      <c r="D49" s="255" t="s">
        <v>382</v>
      </c>
      <c r="E49" s="256" t="s">
        <v>655</v>
      </c>
      <c r="F49" s="254">
        <v>448</v>
      </c>
      <c r="G49" s="254"/>
      <c r="H49" s="255" t="s">
        <v>447</v>
      </c>
      <c r="I49" s="258" t="s">
        <v>783</v>
      </c>
      <c r="J49" s="259">
        <v>809</v>
      </c>
      <c r="L49" s="260" t="s">
        <v>173</v>
      </c>
    </row>
    <row r="50" spans="1:12" s="258" customFormat="1" ht="14.25" customHeight="1" x14ac:dyDescent="0.25">
      <c r="A50" s="256" t="s">
        <v>579</v>
      </c>
      <c r="B50" s="254">
        <v>81</v>
      </c>
      <c r="C50" s="254"/>
      <c r="D50" s="255" t="s">
        <v>383</v>
      </c>
      <c r="E50" s="256" t="s">
        <v>656</v>
      </c>
      <c r="F50" s="254">
        <v>449</v>
      </c>
      <c r="G50" s="254"/>
      <c r="H50" s="255" t="s">
        <v>448</v>
      </c>
      <c r="I50" s="258" t="s">
        <v>784</v>
      </c>
      <c r="J50" s="259">
        <v>811</v>
      </c>
      <c r="L50" s="260" t="s">
        <v>174</v>
      </c>
    </row>
    <row r="51" spans="1:12" s="258" customFormat="1" ht="14.25" customHeight="1" x14ac:dyDescent="0.25">
      <c r="A51" s="256" t="s">
        <v>580</v>
      </c>
      <c r="B51" s="254">
        <v>82</v>
      </c>
      <c r="C51" s="254"/>
      <c r="D51" s="255" t="s">
        <v>384</v>
      </c>
      <c r="E51" s="256" t="s">
        <v>657</v>
      </c>
      <c r="F51" s="254">
        <v>452</v>
      </c>
      <c r="G51" s="254"/>
      <c r="H51" s="255" t="s">
        <v>449</v>
      </c>
      <c r="I51" s="258" t="s">
        <v>785</v>
      </c>
      <c r="J51" s="259">
        <v>812</v>
      </c>
      <c r="L51" s="260" t="s">
        <v>175</v>
      </c>
    </row>
    <row r="52" spans="1:12" s="258" customFormat="1" ht="14.25" customHeight="1" x14ac:dyDescent="0.25">
      <c r="A52" s="253" t="s">
        <v>581</v>
      </c>
      <c r="B52" s="254">
        <v>83</v>
      </c>
      <c r="C52" s="254"/>
      <c r="D52" s="255" t="s">
        <v>1095</v>
      </c>
      <c r="E52" s="256" t="s">
        <v>658</v>
      </c>
      <c r="F52" s="254">
        <v>453</v>
      </c>
      <c r="G52" s="254"/>
      <c r="H52" s="255" t="s">
        <v>450</v>
      </c>
      <c r="I52" s="258" t="s">
        <v>786</v>
      </c>
      <c r="J52" s="259">
        <v>813</v>
      </c>
      <c r="L52" s="260" t="s">
        <v>176</v>
      </c>
    </row>
    <row r="53" spans="1:12" s="258" customFormat="1" ht="14.25" customHeight="1" x14ac:dyDescent="0.25">
      <c r="A53" s="253" t="s">
        <v>582</v>
      </c>
      <c r="B53" s="254">
        <v>91</v>
      </c>
      <c r="C53" s="254"/>
      <c r="D53" s="255" t="s">
        <v>385</v>
      </c>
      <c r="E53" s="256" t="s">
        <v>659</v>
      </c>
      <c r="F53" s="254">
        <v>454</v>
      </c>
      <c r="G53" s="254"/>
      <c r="H53" s="255" t="s">
        <v>451</v>
      </c>
      <c r="I53" s="258" t="s">
        <v>787</v>
      </c>
      <c r="J53" s="259">
        <v>815</v>
      </c>
      <c r="L53" s="260" t="s">
        <v>177</v>
      </c>
    </row>
    <row r="54" spans="1:12" s="258" customFormat="1" ht="14.25" customHeight="1" x14ac:dyDescent="0.25">
      <c r="A54" s="253" t="s">
        <v>583</v>
      </c>
      <c r="B54" s="254">
        <v>92</v>
      </c>
      <c r="C54" s="254"/>
      <c r="D54" s="255" t="s">
        <v>386</v>
      </c>
      <c r="E54" s="256" t="s">
        <v>660</v>
      </c>
      <c r="F54" s="254">
        <v>456</v>
      </c>
      <c r="G54" s="254"/>
      <c r="H54" s="255" t="s">
        <v>452</v>
      </c>
      <c r="I54" s="258" t="s">
        <v>788</v>
      </c>
      <c r="J54" s="259">
        <v>816</v>
      </c>
      <c r="L54" s="260" t="s">
        <v>178</v>
      </c>
    </row>
    <row r="55" spans="1:12" s="258" customFormat="1" ht="14.25" customHeight="1" x14ac:dyDescent="0.25">
      <c r="A55" s="253" t="s">
        <v>584</v>
      </c>
      <c r="B55" s="254">
        <v>93</v>
      </c>
      <c r="C55" s="254"/>
      <c r="D55" s="255" t="s">
        <v>387</v>
      </c>
      <c r="E55" s="256" t="s">
        <v>661</v>
      </c>
      <c r="F55" s="254">
        <v>457</v>
      </c>
      <c r="G55" s="254"/>
      <c r="H55" s="255" t="s">
        <v>453</v>
      </c>
      <c r="I55" s="258" t="s">
        <v>789</v>
      </c>
      <c r="J55" s="259">
        <v>817</v>
      </c>
      <c r="L55" s="260" t="s">
        <v>179</v>
      </c>
    </row>
    <row r="56" spans="1:12" s="258" customFormat="1" ht="14.25" customHeight="1" x14ac:dyDescent="0.25">
      <c r="A56" s="253" t="s">
        <v>927</v>
      </c>
      <c r="B56" s="254">
        <v>95</v>
      </c>
      <c r="C56" s="254"/>
      <c r="D56" s="255" t="s">
        <v>832</v>
      </c>
      <c r="E56" s="256" t="s">
        <v>662</v>
      </c>
      <c r="F56" s="254">
        <v>459</v>
      </c>
      <c r="G56" s="254"/>
      <c r="H56" s="255" t="s">
        <v>454</v>
      </c>
      <c r="I56" s="258" t="s">
        <v>790</v>
      </c>
      <c r="J56" s="259">
        <v>819</v>
      </c>
      <c r="L56" s="260" t="s">
        <v>180</v>
      </c>
    </row>
    <row r="57" spans="1:12" s="258" customFormat="1" ht="14.25" customHeight="1" x14ac:dyDescent="0.25">
      <c r="A57" s="253" t="s">
        <v>585</v>
      </c>
      <c r="B57" s="254">
        <v>96</v>
      </c>
      <c r="C57" s="254"/>
      <c r="D57" s="255" t="s">
        <v>1090</v>
      </c>
      <c r="E57" s="256" t="s">
        <v>663</v>
      </c>
      <c r="F57" s="254">
        <v>460</v>
      </c>
      <c r="G57" s="254"/>
      <c r="H57" s="255" t="s">
        <v>455</v>
      </c>
      <c r="I57" s="258" t="s">
        <v>791</v>
      </c>
      <c r="J57" s="259">
        <v>820</v>
      </c>
      <c r="L57" s="260" t="s">
        <v>896</v>
      </c>
    </row>
    <row r="58" spans="1:12" s="258" customFormat="1" ht="14.25" customHeight="1" x14ac:dyDescent="0.25">
      <c r="A58" s="253" t="s">
        <v>859</v>
      </c>
      <c r="B58" s="254">
        <v>97</v>
      </c>
      <c r="C58" s="254"/>
      <c r="D58" s="255" t="s">
        <v>833</v>
      </c>
      <c r="E58" s="256" t="s">
        <v>664</v>
      </c>
      <c r="F58" s="254">
        <v>463</v>
      </c>
      <c r="G58" s="254"/>
      <c r="H58" s="255" t="s">
        <v>456</v>
      </c>
      <c r="I58" s="258" t="s">
        <v>792</v>
      </c>
      <c r="J58" s="259">
        <v>822</v>
      </c>
      <c r="L58" s="260" t="s">
        <v>897</v>
      </c>
    </row>
    <row r="59" spans="1:12" s="258" customFormat="1" ht="14.25" customHeight="1" x14ac:dyDescent="0.25">
      <c r="A59" s="253" t="s">
        <v>928</v>
      </c>
      <c r="B59" s="254">
        <v>98</v>
      </c>
      <c r="C59" s="237"/>
      <c r="D59" s="255" t="s">
        <v>834</v>
      </c>
      <c r="E59" s="256" t="s">
        <v>665</v>
      </c>
      <c r="F59" s="254">
        <v>464</v>
      </c>
      <c r="G59" s="254"/>
      <c r="H59" s="255" t="s">
        <v>457</v>
      </c>
      <c r="I59" s="256" t="s">
        <v>793</v>
      </c>
      <c r="J59" s="254">
        <v>823</v>
      </c>
      <c r="K59" s="254"/>
      <c r="L59" s="260" t="s">
        <v>898</v>
      </c>
    </row>
    <row r="60" spans="1:12" s="258" customFormat="1" ht="14.25" customHeight="1" x14ac:dyDescent="0.25">
      <c r="A60" s="253" t="s">
        <v>586</v>
      </c>
      <c r="B60" s="254">
        <v>204</v>
      </c>
      <c r="C60" s="254"/>
      <c r="D60" s="255" t="s">
        <v>388</v>
      </c>
      <c r="E60" s="256" t="s">
        <v>715</v>
      </c>
      <c r="F60" s="254">
        <v>465</v>
      </c>
      <c r="G60" s="254"/>
      <c r="H60" s="255" t="s">
        <v>458</v>
      </c>
      <c r="I60" s="256"/>
      <c r="J60" s="254"/>
      <c r="K60" s="254"/>
      <c r="L60" s="260" t="s">
        <v>860</v>
      </c>
    </row>
    <row r="61" spans="1:12" s="258" customFormat="1" ht="14.25" customHeight="1" x14ac:dyDescent="0.25">
      <c r="A61" s="253" t="s">
        <v>1005</v>
      </c>
      <c r="B61" s="254">
        <v>206</v>
      </c>
      <c r="C61" s="254"/>
      <c r="D61" s="255" t="s">
        <v>1029</v>
      </c>
      <c r="E61" s="256" t="s">
        <v>716</v>
      </c>
      <c r="F61" s="254">
        <v>467</v>
      </c>
      <c r="G61" s="254"/>
      <c r="H61" s="255" t="s">
        <v>899</v>
      </c>
      <c r="I61" s="256" t="s">
        <v>794</v>
      </c>
      <c r="J61" s="254">
        <v>824</v>
      </c>
      <c r="K61" s="254"/>
      <c r="L61" s="260" t="s">
        <v>181</v>
      </c>
    </row>
    <row r="62" spans="1:12" s="258" customFormat="1" ht="14.25" customHeight="1" x14ac:dyDescent="0.25">
      <c r="A62" s="253" t="s">
        <v>587</v>
      </c>
      <c r="B62" s="254">
        <v>208</v>
      </c>
      <c r="C62" s="254"/>
      <c r="D62" s="255" t="s">
        <v>389</v>
      </c>
      <c r="E62" s="256"/>
      <c r="F62" s="254"/>
      <c r="G62" s="254"/>
      <c r="H62" s="255" t="s">
        <v>900</v>
      </c>
      <c r="I62" s="256" t="s">
        <v>795</v>
      </c>
      <c r="J62" s="254">
        <v>825</v>
      </c>
      <c r="K62" s="254"/>
      <c r="L62" s="260" t="s">
        <v>182</v>
      </c>
    </row>
    <row r="63" spans="1:12" s="258" customFormat="1" ht="14.25" customHeight="1" x14ac:dyDescent="0.25">
      <c r="A63" s="253" t="s">
        <v>588</v>
      </c>
      <c r="B63" s="254">
        <v>212</v>
      </c>
      <c r="C63" s="254"/>
      <c r="D63" s="255" t="s">
        <v>390</v>
      </c>
      <c r="E63" s="256" t="s">
        <v>717</v>
      </c>
      <c r="F63" s="254">
        <v>468</v>
      </c>
      <c r="G63" s="254"/>
      <c r="H63" s="255" t="s">
        <v>110</v>
      </c>
      <c r="I63" s="256" t="s">
        <v>796</v>
      </c>
      <c r="J63" s="254">
        <v>830</v>
      </c>
      <c r="K63" s="254"/>
      <c r="L63" s="260" t="s">
        <v>183</v>
      </c>
    </row>
    <row r="64" spans="1:12" s="258" customFormat="1" ht="14.25" customHeight="1" x14ac:dyDescent="0.25">
      <c r="A64" s="253" t="s">
        <v>589</v>
      </c>
      <c r="B64" s="254">
        <v>216</v>
      </c>
      <c r="C64" s="254"/>
      <c r="D64" s="255" t="s">
        <v>1006</v>
      </c>
      <c r="E64" s="256" t="s">
        <v>718</v>
      </c>
      <c r="F64" s="254">
        <v>469</v>
      </c>
      <c r="G64" s="254"/>
      <c r="H64" s="255" t="s">
        <v>111</v>
      </c>
      <c r="I64" s="256" t="s">
        <v>797</v>
      </c>
      <c r="J64" s="254">
        <v>831</v>
      </c>
      <c r="L64" s="260" t="s">
        <v>184</v>
      </c>
    </row>
    <row r="65" spans="1:12" s="258" customFormat="1" ht="14.25" customHeight="1" x14ac:dyDescent="0.25">
      <c r="A65" s="253" t="s">
        <v>590</v>
      </c>
      <c r="B65" s="254">
        <v>220</v>
      </c>
      <c r="D65" s="255" t="s">
        <v>485</v>
      </c>
      <c r="E65" s="261" t="s">
        <v>719</v>
      </c>
      <c r="F65" s="254">
        <v>470</v>
      </c>
      <c r="G65" s="234"/>
      <c r="H65" s="255" t="s">
        <v>112</v>
      </c>
      <c r="I65" s="256" t="s">
        <v>798</v>
      </c>
      <c r="J65" s="254">
        <v>832</v>
      </c>
      <c r="L65" s="260" t="s">
        <v>901</v>
      </c>
    </row>
    <row r="66" spans="1:12" s="258" customFormat="1" ht="14.25" customHeight="1" x14ac:dyDescent="0.25">
      <c r="A66" s="253" t="s">
        <v>591</v>
      </c>
      <c r="B66" s="254">
        <v>224</v>
      </c>
      <c r="C66" s="254"/>
      <c r="D66" s="255" t="s">
        <v>391</v>
      </c>
      <c r="E66" s="256" t="s">
        <v>720</v>
      </c>
      <c r="F66" s="254">
        <v>472</v>
      </c>
      <c r="G66" s="254"/>
      <c r="H66" s="255" t="s">
        <v>113</v>
      </c>
      <c r="I66" s="256"/>
      <c r="J66" s="254"/>
      <c r="L66" s="260" t="s">
        <v>913</v>
      </c>
    </row>
    <row r="67" spans="1:12" s="258" customFormat="1" ht="14.25" customHeight="1" x14ac:dyDescent="0.25">
      <c r="A67" s="258" t="s">
        <v>1007</v>
      </c>
      <c r="B67" s="254">
        <v>225</v>
      </c>
      <c r="D67" s="255" t="s">
        <v>1008</v>
      </c>
      <c r="E67" s="256" t="s">
        <v>721</v>
      </c>
      <c r="F67" s="254">
        <v>473</v>
      </c>
      <c r="G67" s="254"/>
      <c r="H67" s="255" t="s">
        <v>114</v>
      </c>
      <c r="I67" s="258" t="s">
        <v>799</v>
      </c>
      <c r="J67" s="254">
        <v>833</v>
      </c>
      <c r="L67" s="260" t="s">
        <v>185</v>
      </c>
    </row>
    <row r="68" spans="1:12" s="258" customFormat="1" ht="14.25" customHeight="1" x14ac:dyDescent="0.25">
      <c r="A68" s="253" t="s">
        <v>592</v>
      </c>
      <c r="B68" s="254">
        <v>228</v>
      </c>
      <c r="C68" s="254"/>
      <c r="D68" s="255" t="s">
        <v>392</v>
      </c>
      <c r="E68" s="256" t="s">
        <v>722</v>
      </c>
      <c r="F68" s="254">
        <v>474</v>
      </c>
      <c r="G68" s="254"/>
      <c r="H68" s="255" t="s">
        <v>115</v>
      </c>
      <c r="I68" s="258" t="s">
        <v>800</v>
      </c>
      <c r="J68" s="254">
        <v>834</v>
      </c>
      <c r="L68" s="260" t="s">
        <v>186</v>
      </c>
    </row>
    <row r="69" spans="1:12" s="258" customFormat="1" ht="14.25" customHeight="1" x14ac:dyDescent="0.25">
      <c r="A69" s="253" t="s">
        <v>593</v>
      </c>
      <c r="B69" s="254">
        <v>232</v>
      </c>
      <c r="C69" s="254"/>
      <c r="D69" s="255" t="s">
        <v>393</v>
      </c>
      <c r="E69" s="258" t="s">
        <v>1011</v>
      </c>
      <c r="F69" s="254">
        <v>475</v>
      </c>
      <c r="H69" s="255" t="s">
        <v>1092</v>
      </c>
      <c r="I69" s="258" t="s">
        <v>801</v>
      </c>
      <c r="J69" s="254">
        <v>835</v>
      </c>
      <c r="L69" s="260" t="s">
        <v>902</v>
      </c>
    </row>
    <row r="70" spans="1:12" s="258" customFormat="1" ht="14.25" customHeight="1" x14ac:dyDescent="0.25">
      <c r="A70" s="253" t="s">
        <v>594</v>
      </c>
      <c r="B70" s="254">
        <v>236</v>
      </c>
      <c r="C70" s="254"/>
      <c r="D70" s="262" t="s">
        <v>394</v>
      </c>
      <c r="E70" s="258" t="s">
        <v>1012</v>
      </c>
      <c r="F70" s="254">
        <v>477</v>
      </c>
      <c r="H70" s="255" t="s">
        <v>1013</v>
      </c>
      <c r="J70" s="254"/>
      <c r="L70" s="260" t="s">
        <v>914</v>
      </c>
    </row>
    <row r="71" spans="1:12" s="258" customFormat="1" ht="14.25" customHeight="1" x14ac:dyDescent="0.25">
      <c r="A71" s="253" t="s">
        <v>595</v>
      </c>
      <c r="B71" s="254">
        <v>240</v>
      </c>
      <c r="C71" s="254"/>
      <c r="D71" s="255" t="s">
        <v>395</v>
      </c>
      <c r="E71" s="256" t="s">
        <v>1014</v>
      </c>
      <c r="F71" s="254">
        <v>479</v>
      </c>
      <c r="G71" s="254"/>
      <c r="H71" s="255" t="s">
        <v>1099</v>
      </c>
      <c r="I71" s="258" t="s">
        <v>802</v>
      </c>
      <c r="J71" s="254">
        <v>836</v>
      </c>
      <c r="L71" s="260" t="s">
        <v>188</v>
      </c>
    </row>
    <row r="72" spans="1:12" s="258" customFormat="1" ht="14.25" customHeight="1" x14ac:dyDescent="0.25">
      <c r="A72" s="253" t="s">
        <v>596</v>
      </c>
      <c r="B72" s="254">
        <v>244</v>
      </c>
      <c r="C72" s="254"/>
      <c r="D72" s="255" t="s">
        <v>396</v>
      </c>
      <c r="E72" s="256" t="s">
        <v>723</v>
      </c>
      <c r="F72" s="254">
        <v>480</v>
      </c>
      <c r="G72" s="254"/>
      <c r="H72" s="255" t="s">
        <v>116</v>
      </c>
      <c r="I72" s="258" t="s">
        <v>803</v>
      </c>
      <c r="J72" s="254">
        <v>837</v>
      </c>
      <c r="L72" s="260" t="s">
        <v>189</v>
      </c>
    </row>
    <row r="73" spans="1:12" s="258" customFormat="1" ht="14.25" customHeight="1" x14ac:dyDescent="0.25">
      <c r="A73" s="253" t="s">
        <v>597</v>
      </c>
      <c r="B73" s="254">
        <v>247</v>
      </c>
      <c r="C73" s="254"/>
      <c r="D73" s="255" t="s">
        <v>1091</v>
      </c>
      <c r="E73" s="258" t="s">
        <v>1015</v>
      </c>
      <c r="F73" s="254">
        <v>481</v>
      </c>
      <c r="H73" s="255" t="s">
        <v>1030</v>
      </c>
      <c r="I73" s="258" t="s">
        <v>804</v>
      </c>
      <c r="J73" s="254">
        <v>838</v>
      </c>
      <c r="L73" s="260" t="s">
        <v>190</v>
      </c>
    </row>
    <row r="74" spans="1:12" s="258" customFormat="1" ht="14.25" customHeight="1" x14ac:dyDescent="0.25">
      <c r="A74" s="253" t="s">
        <v>598</v>
      </c>
      <c r="B74" s="254">
        <v>248</v>
      </c>
      <c r="C74" s="254"/>
      <c r="D74" s="255" t="s">
        <v>397</v>
      </c>
      <c r="E74" s="256" t="s">
        <v>724</v>
      </c>
      <c r="F74" s="254">
        <v>484</v>
      </c>
      <c r="G74" s="254"/>
      <c r="H74" s="255" t="s">
        <v>1017</v>
      </c>
      <c r="I74" s="258" t="s">
        <v>805</v>
      </c>
      <c r="J74" s="254">
        <v>839</v>
      </c>
      <c r="L74" s="260" t="s">
        <v>903</v>
      </c>
    </row>
    <row r="75" spans="1:12" s="258" customFormat="1" ht="14.25" customHeight="1" x14ac:dyDescent="0.25">
      <c r="A75" s="253" t="s">
        <v>599</v>
      </c>
      <c r="B75" s="254">
        <v>252</v>
      </c>
      <c r="C75" s="254"/>
      <c r="D75" s="255" t="s">
        <v>398</v>
      </c>
      <c r="E75" s="256" t="s">
        <v>725</v>
      </c>
      <c r="F75" s="254">
        <v>488</v>
      </c>
      <c r="G75" s="254"/>
      <c r="H75" s="255" t="s">
        <v>117</v>
      </c>
      <c r="I75" s="258" t="s">
        <v>806</v>
      </c>
      <c r="J75" s="254">
        <v>891</v>
      </c>
      <c r="L75" s="260" t="s">
        <v>192</v>
      </c>
    </row>
    <row r="76" spans="1:12" s="258" customFormat="1" ht="14.25" customHeight="1" x14ac:dyDescent="0.25">
      <c r="A76" s="253" t="s">
        <v>600</v>
      </c>
      <c r="B76" s="254">
        <v>257</v>
      </c>
      <c r="C76" s="254"/>
      <c r="D76" s="255" t="s">
        <v>399</v>
      </c>
      <c r="E76" s="256" t="s">
        <v>726</v>
      </c>
      <c r="F76" s="254">
        <v>492</v>
      </c>
      <c r="G76" s="254"/>
      <c r="H76" s="255" t="s">
        <v>118</v>
      </c>
      <c r="I76" s="258" t="s">
        <v>807</v>
      </c>
      <c r="J76" s="254">
        <v>892</v>
      </c>
      <c r="L76" s="260" t="s">
        <v>193</v>
      </c>
    </row>
    <row r="77" spans="1:12" s="258" customFormat="1" ht="14.25" customHeight="1" x14ac:dyDescent="0.25">
      <c r="A77" s="253" t="s">
        <v>601</v>
      </c>
      <c r="B77" s="254">
        <v>260</v>
      </c>
      <c r="C77" s="254"/>
      <c r="D77" s="255" t="s">
        <v>400</v>
      </c>
      <c r="E77" s="256" t="s">
        <v>727</v>
      </c>
      <c r="F77" s="254">
        <v>500</v>
      </c>
      <c r="G77" s="254"/>
      <c r="H77" s="255" t="s">
        <v>119</v>
      </c>
      <c r="I77" s="258" t="s">
        <v>808</v>
      </c>
      <c r="J77" s="254">
        <v>893</v>
      </c>
      <c r="L77" s="260" t="s">
        <v>904</v>
      </c>
    </row>
    <row r="78" spans="1:12" s="258" customFormat="1" ht="14.25" customHeight="1" x14ac:dyDescent="0.25">
      <c r="A78" s="253" t="s">
        <v>602</v>
      </c>
      <c r="B78" s="254">
        <v>264</v>
      </c>
      <c r="C78" s="254"/>
      <c r="D78" s="255" t="s">
        <v>401</v>
      </c>
      <c r="E78" s="256" t="s">
        <v>728</v>
      </c>
      <c r="F78" s="254">
        <v>504</v>
      </c>
      <c r="G78" s="254"/>
      <c r="H78" s="255" t="s">
        <v>120</v>
      </c>
      <c r="J78" s="254"/>
      <c r="L78" s="260" t="s">
        <v>915</v>
      </c>
    </row>
    <row r="79" spans="1:12" s="258" customFormat="1" ht="14.25" customHeight="1" x14ac:dyDescent="0.25">
      <c r="A79" s="253" t="s">
        <v>603</v>
      </c>
      <c r="B79" s="254">
        <v>268</v>
      </c>
      <c r="C79" s="254"/>
      <c r="D79" s="255" t="s">
        <v>402</v>
      </c>
      <c r="E79" s="256" t="s">
        <v>729</v>
      </c>
      <c r="F79" s="254">
        <v>508</v>
      </c>
      <c r="G79" s="254"/>
      <c r="H79" s="255" t="s">
        <v>121</v>
      </c>
      <c r="I79" s="256" t="s">
        <v>809</v>
      </c>
      <c r="J79" s="254">
        <v>894</v>
      </c>
      <c r="L79" s="260" t="s">
        <v>1100</v>
      </c>
    </row>
    <row r="80" spans="1:12" s="258" customFormat="1" ht="14.25" customHeight="1" x14ac:dyDescent="0.25">
      <c r="A80" s="253" t="s">
        <v>604</v>
      </c>
      <c r="B80" s="254">
        <v>272</v>
      </c>
      <c r="C80" s="254"/>
      <c r="D80" s="255" t="s">
        <v>905</v>
      </c>
      <c r="E80" s="256" t="s">
        <v>730</v>
      </c>
      <c r="F80" s="254">
        <v>512</v>
      </c>
      <c r="G80" s="254"/>
      <c r="H80" s="255" t="s">
        <v>122</v>
      </c>
      <c r="I80" s="256" t="s">
        <v>810</v>
      </c>
      <c r="J80" s="254">
        <v>950</v>
      </c>
      <c r="K80" s="254"/>
      <c r="L80" s="260" t="s">
        <v>906</v>
      </c>
    </row>
    <row r="81" spans="1:12" s="258" customFormat="1" ht="14.25" customHeight="1" x14ac:dyDescent="0.25">
      <c r="A81" s="253" t="s">
        <v>605</v>
      </c>
      <c r="B81" s="254">
        <v>276</v>
      </c>
      <c r="C81" s="254"/>
      <c r="D81" s="255" t="s">
        <v>403</v>
      </c>
      <c r="E81" s="256" t="s">
        <v>731</v>
      </c>
      <c r="F81" s="254">
        <v>516</v>
      </c>
      <c r="G81" s="254"/>
      <c r="H81" s="255" t="s">
        <v>1018</v>
      </c>
      <c r="I81" s="263"/>
      <c r="J81" s="264"/>
      <c r="K81" s="264"/>
      <c r="L81" s="260" t="s">
        <v>861</v>
      </c>
    </row>
    <row r="82" spans="1:12" s="258" customFormat="1" ht="14.25" customHeight="1" x14ac:dyDescent="0.25">
      <c r="A82" s="253" t="s">
        <v>606</v>
      </c>
      <c r="B82" s="254">
        <v>280</v>
      </c>
      <c r="C82" s="254"/>
      <c r="D82" s="255" t="s">
        <v>404</v>
      </c>
      <c r="E82" s="256" t="s">
        <v>732</v>
      </c>
      <c r="F82" s="254">
        <v>520</v>
      </c>
      <c r="G82" s="254"/>
      <c r="H82" s="255" t="s">
        <v>123</v>
      </c>
      <c r="I82" s="263"/>
      <c r="J82" s="264"/>
      <c r="K82" s="264"/>
      <c r="L82" s="257" t="s">
        <v>983</v>
      </c>
    </row>
    <row r="83" spans="1:12" s="258" customFormat="1" ht="14.25" customHeight="1" x14ac:dyDescent="0.25">
      <c r="A83" s="253" t="s">
        <v>607</v>
      </c>
      <c r="B83" s="254">
        <v>284</v>
      </c>
      <c r="C83" s="254"/>
      <c r="D83" s="255" t="s">
        <v>405</v>
      </c>
      <c r="E83" s="256" t="s">
        <v>733</v>
      </c>
      <c r="F83" s="254">
        <v>524</v>
      </c>
      <c r="G83" s="254"/>
      <c r="H83" s="255" t="s">
        <v>124</v>
      </c>
      <c r="I83" s="263"/>
      <c r="J83" s="264"/>
      <c r="K83" s="264"/>
      <c r="L83" s="257" t="s">
        <v>984</v>
      </c>
    </row>
    <row r="84" spans="1:12" s="258" customFormat="1" ht="14.25" customHeight="1" x14ac:dyDescent="0.25">
      <c r="A84" s="253" t="s">
        <v>608</v>
      </c>
      <c r="B84" s="254">
        <v>288</v>
      </c>
      <c r="C84" s="254"/>
      <c r="D84" s="255" t="s">
        <v>406</v>
      </c>
      <c r="E84" s="256" t="s">
        <v>734</v>
      </c>
      <c r="F84" s="254">
        <v>528</v>
      </c>
      <c r="G84" s="254"/>
      <c r="H84" s="255" t="s">
        <v>125</v>
      </c>
      <c r="I84" s="263"/>
      <c r="J84" s="264"/>
      <c r="K84" s="264"/>
      <c r="L84" s="257" t="s">
        <v>1043</v>
      </c>
    </row>
    <row r="85" spans="1:12" s="258" customFormat="1" ht="14.25" customHeight="1" x14ac:dyDescent="0.25">
      <c r="A85" s="253" t="s">
        <v>609</v>
      </c>
      <c r="B85" s="254">
        <v>302</v>
      </c>
      <c r="C85" s="254"/>
      <c r="D85" s="255" t="s">
        <v>407</v>
      </c>
      <c r="E85" s="256" t="s">
        <v>735</v>
      </c>
      <c r="F85" s="254">
        <v>529</v>
      </c>
      <c r="G85" s="254"/>
      <c r="H85" s="255" t="s">
        <v>1094</v>
      </c>
      <c r="I85" s="258" t="s">
        <v>1022</v>
      </c>
      <c r="J85" s="254">
        <v>953</v>
      </c>
      <c r="L85" s="260" t="s">
        <v>1023</v>
      </c>
    </row>
    <row r="86" spans="1:12" s="258" customFormat="1" ht="14.25" customHeight="1" x14ac:dyDescent="0.25">
      <c r="A86" s="253" t="s">
        <v>610</v>
      </c>
      <c r="B86" s="254">
        <v>306</v>
      </c>
      <c r="C86" s="254"/>
      <c r="D86" s="255" t="s">
        <v>907</v>
      </c>
      <c r="E86" s="256" t="s">
        <v>736</v>
      </c>
      <c r="F86" s="254">
        <v>600</v>
      </c>
      <c r="G86" s="254"/>
      <c r="H86" s="255" t="s">
        <v>126</v>
      </c>
      <c r="I86" s="256" t="s">
        <v>953</v>
      </c>
      <c r="J86" s="254">
        <v>958</v>
      </c>
      <c r="K86" s="254"/>
      <c r="L86" s="260" t="s">
        <v>985</v>
      </c>
    </row>
    <row r="87" spans="1:12" s="258" customFormat="1" ht="14.25" customHeight="1" x14ac:dyDescent="0.25">
      <c r="D87" s="255" t="s">
        <v>908</v>
      </c>
      <c r="E87" s="256" t="s">
        <v>737</v>
      </c>
      <c r="F87" s="254">
        <v>604</v>
      </c>
      <c r="G87" s="254"/>
      <c r="H87" s="255" t="s">
        <v>127</v>
      </c>
      <c r="I87" s="265" t="s">
        <v>986</v>
      </c>
      <c r="J87" s="254">
        <v>959</v>
      </c>
      <c r="K87" s="254"/>
      <c r="L87" s="234" t="s">
        <v>1033</v>
      </c>
    </row>
    <row r="88" spans="1:12" s="258" customFormat="1" ht="14.25" customHeight="1" x14ac:dyDescent="0.25">
      <c r="A88" s="253" t="s">
        <v>611</v>
      </c>
      <c r="B88" s="254">
        <v>310</v>
      </c>
      <c r="C88" s="254"/>
      <c r="D88" s="255" t="s">
        <v>484</v>
      </c>
      <c r="E88" s="256" t="s">
        <v>738</v>
      </c>
      <c r="F88" s="254">
        <v>608</v>
      </c>
      <c r="G88" s="254"/>
      <c r="H88" s="255" t="s">
        <v>128</v>
      </c>
    </row>
    <row r="89" spans="1:12" s="258" customFormat="1" ht="14.25" customHeight="1" x14ac:dyDescent="0.2">
      <c r="A89" s="383" t="s">
        <v>1044</v>
      </c>
      <c r="B89" s="383"/>
      <c r="C89" s="383"/>
      <c r="D89" s="383"/>
      <c r="E89" s="383"/>
      <c r="F89" s="383"/>
      <c r="G89" s="383"/>
      <c r="H89" s="383"/>
      <c r="I89" s="383"/>
      <c r="J89" s="383"/>
      <c r="K89" s="383"/>
      <c r="L89" s="383"/>
    </row>
    <row r="90" spans="1:12" s="258" customFormat="1" ht="39.75" customHeight="1" x14ac:dyDescent="0.2">
      <c r="A90" s="383"/>
      <c r="B90" s="383"/>
      <c r="C90" s="383"/>
      <c r="D90" s="383"/>
      <c r="E90" s="383"/>
      <c r="F90" s="383"/>
      <c r="G90" s="383"/>
      <c r="H90" s="383"/>
      <c r="I90" s="383"/>
      <c r="J90" s="383"/>
      <c r="K90" s="383"/>
      <c r="L90" s="383"/>
    </row>
    <row r="92" spans="1:12" ht="12.2" customHeight="1" x14ac:dyDescent="0.2"/>
    <row r="93" spans="1:12" ht="12.2" customHeight="1" x14ac:dyDescent="0.2"/>
    <row r="94" spans="1:12" ht="12.2" customHeight="1" x14ac:dyDescent="0.2"/>
    <row r="95" spans="1:12" ht="12.2" customHeight="1" x14ac:dyDescent="0.2"/>
    <row r="96" spans="1:12" ht="12.2" customHeight="1" x14ac:dyDescent="0.2"/>
    <row r="97" spans="1:12" ht="12" customHeight="1" x14ac:dyDescent="0.2"/>
    <row r="98" spans="1:12" ht="14.25" customHeight="1" x14ac:dyDescent="0.2"/>
    <row r="99" spans="1:12" ht="12" customHeight="1" x14ac:dyDescent="0.2"/>
    <row r="100" spans="1:12" ht="14.25" customHeight="1" x14ac:dyDescent="0.2"/>
    <row r="101" spans="1:12" ht="12.2" customHeight="1" x14ac:dyDescent="0.2"/>
    <row r="102" spans="1:12" ht="12.2" customHeight="1" x14ac:dyDescent="0.2"/>
    <row r="103" spans="1:12" ht="12.2" customHeight="1" x14ac:dyDescent="0.2"/>
    <row r="104" spans="1:12" ht="12.2" customHeight="1" x14ac:dyDescent="0.2"/>
    <row r="105" spans="1:12" ht="12.2" customHeight="1" x14ac:dyDescent="0.2"/>
    <row r="106" spans="1:12" ht="12.2" customHeight="1" x14ac:dyDescent="0.2"/>
    <row r="107" spans="1:12" ht="12.2" customHeight="1" x14ac:dyDescent="0.2"/>
    <row r="108" spans="1:12" ht="12.2" customHeight="1" x14ac:dyDescent="0.2">
      <c r="E108" s="266"/>
      <c r="H108" s="252"/>
      <c r="I108" s="267"/>
      <c r="J108" s="264"/>
      <c r="K108" s="264"/>
      <c r="L108" s="268"/>
    </row>
    <row r="109" spans="1:12" ht="12.2" customHeight="1" x14ac:dyDescent="0.2">
      <c r="F109" s="269"/>
      <c r="G109" s="269"/>
      <c r="I109" s="270"/>
      <c r="J109" s="264"/>
      <c r="K109" s="264"/>
      <c r="L109" s="271"/>
    </row>
    <row r="110" spans="1:12" ht="12.2" customHeight="1" x14ac:dyDescent="0.2">
      <c r="A110" s="272"/>
      <c r="F110" s="269"/>
      <c r="G110" s="269"/>
      <c r="J110" s="269"/>
      <c r="K110" s="269"/>
    </row>
    <row r="111" spans="1:12" ht="12.2" customHeight="1" x14ac:dyDescent="0.2">
      <c r="F111" s="269"/>
      <c r="G111" s="269"/>
      <c r="J111" s="269"/>
      <c r="K111" s="269"/>
    </row>
    <row r="112" spans="1:12" ht="12.2" customHeight="1" x14ac:dyDescent="0.2">
      <c r="F112" s="269"/>
      <c r="G112" s="269"/>
      <c r="J112" s="269"/>
      <c r="K112" s="269"/>
    </row>
    <row r="113" spans="2:11" x14ac:dyDescent="0.2">
      <c r="B113" s="269"/>
      <c r="C113" s="269"/>
      <c r="F113" s="269"/>
      <c r="G113" s="269"/>
      <c r="J113" s="269"/>
      <c r="K113" s="269"/>
    </row>
    <row r="114" spans="2:11" x14ac:dyDescent="0.2">
      <c r="B114" s="269"/>
      <c r="C114" s="269"/>
      <c r="F114" s="269"/>
      <c r="G114" s="269"/>
      <c r="J114" s="269"/>
      <c r="K114" s="269"/>
    </row>
    <row r="115" spans="2:11" x14ac:dyDescent="0.2">
      <c r="B115" s="269"/>
      <c r="C115" s="269"/>
      <c r="F115" s="269"/>
      <c r="G115" s="269"/>
      <c r="J115" s="269"/>
      <c r="K115" s="269"/>
    </row>
    <row r="116" spans="2:11" x14ac:dyDescent="0.2">
      <c r="B116" s="269"/>
      <c r="C116" s="269"/>
      <c r="F116" s="269"/>
      <c r="G116" s="269"/>
      <c r="J116" s="269"/>
      <c r="K116" s="269"/>
    </row>
    <row r="117" spans="2:11" x14ac:dyDescent="0.2">
      <c r="B117" s="269"/>
      <c r="C117" s="269"/>
      <c r="F117" s="269"/>
      <c r="G117" s="269"/>
      <c r="J117" s="269"/>
      <c r="K117" s="269"/>
    </row>
    <row r="118" spans="2:11" x14ac:dyDescent="0.2">
      <c r="B118" s="269"/>
      <c r="C118" s="269"/>
      <c r="F118" s="269"/>
      <c r="G118" s="269"/>
      <c r="J118" s="269"/>
      <c r="K118" s="269"/>
    </row>
    <row r="119" spans="2:11" x14ac:dyDescent="0.2">
      <c r="B119" s="269"/>
      <c r="C119" s="269"/>
      <c r="F119" s="269"/>
      <c r="G119" s="269"/>
      <c r="J119" s="269"/>
      <c r="K119" s="269"/>
    </row>
    <row r="120" spans="2:11" x14ac:dyDescent="0.2">
      <c r="F120" s="269"/>
      <c r="G120" s="269"/>
      <c r="J120" s="269"/>
      <c r="K120" s="269"/>
    </row>
    <row r="121" spans="2:11" x14ac:dyDescent="0.2">
      <c r="F121" s="269"/>
      <c r="G121" s="269"/>
      <c r="J121" s="269"/>
      <c r="K121" s="269"/>
    </row>
    <row r="122" spans="2:11" x14ac:dyDescent="0.2">
      <c r="F122" s="269"/>
      <c r="G122" s="269"/>
      <c r="J122" s="269"/>
      <c r="K122" s="269"/>
    </row>
    <row r="123" spans="2:11" x14ac:dyDescent="0.2">
      <c r="F123" s="269"/>
      <c r="G123" s="269"/>
      <c r="J123" s="269"/>
      <c r="K123" s="269"/>
    </row>
    <row r="124" spans="2:11" x14ac:dyDescent="0.2">
      <c r="F124" s="269"/>
      <c r="G124" s="269"/>
      <c r="J124" s="269"/>
      <c r="K124" s="269"/>
    </row>
    <row r="125" spans="2:11" x14ac:dyDescent="0.2">
      <c r="F125" s="269"/>
      <c r="G125" s="269"/>
      <c r="J125" s="269"/>
      <c r="K125" s="269"/>
    </row>
    <row r="126" spans="2:11" x14ac:dyDescent="0.2">
      <c r="F126" s="269"/>
      <c r="G126" s="269"/>
      <c r="J126" s="269"/>
      <c r="K126" s="269"/>
    </row>
    <row r="127" spans="2:11" x14ac:dyDescent="0.2">
      <c r="F127" s="269"/>
      <c r="G127" s="269"/>
      <c r="J127" s="269"/>
      <c r="K127" s="269"/>
    </row>
    <row r="128" spans="2:11" x14ac:dyDescent="0.2">
      <c r="F128" s="269"/>
      <c r="G128" s="269"/>
      <c r="J128" s="269"/>
      <c r="K128" s="269"/>
    </row>
    <row r="129" spans="6:11" x14ac:dyDescent="0.2">
      <c r="F129" s="269"/>
      <c r="G129" s="269"/>
      <c r="J129" s="269"/>
      <c r="K129" s="269"/>
    </row>
    <row r="130" spans="6:11" x14ac:dyDescent="0.2">
      <c r="F130" s="269"/>
      <c r="G130" s="269"/>
      <c r="J130" s="269"/>
      <c r="K130" s="269"/>
    </row>
    <row r="131" spans="6:11" x14ac:dyDescent="0.2">
      <c r="F131" s="269"/>
      <c r="G131" s="269"/>
      <c r="J131" s="269"/>
      <c r="K131" s="269"/>
    </row>
    <row r="132" spans="6:11" x14ac:dyDescent="0.2">
      <c r="F132" s="269"/>
      <c r="G132" s="269"/>
      <c r="J132" s="269"/>
      <c r="K132" s="269"/>
    </row>
    <row r="133" spans="6:11" x14ac:dyDescent="0.2">
      <c r="F133" s="269"/>
      <c r="G133" s="269"/>
      <c r="J133" s="269"/>
      <c r="K133" s="269"/>
    </row>
    <row r="134" spans="6:11" x14ac:dyDescent="0.2">
      <c r="F134" s="269"/>
      <c r="G134" s="269"/>
      <c r="J134" s="269"/>
      <c r="K134" s="269"/>
    </row>
    <row r="135" spans="6:11" x14ac:dyDescent="0.2">
      <c r="F135" s="269"/>
      <c r="G135" s="269"/>
      <c r="J135" s="269"/>
      <c r="K135" s="269"/>
    </row>
    <row r="136" spans="6:11" x14ac:dyDescent="0.2">
      <c r="F136" s="269"/>
      <c r="G136" s="269"/>
      <c r="J136" s="269"/>
      <c r="K136" s="269"/>
    </row>
    <row r="137" spans="6:11" x14ac:dyDescent="0.2">
      <c r="F137" s="269"/>
      <c r="G137" s="269"/>
      <c r="J137" s="269"/>
      <c r="K137" s="269"/>
    </row>
    <row r="138" spans="6:11" x14ac:dyDescent="0.2">
      <c r="F138" s="269"/>
      <c r="G138" s="269"/>
      <c r="J138" s="269"/>
      <c r="K138" s="269"/>
    </row>
    <row r="139" spans="6:11" x14ac:dyDescent="0.2">
      <c r="F139" s="269"/>
      <c r="G139" s="269"/>
      <c r="J139" s="269"/>
      <c r="K139" s="269"/>
    </row>
    <row r="140" spans="6:11" x14ac:dyDescent="0.2">
      <c r="F140" s="269"/>
      <c r="G140" s="269"/>
      <c r="J140" s="269"/>
      <c r="K140" s="269"/>
    </row>
    <row r="141" spans="6:11" x14ac:dyDescent="0.2">
      <c r="F141" s="269"/>
      <c r="G141" s="269"/>
      <c r="J141" s="269"/>
      <c r="K141" s="269"/>
    </row>
    <row r="142" spans="6:11" x14ac:dyDescent="0.2">
      <c r="F142" s="269"/>
      <c r="G142" s="269"/>
      <c r="J142" s="269"/>
      <c r="K142" s="269"/>
    </row>
    <row r="143" spans="6:11" x14ac:dyDescent="0.2">
      <c r="F143" s="269"/>
      <c r="G143" s="269"/>
      <c r="J143" s="269"/>
      <c r="K143" s="269"/>
    </row>
    <row r="144" spans="6:11" x14ac:dyDescent="0.2">
      <c r="F144" s="269"/>
      <c r="G144" s="269"/>
      <c r="J144" s="269"/>
      <c r="K144" s="269"/>
    </row>
    <row r="145" spans="6:11" x14ac:dyDescent="0.2">
      <c r="F145" s="269"/>
      <c r="G145" s="269"/>
      <c r="J145" s="269"/>
      <c r="K145" s="269"/>
    </row>
    <row r="146" spans="6:11" x14ac:dyDescent="0.2">
      <c r="F146" s="269"/>
      <c r="G146" s="269"/>
      <c r="J146" s="269"/>
      <c r="K146" s="269"/>
    </row>
    <row r="147" spans="6:11" x14ac:dyDescent="0.2">
      <c r="F147" s="269"/>
      <c r="G147" s="269"/>
      <c r="J147" s="269"/>
      <c r="K147" s="269"/>
    </row>
    <row r="148" spans="6:11" x14ac:dyDescent="0.2">
      <c r="F148" s="269"/>
      <c r="G148" s="269"/>
      <c r="J148" s="269"/>
      <c r="K148" s="269"/>
    </row>
    <row r="149" spans="6:11" x14ac:dyDescent="0.2">
      <c r="F149" s="269"/>
      <c r="G149" s="269"/>
      <c r="J149" s="269"/>
      <c r="K149" s="269"/>
    </row>
    <row r="150" spans="6:11" x14ac:dyDescent="0.2">
      <c r="F150" s="269"/>
      <c r="G150" s="269"/>
      <c r="J150" s="269"/>
      <c r="K150" s="269"/>
    </row>
    <row r="151" spans="6:11" x14ac:dyDescent="0.2">
      <c r="F151" s="269"/>
      <c r="G151" s="269"/>
      <c r="J151" s="269"/>
      <c r="K151" s="269"/>
    </row>
    <row r="152" spans="6:11" x14ac:dyDescent="0.2">
      <c r="F152" s="269"/>
      <c r="G152" s="269"/>
      <c r="J152" s="269"/>
      <c r="K152" s="269"/>
    </row>
    <row r="153" spans="6:11" x14ac:dyDescent="0.2">
      <c r="F153" s="269"/>
      <c r="G153" s="269"/>
      <c r="J153" s="269"/>
      <c r="K153" s="269"/>
    </row>
    <row r="154" spans="6:11" x14ac:dyDescent="0.2">
      <c r="F154" s="269"/>
      <c r="G154" s="269"/>
      <c r="J154" s="269"/>
      <c r="K154" s="269"/>
    </row>
    <row r="155" spans="6:11" x14ac:dyDescent="0.2">
      <c r="F155" s="269"/>
      <c r="G155" s="269"/>
      <c r="J155" s="269"/>
      <c r="K155" s="269"/>
    </row>
    <row r="156" spans="6:11" x14ac:dyDescent="0.2">
      <c r="F156" s="269"/>
      <c r="G156" s="269"/>
      <c r="J156" s="269"/>
      <c r="K156" s="269"/>
    </row>
    <row r="157" spans="6:11" x14ac:dyDescent="0.2">
      <c r="F157" s="269"/>
      <c r="G157" s="269"/>
      <c r="J157" s="269"/>
      <c r="K157" s="269"/>
    </row>
    <row r="158" spans="6:11" x14ac:dyDescent="0.2">
      <c r="F158" s="269"/>
      <c r="G158" s="269"/>
      <c r="J158" s="269"/>
      <c r="K158" s="269"/>
    </row>
    <row r="159" spans="6:11" x14ac:dyDescent="0.2">
      <c r="F159" s="269"/>
      <c r="G159" s="269"/>
      <c r="J159" s="269"/>
      <c r="K159" s="269"/>
    </row>
    <row r="160" spans="6:11" x14ac:dyDescent="0.2">
      <c r="F160" s="269"/>
      <c r="G160" s="269"/>
      <c r="J160" s="269"/>
      <c r="K160" s="269"/>
    </row>
    <row r="161" spans="6:11" x14ac:dyDescent="0.2">
      <c r="F161" s="269"/>
      <c r="G161" s="269"/>
      <c r="J161" s="269"/>
      <c r="K161" s="269"/>
    </row>
    <row r="162" spans="6:11" x14ac:dyDescent="0.2">
      <c r="F162" s="269"/>
      <c r="G162" s="269"/>
      <c r="J162" s="269"/>
      <c r="K162" s="269"/>
    </row>
    <row r="163" spans="6:11" x14ac:dyDescent="0.2">
      <c r="F163" s="269"/>
      <c r="G163" s="269"/>
      <c r="J163" s="269"/>
      <c r="K163" s="269"/>
    </row>
    <row r="164" spans="6:11" x14ac:dyDescent="0.2">
      <c r="F164" s="269"/>
      <c r="G164" s="269"/>
      <c r="J164" s="269"/>
      <c r="K164" s="269"/>
    </row>
    <row r="165" spans="6:11" x14ac:dyDescent="0.2">
      <c r="F165" s="269"/>
      <c r="G165" s="269"/>
      <c r="J165" s="269"/>
      <c r="K165" s="269"/>
    </row>
    <row r="166" spans="6:11" x14ac:dyDescent="0.2">
      <c r="F166" s="269"/>
      <c r="G166" s="269"/>
      <c r="J166" s="269"/>
      <c r="K166" s="269"/>
    </row>
    <row r="167" spans="6:11" x14ac:dyDescent="0.2">
      <c r="F167" s="269"/>
      <c r="G167" s="269"/>
      <c r="J167" s="269"/>
      <c r="K167" s="269"/>
    </row>
    <row r="168" spans="6:11" x14ac:dyDescent="0.2">
      <c r="F168" s="269"/>
      <c r="G168" s="269"/>
      <c r="J168" s="269"/>
      <c r="K168" s="269"/>
    </row>
    <row r="169" spans="6:11" x14ac:dyDescent="0.2">
      <c r="F169" s="269"/>
      <c r="G169" s="269"/>
      <c r="J169" s="269"/>
      <c r="K169" s="269"/>
    </row>
    <row r="170" spans="6:11" x14ac:dyDescent="0.2">
      <c r="F170" s="269"/>
      <c r="G170" s="269"/>
      <c r="J170" s="269"/>
      <c r="K170" s="269"/>
    </row>
    <row r="171" spans="6:11" x14ac:dyDescent="0.2">
      <c r="F171" s="269"/>
      <c r="G171" s="269"/>
      <c r="J171" s="269"/>
      <c r="K171" s="269"/>
    </row>
    <row r="172" spans="6:11" x14ac:dyDescent="0.2">
      <c r="F172" s="269"/>
      <c r="G172" s="269"/>
      <c r="J172" s="269"/>
      <c r="K172" s="269"/>
    </row>
    <row r="173" spans="6:11" x14ac:dyDescent="0.2">
      <c r="F173" s="269"/>
      <c r="G173" s="269"/>
      <c r="J173" s="269"/>
      <c r="K173" s="269"/>
    </row>
    <row r="174" spans="6:11" x14ac:dyDescent="0.2">
      <c r="F174" s="269"/>
      <c r="G174" s="269"/>
      <c r="J174" s="269"/>
      <c r="K174" s="269"/>
    </row>
    <row r="175" spans="6:11" x14ac:dyDescent="0.2">
      <c r="F175" s="269"/>
      <c r="G175" s="269"/>
      <c r="J175" s="269"/>
      <c r="K175" s="269"/>
    </row>
    <row r="176" spans="6:11" x14ac:dyDescent="0.2">
      <c r="F176" s="269"/>
      <c r="G176" s="269"/>
      <c r="J176" s="269"/>
      <c r="K176" s="269"/>
    </row>
    <row r="177" spans="6:11" x14ac:dyDescent="0.2">
      <c r="F177" s="269"/>
      <c r="G177" s="269"/>
      <c r="J177" s="269"/>
      <c r="K177" s="269"/>
    </row>
    <row r="178" spans="6:11" x14ac:dyDescent="0.2">
      <c r="F178" s="269"/>
      <c r="G178" s="269"/>
      <c r="J178" s="269"/>
      <c r="K178" s="269"/>
    </row>
    <row r="179" spans="6:11" x14ac:dyDescent="0.2">
      <c r="F179" s="269"/>
      <c r="G179" s="269"/>
      <c r="J179" s="269"/>
      <c r="K179" s="269"/>
    </row>
    <row r="180" spans="6:11" x14ac:dyDescent="0.2">
      <c r="F180" s="269"/>
      <c r="G180" s="269"/>
      <c r="J180" s="269"/>
      <c r="K180" s="269"/>
    </row>
    <row r="181" spans="6:11" x14ac:dyDescent="0.2">
      <c r="F181" s="269"/>
      <c r="G181" s="269"/>
    </row>
    <row r="182" spans="6:11" x14ac:dyDescent="0.2">
      <c r="F182" s="269"/>
      <c r="G182" s="269"/>
    </row>
    <row r="183" spans="6:11" x14ac:dyDescent="0.2">
      <c r="F183" s="269"/>
      <c r="G183" s="269"/>
    </row>
    <row r="184" spans="6:11" x14ac:dyDescent="0.2">
      <c r="F184" s="269"/>
      <c r="G184" s="269"/>
    </row>
    <row r="185" spans="6:11" x14ac:dyDescent="0.2">
      <c r="F185" s="269"/>
      <c r="G185" s="269"/>
    </row>
    <row r="186" spans="6:11" x14ac:dyDescent="0.2">
      <c r="F186" s="269"/>
      <c r="G186" s="269"/>
    </row>
    <row r="187" spans="6:11" x14ac:dyDescent="0.2">
      <c r="F187" s="269"/>
      <c r="G187" s="269"/>
    </row>
    <row r="188" spans="6:11" x14ac:dyDescent="0.2">
      <c r="F188" s="269"/>
      <c r="G188" s="269"/>
    </row>
    <row r="189" spans="6:11" x14ac:dyDescent="0.2">
      <c r="F189" s="269"/>
      <c r="G189" s="269"/>
    </row>
    <row r="190" spans="6:11" x14ac:dyDescent="0.2">
      <c r="F190" s="269"/>
      <c r="G190" s="269"/>
    </row>
    <row r="191" spans="6:11" x14ac:dyDescent="0.2">
      <c r="F191" s="269"/>
      <c r="G191" s="269"/>
    </row>
    <row r="192" spans="6:11" x14ac:dyDescent="0.2">
      <c r="F192" s="269"/>
      <c r="G192" s="269"/>
    </row>
    <row r="193" spans="6:7" x14ac:dyDescent="0.2">
      <c r="F193" s="269"/>
      <c r="G193" s="269"/>
    </row>
    <row r="194" spans="6:7" x14ac:dyDescent="0.2">
      <c r="F194" s="269"/>
      <c r="G194" s="269"/>
    </row>
    <row r="195" spans="6:7" x14ac:dyDescent="0.2">
      <c r="F195" s="269"/>
      <c r="G195" s="269"/>
    </row>
    <row r="196" spans="6:7" x14ac:dyDescent="0.2">
      <c r="F196" s="269"/>
      <c r="G196" s="269"/>
    </row>
    <row r="197" spans="6:7" x14ac:dyDescent="0.2">
      <c r="F197" s="269"/>
      <c r="G197" s="269"/>
    </row>
    <row r="198" spans="6:7" x14ac:dyDescent="0.2">
      <c r="F198" s="269"/>
      <c r="G198" s="269"/>
    </row>
    <row r="199" spans="6:7" x14ac:dyDescent="0.2">
      <c r="F199" s="269"/>
      <c r="G199" s="269"/>
    </row>
    <row r="200" spans="6:7" x14ac:dyDescent="0.2">
      <c r="F200" s="269"/>
      <c r="G200" s="269"/>
    </row>
    <row r="201" spans="6:7" x14ac:dyDescent="0.2">
      <c r="F201" s="269"/>
      <c r="G201" s="269"/>
    </row>
  </sheetData>
  <mergeCells count="2">
    <mergeCell ref="A1:L1"/>
    <mergeCell ref="A89:L90"/>
  </mergeCells>
  <phoneticPr fontId="2" type="noConversion"/>
  <pageMargins left="0.59055118110236227" right="0" top="0.78740157480314965" bottom="0.19685039370078741" header="0.51181102362204722" footer="0"/>
  <pageSetup paperSize="9" scale="58" orientation="portrait" r:id="rId1"/>
  <headerFooter alignWithMargins="0">
    <oddHeader>&amp;C&amp;16- 7 -</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85"/>
  <sheetViews>
    <sheetView workbookViewId="0"/>
  </sheetViews>
  <sheetFormatPr baseColWidth="10" defaultColWidth="11.42578125" defaultRowHeight="12.75" x14ac:dyDescent="0.2"/>
  <cols>
    <col min="1" max="1" width="38.85546875" style="229" customWidth="1"/>
    <col min="2" max="2" width="40" style="230" customWidth="1"/>
    <col min="3" max="3" width="42.42578125" style="230" customWidth="1"/>
    <col min="4" max="4" width="44.5703125" style="230" customWidth="1"/>
    <col min="5" max="5" width="26.7109375" style="230" hidden="1" customWidth="1"/>
    <col min="6" max="6" width="26.7109375" style="230" customWidth="1"/>
    <col min="7" max="7" width="35.5703125" style="230" customWidth="1"/>
    <col min="8" max="8" width="0.140625" style="230" hidden="1" customWidth="1"/>
    <col min="9" max="9" width="19.5703125" style="230" hidden="1" customWidth="1"/>
    <col min="10" max="10" width="35.42578125" style="230" customWidth="1"/>
    <col min="11" max="11" width="49.28515625" style="230" bestFit="1" customWidth="1"/>
    <col min="12" max="16384" width="11.42578125" style="230"/>
  </cols>
  <sheetData>
    <row r="1" spans="1:11" s="221" customFormat="1" ht="23.25" customHeight="1" x14ac:dyDescent="0.25">
      <c r="A1" s="220"/>
      <c r="D1" s="222" t="s">
        <v>1112</v>
      </c>
      <c r="E1" s="223"/>
      <c r="F1" s="223"/>
      <c r="G1" s="223"/>
      <c r="H1" s="223"/>
      <c r="I1" s="223"/>
      <c r="K1" s="273"/>
    </row>
    <row r="2" spans="1:11" s="276" customFormat="1" ht="29.25" customHeight="1" x14ac:dyDescent="0.2">
      <c r="A2" s="382" t="s">
        <v>1208</v>
      </c>
      <c r="B2" s="382"/>
      <c r="C2" s="382"/>
      <c r="D2" s="382"/>
      <c r="E2" s="224"/>
      <c r="F2" s="224"/>
      <c r="G2" s="274"/>
      <c r="H2" s="224"/>
      <c r="I2" s="275"/>
      <c r="J2" s="275"/>
    </row>
    <row r="3" spans="1:11" ht="17.25" customHeight="1" x14ac:dyDescent="0.25">
      <c r="A3" s="225"/>
      <c r="B3" s="225"/>
      <c r="C3" s="225"/>
      <c r="D3" s="225"/>
      <c r="E3" s="226"/>
      <c r="F3" s="226"/>
      <c r="H3" s="226"/>
      <c r="I3" s="226"/>
    </row>
    <row r="4" spans="1:11" ht="17.25" customHeight="1" x14ac:dyDescent="0.25">
      <c r="A4" s="227" t="s">
        <v>465</v>
      </c>
      <c r="B4" s="228" t="s">
        <v>923</v>
      </c>
      <c r="C4" s="229"/>
      <c r="E4" s="226"/>
      <c r="F4" s="226"/>
      <c r="H4" s="277"/>
      <c r="I4" s="226"/>
    </row>
    <row r="5" spans="1:11" ht="17.25" customHeight="1" x14ac:dyDescent="0.25">
      <c r="A5" s="231" t="s">
        <v>346</v>
      </c>
      <c r="B5" s="231" t="s">
        <v>924</v>
      </c>
      <c r="C5" s="231" t="s">
        <v>428</v>
      </c>
      <c r="D5" s="225" t="s">
        <v>135</v>
      </c>
      <c r="E5" s="226"/>
      <c r="F5" s="226"/>
      <c r="H5" s="226"/>
      <c r="I5" s="226"/>
    </row>
    <row r="6" spans="1:11" ht="17.25" customHeight="1" x14ac:dyDescent="0.25">
      <c r="A6" s="231" t="s">
        <v>347</v>
      </c>
      <c r="B6" s="231" t="s">
        <v>150</v>
      </c>
      <c r="C6" s="231" t="s">
        <v>429</v>
      </c>
      <c r="D6" s="225" t="s">
        <v>136</v>
      </c>
      <c r="E6" s="226"/>
      <c r="F6" s="226"/>
      <c r="H6" s="226"/>
      <c r="I6" s="226"/>
    </row>
    <row r="7" spans="1:11" ht="17.25" customHeight="1" x14ac:dyDescent="0.25">
      <c r="A7" s="231" t="s">
        <v>348</v>
      </c>
      <c r="B7" s="231" t="s">
        <v>151</v>
      </c>
      <c r="C7" s="231" t="s">
        <v>891</v>
      </c>
      <c r="D7" s="225" t="s">
        <v>137</v>
      </c>
      <c r="E7" s="226"/>
      <c r="F7" s="226"/>
      <c r="H7" s="226"/>
      <c r="I7" s="226"/>
    </row>
    <row r="8" spans="1:11" ht="17.25" customHeight="1" x14ac:dyDescent="0.25">
      <c r="A8" s="231" t="s">
        <v>349</v>
      </c>
      <c r="B8" s="231" t="s">
        <v>152</v>
      </c>
      <c r="C8" s="231" t="s">
        <v>430</v>
      </c>
      <c r="D8" s="225" t="s">
        <v>138</v>
      </c>
      <c r="E8" s="226"/>
      <c r="F8" s="226"/>
      <c r="H8" s="226"/>
      <c r="I8" s="226"/>
    </row>
    <row r="9" spans="1:11" ht="17.25" customHeight="1" x14ac:dyDescent="0.25">
      <c r="A9" s="231" t="s">
        <v>887</v>
      </c>
      <c r="B9" s="231" t="s">
        <v>153</v>
      </c>
      <c r="C9" s="231" t="s">
        <v>431</v>
      </c>
      <c r="D9" s="225" t="s">
        <v>139</v>
      </c>
      <c r="E9" s="226"/>
      <c r="F9" s="226"/>
      <c r="H9" s="226"/>
      <c r="I9" s="226"/>
    </row>
    <row r="10" spans="1:11" ht="17.25" customHeight="1" x14ac:dyDescent="0.25">
      <c r="A10" s="231" t="s">
        <v>350</v>
      </c>
      <c r="B10" s="231" t="s">
        <v>154</v>
      </c>
      <c r="C10" s="231" t="s">
        <v>432</v>
      </c>
      <c r="D10" s="225" t="s">
        <v>140</v>
      </c>
      <c r="E10" s="226"/>
      <c r="F10" s="226"/>
      <c r="H10" s="226"/>
      <c r="I10" s="226"/>
    </row>
    <row r="11" spans="1:11" ht="17.25" customHeight="1" x14ac:dyDescent="0.25">
      <c r="A11" s="231" t="s">
        <v>351</v>
      </c>
      <c r="B11" s="231" t="s">
        <v>155</v>
      </c>
      <c r="C11" s="231" t="s">
        <v>433</v>
      </c>
      <c r="D11" s="225" t="s">
        <v>141</v>
      </c>
      <c r="E11" s="226"/>
      <c r="F11" s="226"/>
      <c r="H11" s="226"/>
      <c r="I11" s="226"/>
    </row>
    <row r="12" spans="1:11" ht="17.25" customHeight="1" x14ac:dyDescent="0.25">
      <c r="A12" s="231" t="s">
        <v>352</v>
      </c>
      <c r="B12" s="231" t="s">
        <v>156</v>
      </c>
      <c r="C12" s="231" t="s">
        <v>893</v>
      </c>
      <c r="D12" s="225" t="s">
        <v>142</v>
      </c>
      <c r="E12" s="226"/>
      <c r="F12" s="226"/>
      <c r="H12" s="226"/>
      <c r="I12" s="226"/>
    </row>
    <row r="13" spans="1:11" ht="17.25" customHeight="1" x14ac:dyDescent="0.25">
      <c r="A13" s="231" t="s">
        <v>353</v>
      </c>
      <c r="B13" s="231" t="s">
        <v>157</v>
      </c>
      <c r="C13" s="231" t="s">
        <v>436</v>
      </c>
      <c r="D13" s="225" t="s">
        <v>143</v>
      </c>
      <c r="E13" s="226"/>
      <c r="F13" s="226"/>
      <c r="H13" s="226"/>
      <c r="I13" s="226"/>
    </row>
    <row r="14" spans="1:11" ht="17.25" customHeight="1" x14ac:dyDescent="0.25">
      <c r="A14" s="231" t="s">
        <v>354</v>
      </c>
      <c r="B14" s="231" t="s">
        <v>158</v>
      </c>
      <c r="C14" s="231" t="s">
        <v>438</v>
      </c>
      <c r="D14" s="225" t="s">
        <v>144</v>
      </c>
      <c r="E14" s="226"/>
      <c r="F14" s="226"/>
      <c r="H14" s="226"/>
      <c r="I14" s="226"/>
    </row>
    <row r="15" spans="1:11" ht="17.25" customHeight="1" x14ac:dyDescent="0.25">
      <c r="A15" s="231" t="s">
        <v>473</v>
      </c>
      <c r="B15" s="231"/>
      <c r="C15" s="231" t="s">
        <v>439</v>
      </c>
      <c r="D15" s="225" t="s">
        <v>145</v>
      </c>
      <c r="E15" s="226"/>
      <c r="F15" s="226"/>
      <c r="H15" s="226"/>
      <c r="I15" s="226"/>
    </row>
    <row r="16" spans="1:11" ht="17.25" customHeight="1" x14ac:dyDescent="0.25">
      <c r="A16" s="231" t="s">
        <v>355</v>
      </c>
      <c r="B16" s="227" t="s">
        <v>1068</v>
      </c>
      <c r="C16" s="231" t="s">
        <v>440</v>
      </c>
      <c r="D16" s="225" t="s">
        <v>146</v>
      </c>
      <c r="E16" s="226"/>
      <c r="F16" s="226"/>
      <c r="H16" s="226"/>
      <c r="I16" s="226"/>
    </row>
    <row r="17" spans="1:9" ht="17.25" customHeight="1" x14ac:dyDescent="0.25">
      <c r="A17" s="231" t="s">
        <v>356</v>
      </c>
      <c r="B17" s="231" t="s">
        <v>909</v>
      </c>
      <c r="C17" s="231" t="s">
        <v>441</v>
      </c>
      <c r="D17" s="225" t="s">
        <v>147</v>
      </c>
      <c r="E17" s="226"/>
      <c r="F17" s="226"/>
      <c r="H17" s="226"/>
      <c r="I17" s="226"/>
    </row>
    <row r="18" spans="1:9" ht="17.25" customHeight="1" x14ac:dyDescent="0.25">
      <c r="A18" s="231" t="s">
        <v>365</v>
      </c>
      <c r="B18" s="231" t="s">
        <v>435</v>
      </c>
      <c r="C18" s="231" t="s">
        <v>442</v>
      </c>
      <c r="D18" s="225" t="s">
        <v>148</v>
      </c>
      <c r="E18" s="226"/>
      <c r="F18" s="226"/>
      <c r="H18" s="226"/>
      <c r="I18" s="226"/>
    </row>
    <row r="19" spans="1:9" ht="17.25" customHeight="1" x14ac:dyDescent="0.25">
      <c r="A19" s="231" t="s">
        <v>367</v>
      </c>
      <c r="B19" s="231" t="s">
        <v>437</v>
      </c>
      <c r="C19" s="231" t="s">
        <v>443</v>
      </c>
      <c r="D19" s="225" t="s">
        <v>159</v>
      </c>
      <c r="E19" s="226"/>
      <c r="F19" s="226"/>
      <c r="H19" s="226"/>
      <c r="I19" s="226"/>
    </row>
    <row r="20" spans="1:9" ht="17.25" customHeight="1" x14ac:dyDescent="0.25">
      <c r="A20" s="231" t="s">
        <v>368</v>
      </c>
      <c r="B20" s="231"/>
      <c r="C20" s="231" t="s">
        <v>444</v>
      </c>
      <c r="D20" s="225" t="s">
        <v>160</v>
      </c>
      <c r="E20" s="226"/>
      <c r="F20" s="226"/>
      <c r="H20" s="226"/>
      <c r="I20" s="226"/>
    </row>
    <row r="21" spans="1:9" ht="17.25" customHeight="1" x14ac:dyDescent="0.25">
      <c r="A21" s="231" t="s">
        <v>369</v>
      </c>
      <c r="B21" s="227" t="s">
        <v>910</v>
      </c>
      <c r="C21" s="231" t="s">
        <v>445</v>
      </c>
      <c r="D21" s="225" t="s">
        <v>161</v>
      </c>
      <c r="E21" s="226"/>
      <c r="F21" s="226"/>
      <c r="H21" s="226"/>
      <c r="I21" s="226"/>
    </row>
    <row r="22" spans="1:9" ht="17.25" customHeight="1" x14ac:dyDescent="0.25">
      <c r="A22" s="231" t="s">
        <v>370</v>
      </c>
      <c r="B22" s="231" t="s">
        <v>911</v>
      </c>
      <c r="C22" s="231" t="s">
        <v>446</v>
      </c>
      <c r="D22" s="225" t="s">
        <v>162</v>
      </c>
      <c r="E22" s="226"/>
      <c r="F22" s="226"/>
      <c r="H22" s="226"/>
      <c r="I22" s="278"/>
    </row>
    <row r="23" spans="1:9" ht="17.25" customHeight="1" x14ac:dyDescent="0.25">
      <c r="A23" s="231" t="s">
        <v>1088</v>
      </c>
      <c r="B23" s="231" t="s">
        <v>358</v>
      </c>
      <c r="C23" s="231" t="s">
        <v>447</v>
      </c>
      <c r="D23" s="225" t="s">
        <v>163</v>
      </c>
      <c r="E23" s="226"/>
      <c r="F23" s="226"/>
      <c r="H23" s="277"/>
      <c r="I23" s="277"/>
    </row>
    <row r="24" spans="1:9" ht="17.25" customHeight="1" x14ac:dyDescent="0.25">
      <c r="A24" s="231" t="s">
        <v>371</v>
      </c>
      <c r="B24" s="231" t="s">
        <v>388</v>
      </c>
      <c r="C24" s="231" t="s">
        <v>448</v>
      </c>
      <c r="D24" s="225" t="s">
        <v>164</v>
      </c>
      <c r="E24" s="226"/>
      <c r="F24" s="226"/>
      <c r="H24" s="226"/>
      <c r="I24" s="226"/>
    </row>
    <row r="25" spans="1:9" ht="17.25" customHeight="1" x14ac:dyDescent="0.25">
      <c r="A25" s="231" t="s">
        <v>372</v>
      </c>
      <c r="B25" s="231" t="s">
        <v>1029</v>
      </c>
      <c r="C25" s="231" t="s">
        <v>449</v>
      </c>
      <c r="D25" s="225" t="s">
        <v>165</v>
      </c>
      <c r="E25" s="226"/>
      <c r="F25" s="226"/>
      <c r="H25" s="226"/>
      <c r="I25" s="226"/>
    </row>
    <row r="26" spans="1:9" ht="17.25" customHeight="1" x14ac:dyDescent="0.25">
      <c r="A26" s="231" t="s">
        <v>895</v>
      </c>
      <c r="B26" s="231" t="s">
        <v>389</v>
      </c>
      <c r="C26" s="231" t="s">
        <v>450</v>
      </c>
      <c r="D26" s="225" t="s">
        <v>166</v>
      </c>
      <c r="E26" s="226"/>
      <c r="F26" s="226"/>
      <c r="H26" s="226"/>
      <c r="I26" s="226"/>
    </row>
    <row r="27" spans="1:9" ht="17.25" customHeight="1" x14ac:dyDescent="0.25">
      <c r="A27" s="231" t="s">
        <v>373</v>
      </c>
      <c r="B27" s="231" t="s">
        <v>390</v>
      </c>
      <c r="C27" s="231" t="s">
        <v>451</v>
      </c>
      <c r="D27" s="225" t="s">
        <v>167</v>
      </c>
      <c r="E27" s="226"/>
      <c r="F27" s="226"/>
      <c r="H27" s="226"/>
      <c r="I27" s="226"/>
    </row>
    <row r="28" spans="1:9" ht="17.25" customHeight="1" x14ac:dyDescent="0.25">
      <c r="A28" s="231" t="s">
        <v>385</v>
      </c>
      <c r="B28" s="231" t="s">
        <v>1006</v>
      </c>
      <c r="C28" s="231" t="s">
        <v>452</v>
      </c>
      <c r="D28" s="225" t="s">
        <v>168</v>
      </c>
      <c r="E28" s="226"/>
      <c r="F28" s="226"/>
      <c r="H28" s="226"/>
      <c r="I28" s="226"/>
    </row>
    <row r="29" spans="1:9" ht="17.25" customHeight="1" x14ac:dyDescent="0.25">
      <c r="A29" s="231" t="s">
        <v>386</v>
      </c>
      <c r="B29" s="231" t="s">
        <v>485</v>
      </c>
      <c r="C29" s="231" t="s">
        <v>453</v>
      </c>
      <c r="D29" s="225" t="s">
        <v>169</v>
      </c>
      <c r="E29" s="226"/>
      <c r="F29" s="226"/>
      <c r="H29" s="226"/>
      <c r="I29" s="226"/>
    </row>
    <row r="30" spans="1:9" ht="17.25" customHeight="1" x14ac:dyDescent="0.25">
      <c r="A30" s="231" t="s">
        <v>126</v>
      </c>
      <c r="B30" s="231" t="s">
        <v>391</v>
      </c>
      <c r="C30" s="231" t="s">
        <v>454</v>
      </c>
      <c r="D30" s="225" t="s">
        <v>170</v>
      </c>
      <c r="E30" s="226"/>
      <c r="F30" s="226"/>
      <c r="H30" s="226"/>
      <c r="I30" s="226"/>
    </row>
    <row r="31" spans="1:9" ht="17.25" customHeight="1" x14ac:dyDescent="0.25">
      <c r="A31" s="231"/>
      <c r="B31" s="231" t="s">
        <v>1008</v>
      </c>
      <c r="C31" s="231" t="s">
        <v>455</v>
      </c>
      <c r="D31" s="225" t="s">
        <v>171</v>
      </c>
      <c r="E31" s="226"/>
      <c r="F31" s="226"/>
      <c r="H31" s="226"/>
      <c r="I31" s="226"/>
    </row>
    <row r="32" spans="1:9" ht="17.25" customHeight="1" x14ac:dyDescent="0.25">
      <c r="A32" s="227" t="s">
        <v>201</v>
      </c>
      <c r="B32" s="231" t="s">
        <v>392</v>
      </c>
      <c r="C32" s="231" t="s">
        <v>456</v>
      </c>
      <c r="D32" s="225" t="s">
        <v>172</v>
      </c>
      <c r="E32" s="226"/>
      <c r="F32" s="226"/>
      <c r="H32" s="226"/>
      <c r="I32" s="226"/>
    </row>
    <row r="33" spans="1:9" ht="17.25" customHeight="1" x14ac:dyDescent="0.25">
      <c r="A33" s="231" t="s">
        <v>346</v>
      </c>
      <c r="B33" s="231" t="s">
        <v>393</v>
      </c>
      <c r="C33" s="231" t="s">
        <v>457</v>
      </c>
      <c r="D33" s="225" t="s">
        <v>173</v>
      </c>
      <c r="E33" s="226"/>
      <c r="F33" s="226"/>
      <c r="H33" s="226"/>
      <c r="I33" s="226"/>
    </row>
    <row r="34" spans="1:9" ht="17.25" customHeight="1" x14ac:dyDescent="0.25">
      <c r="A34" s="231" t="s">
        <v>347</v>
      </c>
      <c r="B34" s="231" t="s">
        <v>394</v>
      </c>
      <c r="C34" s="231" t="s">
        <v>458</v>
      </c>
      <c r="D34" s="225" t="s">
        <v>174</v>
      </c>
      <c r="E34" s="226"/>
      <c r="H34" s="226"/>
      <c r="I34" s="226"/>
    </row>
    <row r="35" spans="1:9" ht="17.25" customHeight="1" x14ac:dyDescent="0.25">
      <c r="A35" s="231" t="s">
        <v>348</v>
      </c>
      <c r="B35" s="231" t="s">
        <v>395</v>
      </c>
      <c r="C35" s="231" t="s">
        <v>459</v>
      </c>
      <c r="D35" s="225" t="s">
        <v>175</v>
      </c>
      <c r="E35" s="226"/>
      <c r="F35" s="226"/>
      <c r="H35" s="226"/>
      <c r="I35" s="226"/>
    </row>
    <row r="36" spans="1:9" ht="17.25" customHeight="1" x14ac:dyDescent="0.25">
      <c r="A36" s="231" t="s">
        <v>349</v>
      </c>
      <c r="B36" s="231" t="s">
        <v>396</v>
      </c>
      <c r="C36" s="231" t="s">
        <v>110</v>
      </c>
      <c r="D36" s="225" t="s">
        <v>176</v>
      </c>
      <c r="E36" s="226"/>
      <c r="F36" s="226"/>
      <c r="H36" s="226"/>
      <c r="I36" s="226"/>
    </row>
    <row r="37" spans="1:9" ht="17.25" customHeight="1" x14ac:dyDescent="0.25">
      <c r="A37" s="231" t="s">
        <v>350</v>
      </c>
      <c r="B37" s="231" t="s">
        <v>1091</v>
      </c>
      <c r="C37" s="231" t="s">
        <v>111</v>
      </c>
      <c r="D37" s="225" t="s">
        <v>177</v>
      </c>
      <c r="E37" s="226"/>
      <c r="F37" s="226"/>
      <c r="H37" s="226"/>
      <c r="I37" s="226"/>
    </row>
    <row r="38" spans="1:9" ht="17.25" customHeight="1" x14ac:dyDescent="0.25">
      <c r="A38" s="231" t="s">
        <v>351</v>
      </c>
      <c r="B38" s="231" t="s">
        <v>397</v>
      </c>
      <c r="C38" s="231" t="s">
        <v>112</v>
      </c>
      <c r="D38" s="225" t="s">
        <v>178</v>
      </c>
      <c r="E38" s="226"/>
      <c r="F38" s="226"/>
      <c r="H38" s="226"/>
      <c r="I38" s="226"/>
    </row>
    <row r="39" spans="1:9" ht="17.25" customHeight="1" x14ac:dyDescent="0.25">
      <c r="A39" s="231" t="s">
        <v>352</v>
      </c>
      <c r="B39" s="231" t="s">
        <v>398</v>
      </c>
      <c r="C39" s="231" t="s">
        <v>113</v>
      </c>
      <c r="D39" s="225" t="s">
        <v>179</v>
      </c>
      <c r="E39" s="226"/>
      <c r="F39" s="226"/>
      <c r="H39" s="226"/>
      <c r="I39" s="226"/>
    </row>
    <row r="40" spans="1:9" ht="17.25" customHeight="1" x14ac:dyDescent="0.25">
      <c r="A40" s="231" t="s">
        <v>354</v>
      </c>
      <c r="B40" s="231" t="s">
        <v>399</v>
      </c>
      <c r="C40" s="231" t="s">
        <v>114</v>
      </c>
      <c r="D40" s="225" t="s">
        <v>180</v>
      </c>
      <c r="E40" s="226"/>
      <c r="F40" s="226"/>
      <c r="H40" s="226"/>
      <c r="I40" s="226"/>
    </row>
    <row r="41" spans="1:9" ht="17.25" customHeight="1" x14ac:dyDescent="0.25">
      <c r="A41" s="231" t="s">
        <v>473</v>
      </c>
      <c r="B41" s="231" t="s">
        <v>400</v>
      </c>
      <c r="C41" s="231" t="s">
        <v>115</v>
      </c>
      <c r="D41" s="225" t="s">
        <v>896</v>
      </c>
      <c r="E41" s="226"/>
      <c r="F41" s="226"/>
      <c r="H41" s="226"/>
      <c r="I41" s="226"/>
    </row>
    <row r="42" spans="1:9" ht="17.25" customHeight="1" x14ac:dyDescent="0.25">
      <c r="A42" s="231" t="s">
        <v>355</v>
      </c>
      <c r="B42" s="231" t="s">
        <v>401</v>
      </c>
      <c r="C42" s="231" t="s">
        <v>1092</v>
      </c>
      <c r="D42" s="225" t="s">
        <v>897</v>
      </c>
      <c r="E42" s="226"/>
      <c r="F42" s="226"/>
      <c r="H42" s="226"/>
      <c r="I42" s="226"/>
    </row>
    <row r="43" spans="1:9" ht="17.25" customHeight="1" x14ac:dyDescent="0.25">
      <c r="A43" s="231" t="s">
        <v>356</v>
      </c>
      <c r="B43" s="231" t="s">
        <v>402</v>
      </c>
      <c r="C43" s="231" t="s">
        <v>1013</v>
      </c>
      <c r="D43" s="225" t="s">
        <v>898</v>
      </c>
      <c r="E43" s="226"/>
      <c r="F43" s="226"/>
      <c r="H43" s="226"/>
      <c r="I43" s="226"/>
    </row>
    <row r="44" spans="1:9" ht="17.25" customHeight="1" x14ac:dyDescent="0.25">
      <c r="A44" s="231" t="s">
        <v>365</v>
      </c>
      <c r="B44" s="231" t="s">
        <v>870</v>
      </c>
      <c r="C44" s="231" t="s">
        <v>1099</v>
      </c>
      <c r="D44" s="225" t="s">
        <v>912</v>
      </c>
      <c r="E44" s="226"/>
      <c r="F44" s="226"/>
      <c r="H44" s="226"/>
      <c r="I44" s="226"/>
    </row>
    <row r="45" spans="1:9" ht="17.25" customHeight="1" x14ac:dyDescent="0.25">
      <c r="A45" s="231" t="s">
        <v>367</v>
      </c>
      <c r="B45" s="231" t="s">
        <v>403</v>
      </c>
      <c r="C45" s="231" t="s">
        <v>116</v>
      </c>
      <c r="D45" s="225" t="s">
        <v>181</v>
      </c>
      <c r="E45" s="226"/>
      <c r="F45" s="226"/>
      <c r="H45" s="226"/>
      <c r="I45" s="226"/>
    </row>
    <row r="46" spans="1:9" ht="17.25" customHeight="1" x14ac:dyDescent="0.25">
      <c r="A46" s="231" t="s">
        <v>368</v>
      </c>
      <c r="B46" s="231" t="s">
        <v>404</v>
      </c>
      <c r="C46" s="231" t="s">
        <v>1030</v>
      </c>
      <c r="D46" s="225" t="s">
        <v>182</v>
      </c>
      <c r="E46" s="226"/>
      <c r="F46" s="226"/>
      <c r="H46" s="226"/>
      <c r="I46" s="226"/>
    </row>
    <row r="47" spans="1:9" ht="17.25" customHeight="1" x14ac:dyDescent="0.25">
      <c r="A47" s="231" t="s">
        <v>369</v>
      </c>
      <c r="B47" s="231" t="s">
        <v>405</v>
      </c>
      <c r="C47" s="231" t="s">
        <v>1017</v>
      </c>
      <c r="D47" s="225" t="s">
        <v>183</v>
      </c>
      <c r="E47" s="226"/>
      <c r="F47" s="226"/>
      <c r="H47" s="226"/>
      <c r="I47" s="226"/>
    </row>
    <row r="48" spans="1:9" ht="17.25" customHeight="1" x14ac:dyDescent="0.25">
      <c r="A48" s="231" t="s">
        <v>371</v>
      </c>
      <c r="B48" s="231" t="s">
        <v>406</v>
      </c>
      <c r="C48" s="231" t="s">
        <v>117</v>
      </c>
      <c r="D48" s="225" t="s">
        <v>184</v>
      </c>
      <c r="E48" s="226"/>
      <c r="F48" s="226"/>
      <c r="H48" s="226"/>
      <c r="I48" s="226"/>
    </row>
    <row r="49" spans="1:9" ht="17.25" customHeight="1" x14ac:dyDescent="0.25">
      <c r="A49" s="231" t="s">
        <v>385</v>
      </c>
      <c r="B49" s="231" t="s">
        <v>407</v>
      </c>
      <c r="C49" s="231" t="s">
        <v>118</v>
      </c>
      <c r="D49" s="225" t="s">
        <v>901</v>
      </c>
      <c r="E49" s="226"/>
      <c r="F49" s="226"/>
      <c r="H49" s="226"/>
      <c r="I49" s="277"/>
    </row>
    <row r="50" spans="1:9" ht="17.25" customHeight="1" x14ac:dyDescent="0.25">
      <c r="A50" s="231" t="s">
        <v>126</v>
      </c>
      <c r="B50" s="231" t="s">
        <v>408</v>
      </c>
      <c r="C50" s="231" t="s">
        <v>119</v>
      </c>
      <c r="D50" s="225" t="s">
        <v>913</v>
      </c>
      <c r="E50" s="226"/>
      <c r="F50" s="226"/>
      <c r="H50" s="226"/>
      <c r="I50" s="226"/>
    </row>
    <row r="51" spans="1:9" ht="17.25" customHeight="1" x14ac:dyDescent="0.25">
      <c r="A51" s="231"/>
      <c r="B51" s="231" t="s">
        <v>484</v>
      </c>
      <c r="C51" s="231" t="s">
        <v>120</v>
      </c>
      <c r="D51" s="225" t="s">
        <v>185</v>
      </c>
      <c r="E51" s="226"/>
      <c r="F51" s="226"/>
      <c r="H51" s="226"/>
      <c r="I51" s="226"/>
    </row>
    <row r="52" spans="1:9" ht="17.25" customHeight="1" x14ac:dyDescent="0.25">
      <c r="A52" s="227" t="s">
        <v>918</v>
      </c>
      <c r="B52" s="231" t="s">
        <v>871</v>
      </c>
      <c r="C52" s="231" t="s">
        <v>121</v>
      </c>
      <c r="D52" s="225" t="s">
        <v>186</v>
      </c>
      <c r="E52" s="226"/>
      <c r="F52" s="226"/>
      <c r="H52" s="226"/>
      <c r="I52" s="226"/>
    </row>
    <row r="53" spans="1:9" ht="17.25" customHeight="1" x14ac:dyDescent="0.25">
      <c r="A53" s="231" t="s">
        <v>359</v>
      </c>
      <c r="B53" s="231" t="s">
        <v>409</v>
      </c>
      <c r="C53" s="231" t="s">
        <v>122</v>
      </c>
      <c r="D53" s="225" t="s">
        <v>902</v>
      </c>
      <c r="E53" s="226"/>
      <c r="F53" s="226"/>
      <c r="H53" s="226"/>
      <c r="I53" s="226"/>
    </row>
    <row r="54" spans="1:9" ht="17.25" customHeight="1" x14ac:dyDescent="0.25">
      <c r="A54" s="231" t="s">
        <v>360</v>
      </c>
      <c r="B54" s="231" t="s">
        <v>881</v>
      </c>
      <c r="C54" s="231" t="s">
        <v>1018</v>
      </c>
      <c r="D54" s="225" t="s">
        <v>914</v>
      </c>
      <c r="E54" s="226"/>
      <c r="F54" s="226"/>
      <c r="H54" s="226"/>
      <c r="I54" s="226"/>
    </row>
    <row r="55" spans="1:9" ht="17.25" customHeight="1" x14ac:dyDescent="0.25">
      <c r="A55" s="231" t="s">
        <v>361</v>
      </c>
      <c r="B55" s="231" t="s">
        <v>411</v>
      </c>
      <c r="C55" s="231" t="s">
        <v>123</v>
      </c>
      <c r="D55" s="225" t="s">
        <v>188</v>
      </c>
      <c r="E55" s="226"/>
      <c r="F55" s="226"/>
      <c r="H55" s="226"/>
      <c r="I55" s="226"/>
    </row>
    <row r="56" spans="1:9" ht="17.25" customHeight="1" x14ac:dyDescent="0.25">
      <c r="A56" s="231" t="s">
        <v>362</v>
      </c>
      <c r="B56" s="231" t="s">
        <v>412</v>
      </c>
      <c r="C56" s="231" t="s">
        <v>124</v>
      </c>
      <c r="D56" s="225" t="s">
        <v>189</v>
      </c>
      <c r="E56" s="226"/>
      <c r="F56" s="226"/>
      <c r="H56" s="226"/>
      <c r="I56" s="226"/>
    </row>
    <row r="57" spans="1:9" ht="17.25" customHeight="1" x14ac:dyDescent="0.25">
      <c r="A57" s="232"/>
      <c r="B57" s="231" t="s">
        <v>413</v>
      </c>
      <c r="C57" s="231" t="s">
        <v>125</v>
      </c>
      <c r="D57" s="225" t="s">
        <v>190</v>
      </c>
      <c r="E57" s="226"/>
      <c r="F57" s="226"/>
      <c r="H57" s="226"/>
      <c r="I57" s="226"/>
    </row>
    <row r="58" spans="1:9" ht="17.25" customHeight="1" x14ac:dyDescent="0.25">
      <c r="A58" s="227" t="s">
        <v>919</v>
      </c>
      <c r="B58" s="231" t="s">
        <v>1034</v>
      </c>
      <c r="C58" s="231" t="s">
        <v>1094</v>
      </c>
      <c r="D58" s="225" t="s">
        <v>903</v>
      </c>
      <c r="E58" s="226"/>
      <c r="F58" s="226"/>
      <c r="H58" s="226"/>
      <c r="I58" s="226"/>
    </row>
    <row r="59" spans="1:9" ht="17.25" customHeight="1" x14ac:dyDescent="0.25">
      <c r="A59" s="231" t="s">
        <v>823</v>
      </c>
      <c r="B59" s="231" t="s">
        <v>1032</v>
      </c>
      <c r="C59" s="231" t="s">
        <v>378</v>
      </c>
      <c r="D59" s="225" t="s">
        <v>192</v>
      </c>
      <c r="E59" s="226"/>
      <c r="F59" s="226"/>
      <c r="H59" s="226"/>
      <c r="I59" s="226"/>
    </row>
    <row r="60" spans="1:9" ht="17.25" customHeight="1" x14ac:dyDescent="0.25">
      <c r="A60" s="231" t="s">
        <v>890</v>
      </c>
      <c r="B60" s="231" t="s">
        <v>414</v>
      </c>
      <c r="C60" s="279" t="s">
        <v>379</v>
      </c>
      <c r="D60" s="225" t="s">
        <v>193</v>
      </c>
      <c r="E60" s="226"/>
      <c r="F60" s="226"/>
      <c r="H60" s="226"/>
      <c r="I60" s="226"/>
    </row>
    <row r="61" spans="1:9" ht="17.25" customHeight="1" x14ac:dyDescent="0.25">
      <c r="A61" s="231" t="s">
        <v>363</v>
      </c>
      <c r="B61" s="231" t="s">
        <v>836</v>
      </c>
      <c r="C61" s="279" t="s">
        <v>380</v>
      </c>
      <c r="D61" s="225" t="s">
        <v>904</v>
      </c>
      <c r="E61" s="226"/>
      <c r="F61" s="226"/>
      <c r="H61" s="226"/>
      <c r="I61" s="226"/>
    </row>
    <row r="62" spans="1:9" ht="17.25" customHeight="1" x14ac:dyDescent="0.25">
      <c r="A62" s="231" t="s">
        <v>364</v>
      </c>
      <c r="B62" s="231" t="s">
        <v>415</v>
      </c>
      <c r="C62" s="279" t="s">
        <v>381</v>
      </c>
      <c r="D62" s="225" t="s">
        <v>915</v>
      </c>
      <c r="E62" s="226"/>
      <c r="F62" s="226"/>
      <c r="H62" s="226"/>
      <c r="I62" s="226"/>
    </row>
    <row r="63" spans="1:9" ht="17.25" customHeight="1" x14ac:dyDescent="0.25">
      <c r="A63" s="231" t="s">
        <v>872</v>
      </c>
      <c r="B63" s="231" t="s">
        <v>416</v>
      </c>
      <c r="C63" s="279" t="s">
        <v>382</v>
      </c>
      <c r="D63" s="233" t="s">
        <v>1100</v>
      </c>
      <c r="E63" s="226"/>
      <c r="F63" s="226"/>
      <c r="H63" s="226"/>
      <c r="I63" s="226"/>
    </row>
    <row r="64" spans="1:9" ht="17.25" customHeight="1" x14ac:dyDescent="0.25">
      <c r="A64" s="231" t="s">
        <v>366</v>
      </c>
      <c r="B64" s="231" t="s">
        <v>417</v>
      </c>
      <c r="C64" s="279" t="s">
        <v>383</v>
      </c>
      <c r="D64" s="225" t="s">
        <v>916</v>
      </c>
      <c r="E64" s="226"/>
      <c r="F64" s="226"/>
      <c r="H64" s="226"/>
      <c r="I64" s="226"/>
    </row>
    <row r="65" spans="1:9" ht="17.25" customHeight="1" x14ac:dyDescent="0.25">
      <c r="A65" s="231" t="s">
        <v>892</v>
      </c>
      <c r="B65" s="231" t="s">
        <v>418</v>
      </c>
      <c r="C65" s="279" t="s">
        <v>384</v>
      </c>
      <c r="D65" s="225" t="s">
        <v>917</v>
      </c>
      <c r="E65" s="226"/>
      <c r="F65" s="226"/>
      <c r="H65" s="226"/>
      <c r="I65" s="226"/>
    </row>
    <row r="66" spans="1:9" ht="17.25" customHeight="1" x14ac:dyDescent="0.25">
      <c r="A66" s="231" t="s">
        <v>374</v>
      </c>
      <c r="B66" s="231" t="s">
        <v>419</v>
      </c>
      <c r="C66" s="279" t="s">
        <v>1095</v>
      </c>
      <c r="D66" s="225" t="s">
        <v>1023</v>
      </c>
      <c r="E66" s="226"/>
      <c r="F66" s="226"/>
      <c r="H66" s="226"/>
      <c r="I66" s="226"/>
    </row>
    <row r="67" spans="1:9" ht="17.25" customHeight="1" x14ac:dyDescent="0.25">
      <c r="A67" s="231" t="s">
        <v>375</v>
      </c>
      <c r="B67" s="231" t="s">
        <v>420</v>
      </c>
      <c r="C67" s="279" t="s">
        <v>127</v>
      </c>
      <c r="D67" s="225" t="s">
        <v>987</v>
      </c>
      <c r="E67" s="226"/>
      <c r="F67" s="226"/>
      <c r="H67" s="226"/>
      <c r="I67" s="226"/>
    </row>
    <row r="68" spans="1:9" ht="17.25" customHeight="1" x14ac:dyDescent="0.25">
      <c r="A68" s="231" t="s">
        <v>376</v>
      </c>
      <c r="B68" s="231" t="s">
        <v>888</v>
      </c>
      <c r="C68" s="279" t="s">
        <v>128</v>
      </c>
      <c r="D68" s="225" t="s">
        <v>1035</v>
      </c>
      <c r="E68" s="226"/>
      <c r="F68" s="226"/>
      <c r="H68" s="226"/>
      <c r="I68" s="226"/>
    </row>
    <row r="69" spans="1:9" ht="17.25" customHeight="1" x14ac:dyDescent="0.25">
      <c r="A69" s="231" t="s">
        <v>377</v>
      </c>
      <c r="B69" s="231" t="s">
        <v>921</v>
      </c>
      <c r="C69" s="279" t="s">
        <v>129</v>
      </c>
      <c r="D69" s="233"/>
      <c r="E69" s="226"/>
      <c r="F69" s="226"/>
      <c r="H69" s="226"/>
      <c r="I69" s="226"/>
    </row>
    <row r="70" spans="1:9" ht="17.25" customHeight="1" x14ac:dyDescent="0.25">
      <c r="A70" s="231" t="s">
        <v>822</v>
      </c>
      <c r="B70" s="231" t="s">
        <v>922</v>
      </c>
      <c r="C70" s="279" t="s">
        <v>130</v>
      </c>
      <c r="D70" s="233"/>
      <c r="E70" s="226"/>
      <c r="F70" s="226"/>
      <c r="H70" s="226"/>
      <c r="I70" s="226"/>
    </row>
    <row r="71" spans="1:9" ht="17.25" customHeight="1" x14ac:dyDescent="0.25">
      <c r="A71" s="231" t="s">
        <v>387</v>
      </c>
      <c r="B71" s="231" t="s">
        <v>423</v>
      </c>
      <c r="C71" s="279" t="s">
        <v>131</v>
      </c>
      <c r="D71" s="233"/>
      <c r="E71" s="226"/>
      <c r="F71" s="226"/>
      <c r="H71" s="277"/>
      <c r="I71" s="226"/>
    </row>
    <row r="72" spans="1:9" ht="17.25" customHeight="1" x14ac:dyDescent="0.25">
      <c r="A72" s="231" t="s">
        <v>832</v>
      </c>
      <c r="B72" s="231" t="s">
        <v>424</v>
      </c>
      <c r="C72" s="279" t="s">
        <v>920</v>
      </c>
      <c r="D72" s="233"/>
      <c r="E72" s="226"/>
      <c r="F72" s="226"/>
      <c r="H72" s="277"/>
      <c r="I72" s="226"/>
    </row>
    <row r="73" spans="1:9" ht="16.5" customHeight="1" x14ac:dyDescent="0.25">
      <c r="A73" s="231" t="s">
        <v>1090</v>
      </c>
      <c r="B73" s="231" t="s">
        <v>425</v>
      </c>
      <c r="C73" s="279" t="s">
        <v>886</v>
      </c>
      <c r="D73" s="233"/>
      <c r="E73" s="226"/>
      <c r="F73" s="226"/>
      <c r="H73" s="226"/>
      <c r="I73" s="226"/>
    </row>
    <row r="74" spans="1:9" ht="16.5" customHeight="1" x14ac:dyDescent="0.25">
      <c r="A74" s="231" t="s">
        <v>833</v>
      </c>
      <c r="B74" s="231" t="s">
        <v>426</v>
      </c>
      <c r="C74" s="279" t="s">
        <v>133</v>
      </c>
      <c r="D74" s="233"/>
    </row>
    <row r="75" spans="1:9" ht="16.5" customHeight="1" x14ac:dyDescent="0.25">
      <c r="A75" s="231" t="s">
        <v>834</v>
      </c>
      <c r="B75" s="231" t="s">
        <v>427</v>
      </c>
      <c r="C75" s="279" t="s">
        <v>134</v>
      </c>
      <c r="D75" s="233"/>
    </row>
    <row r="76" spans="1:9" ht="41.25" customHeight="1" x14ac:dyDescent="0.25">
      <c r="A76" s="234" t="s">
        <v>925</v>
      </c>
      <c r="C76" s="229"/>
      <c r="D76" s="225"/>
    </row>
    <row r="77" spans="1:9" ht="22.5" customHeight="1" x14ac:dyDescent="0.25">
      <c r="B77" s="229"/>
      <c r="C77" s="229"/>
      <c r="D77" s="235"/>
    </row>
    <row r="78" spans="1:9" ht="16.5" customHeight="1" x14ac:dyDescent="0.25">
      <c r="B78" s="229"/>
      <c r="C78" s="229"/>
      <c r="D78" s="235"/>
    </row>
    <row r="79" spans="1:9" ht="16.5" x14ac:dyDescent="0.25">
      <c r="A79" s="230"/>
      <c r="B79" s="229"/>
      <c r="C79" s="225"/>
    </row>
    <row r="80" spans="1:9" x14ac:dyDescent="0.2">
      <c r="A80" s="230"/>
      <c r="B80" s="229"/>
      <c r="C80" s="229"/>
    </row>
    <row r="81" spans="1:10" x14ac:dyDescent="0.2">
      <c r="B81" s="229"/>
    </row>
    <row r="82" spans="1:10" x14ac:dyDescent="0.2">
      <c r="B82" s="229"/>
    </row>
    <row r="83" spans="1:10" ht="16.5" x14ac:dyDescent="0.25">
      <c r="B83" s="225"/>
    </row>
    <row r="86" spans="1:10" ht="15.75" x14ac:dyDescent="0.25">
      <c r="A86" s="236"/>
    </row>
    <row r="87" spans="1:10" ht="15.75" x14ac:dyDescent="0.25">
      <c r="A87" s="236"/>
      <c r="C87" s="237"/>
      <c r="D87" s="234"/>
      <c r="G87" s="226"/>
      <c r="J87" s="226"/>
    </row>
    <row r="88" spans="1:10" ht="15.75" x14ac:dyDescent="0.25">
      <c r="A88" s="238"/>
      <c r="B88" s="237"/>
      <c r="C88" s="237"/>
      <c r="D88" s="234"/>
      <c r="G88" s="226"/>
      <c r="J88" s="226"/>
    </row>
    <row r="89" spans="1:10" ht="15.75" x14ac:dyDescent="0.25">
      <c r="B89" s="237"/>
      <c r="C89" s="239"/>
      <c r="D89" s="234"/>
      <c r="G89" s="226"/>
      <c r="J89" s="226"/>
    </row>
    <row r="90" spans="1:10" ht="15" x14ac:dyDescent="0.25">
      <c r="B90" s="239"/>
      <c r="G90" s="226"/>
      <c r="J90" s="226"/>
    </row>
    <row r="91" spans="1:10" ht="15" x14ac:dyDescent="0.25">
      <c r="J91" s="278"/>
    </row>
    <row r="92" spans="1:10" ht="15" x14ac:dyDescent="0.25">
      <c r="J92" s="278"/>
    </row>
    <row r="93" spans="1:10" ht="15" x14ac:dyDescent="0.25">
      <c r="J93" s="278"/>
    </row>
    <row r="94" spans="1:10" ht="15" x14ac:dyDescent="0.25">
      <c r="J94" s="278"/>
    </row>
    <row r="95" spans="1:10" ht="15" x14ac:dyDescent="0.25">
      <c r="J95" s="278"/>
    </row>
    <row r="96" spans="1:10" ht="15" x14ac:dyDescent="0.25">
      <c r="J96" s="278"/>
    </row>
    <row r="97" spans="10:10" ht="15" x14ac:dyDescent="0.25">
      <c r="J97" s="278"/>
    </row>
    <row r="98" spans="10:10" ht="15" x14ac:dyDescent="0.25">
      <c r="J98" s="278"/>
    </row>
    <row r="99" spans="10:10" ht="15" x14ac:dyDescent="0.25">
      <c r="J99" s="278"/>
    </row>
    <row r="100" spans="10:10" ht="15" x14ac:dyDescent="0.25">
      <c r="J100" s="278"/>
    </row>
    <row r="101" spans="10:10" ht="15" x14ac:dyDescent="0.25">
      <c r="J101" s="278"/>
    </row>
    <row r="102" spans="10:10" ht="15" x14ac:dyDescent="0.25">
      <c r="J102" s="278"/>
    </row>
    <row r="103" spans="10:10" ht="15" x14ac:dyDescent="0.25">
      <c r="J103" s="278"/>
    </row>
    <row r="104" spans="10:10" ht="15" x14ac:dyDescent="0.25">
      <c r="J104" s="278"/>
    </row>
    <row r="105" spans="10:10" ht="15" x14ac:dyDescent="0.25">
      <c r="J105" s="278"/>
    </row>
    <row r="106" spans="10:10" ht="15" x14ac:dyDescent="0.25">
      <c r="J106" s="278"/>
    </row>
    <row r="107" spans="10:10" ht="15" x14ac:dyDescent="0.25">
      <c r="J107" s="278"/>
    </row>
    <row r="108" spans="10:10" ht="15" x14ac:dyDescent="0.25">
      <c r="J108" s="278"/>
    </row>
    <row r="109" spans="10:10" ht="15" x14ac:dyDescent="0.25">
      <c r="J109" s="278"/>
    </row>
    <row r="122" spans="4:4" ht="15" x14ac:dyDescent="0.25">
      <c r="D122" s="240"/>
    </row>
    <row r="285" spans="4:4" x14ac:dyDescent="0.2">
      <c r="D285" s="230" t="s">
        <v>954</v>
      </c>
    </row>
  </sheetData>
  <mergeCells count="1">
    <mergeCell ref="A2:D2"/>
  </mergeCells>
  <phoneticPr fontId="2" type="noConversion"/>
  <printOptions horizontalCentered="1"/>
  <pageMargins left="0.59055118110236227" right="0" top="0.70866141732283472" bottom="0.19685039370078741" header="0.51181102362204722" footer="0"/>
  <pageSetup paperSize="9" scale="56" orientation="portrait" r:id="rId1"/>
  <headerFooter alignWithMargins="0">
    <oddHeader>&amp;C&amp;18- 8 -</oddHead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2">
    <tabColor indexed="57"/>
    <pageSetUpPr fitToPage="1"/>
  </sheetPr>
  <dimension ref="A1:U114"/>
  <sheetViews>
    <sheetView topLeftCell="A64" workbookViewId="0">
      <selection activeCell="D89" sqref="D89:D114"/>
    </sheetView>
  </sheetViews>
  <sheetFormatPr baseColWidth="10" defaultColWidth="11.42578125" defaultRowHeight="12" x14ac:dyDescent="0.2"/>
  <cols>
    <col min="1" max="1" width="42.85546875" style="320" customWidth="1"/>
    <col min="2" max="4" width="19.140625" style="320" customWidth="1"/>
    <col min="5" max="10" width="15.42578125" style="320" customWidth="1"/>
    <col min="11" max="19" width="15" style="320" customWidth="1"/>
    <col min="20" max="20" width="12.7109375" style="320" bestFit="1" customWidth="1"/>
    <col min="21" max="16384" width="11.42578125" style="320"/>
  </cols>
  <sheetData>
    <row r="1" spans="1:7" x14ac:dyDescent="0.2">
      <c r="B1" s="321" t="s">
        <v>1142</v>
      </c>
    </row>
    <row r="2" spans="1:7" x14ac:dyDescent="0.2">
      <c r="A2" s="322" t="s">
        <v>1143</v>
      </c>
      <c r="B2" s="323">
        <v>3</v>
      </c>
      <c r="D2" s="324" t="s">
        <v>1144</v>
      </c>
      <c r="E2" s="324" t="s">
        <v>1145</v>
      </c>
      <c r="F2" s="324" t="s">
        <v>1146</v>
      </c>
    </row>
    <row r="3" spans="1:7" x14ac:dyDescent="0.2">
      <c r="A3" s="322" t="s">
        <v>1147</v>
      </c>
      <c r="B3" s="323">
        <v>2022</v>
      </c>
      <c r="D3" s="324"/>
      <c r="E3" s="324" t="str">
        <f>IF(B2=1,"Januar",IF(B2=2,"Januar",IF(B2=3,"Januar",IF(B2=4,"Januar","FEHLER - eingegebenes Quartal prüfen!!!"))))</f>
        <v>Januar</v>
      </c>
      <c r="F3" s="324" t="str">
        <f>IF(B2=1,"März",IF(B2=2,"Juni",IF(B2=3,"September",IF(B2=4,"Dezember","FEHLER - eingegebenes Quartal prüfen!!!"))))</f>
        <v>September</v>
      </c>
    </row>
    <row r="4" spans="1:7" x14ac:dyDescent="0.2">
      <c r="A4" s="325"/>
    </row>
    <row r="5" spans="1:7" x14ac:dyDescent="0.2">
      <c r="A5" s="322" t="s">
        <v>1148</v>
      </c>
      <c r="B5" s="384" t="str">
        <f>CONCATENATE("1. Ausfuhr ",E3," ",B3-2," bis ",F3," ",B3)</f>
        <v>1. Ausfuhr Januar 2020 bis September 2022</v>
      </c>
      <c r="C5" s="385"/>
      <c r="D5" s="386"/>
    </row>
    <row r="6" spans="1:7" x14ac:dyDescent="0.2">
      <c r="A6" s="326" t="s">
        <v>1149</v>
      </c>
      <c r="B6" s="327" t="s">
        <v>1150</v>
      </c>
      <c r="C6" s="328">
        <f>B3-2</f>
        <v>2020</v>
      </c>
      <c r="D6" s="329">
        <f>B3-1</f>
        <v>2021</v>
      </c>
      <c r="E6" s="329">
        <f>B3</f>
        <v>2022</v>
      </c>
    </row>
    <row r="7" spans="1:7" x14ac:dyDescent="0.2">
      <c r="B7" s="330" t="s">
        <v>1151</v>
      </c>
      <c r="C7" s="331">
        <f>Tabelle20!B9</f>
        <v>1307.292895</v>
      </c>
      <c r="D7" s="332">
        <f>Tabelle20!B22</f>
        <v>1231.150637</v>
      </c>
      <c r="E7" s="332">
        <f>Tabelle20!B35</f>
        <v>1406.184716</v>
      </c>
      <c r="G7" s="333"/>
    </row>
    <row r="8" spans="1:7" x14ac:dyDescent="0.2">
      <c r="B8" s="334" t="s">
        <v>1152</v>
      </c>
      <c r="C8" s="331">
        <f>Tabelle20!B10</f>
        <v>1375.627019</v>
      </c>
      <c r="D8" s="332">
        <f>Tabelle20!B23</f>
        <v>1362.3292329999999</v>
      </c>
      <c r="E8" s="332">
        <f>Tabelle20!B36</f>
        <v>1516.060941</v>
      </c>
    </row>
    <row r="9" spans="1:7" x14ac:dyDescent="0.2">
      <c r="B9" s="334" t="s">
        <v>963</v>
      </c>
      <c r="C9" s="331">
        <f>Tabelle20!B11</f>
        <v>1301.5317729999999</v>
      </c>
      <c r="D9" s="332">
        <f>Tabelle20!B24</f>
        <v>1592.8139639999999</v>
      </c>
      <c r="E9" s="332">
        <f>Tabelle20!B37</f>
        <v>1617.8053399999999</v>
      </c>
    </row>
    <row r="10" spans="1:7" x14ac:dyDescent="0.2">
      <c r="B10" s="334" t="s">
        <v>964</v>
      </c>
      <c r="C10" s="331">
        <f>Tabelle20!B12</f>
        <v>888.19843000000003</v>
      </c>
      <c r="D10" s="332">
        <f>Tabelle20!B25</f>
        <v>1493.6346570000001</v>
      </c>
      <c r="E10" s="332">
        <f>Tabelle20!B38</f>
        <v>1387.1329009999999</v>
      </c>
    </row>
    <row r="11" spans="1:7" x14ac:dyDescent="0.2">
      <c r="B11" s="334" t="s">
        <v>965</v>
      </c>
      <c r="C11" s="331">
        <f>Tabelle20!B13</f>
        <v>958.92371200000002</v>
      </c>
      <c r="D11" s="332">
        <f>Tabelle20!B26</f>
        <v>1404.3127899999999</v>
      </c>
      <c r="E11" s="332">
        <f>Tabelle20!B39</f>
        <v>1591.5024109999999</v>
      </c>
    </row>
    <row r="12" spans="1:7" x14ac:dyDescent="0.2">
      <c r="B12" s="334" t="s">
        <v>966</v>
      </c>
      <c r="C12" s="331">
        <f>Tabelle20!B14</f>
        <v>1146.2463319999999</v>
      </c>
      <c r="D12" s="332">
        <f>Tabelle20!B27</f>
        <v>1481.009219</v>
      </c>
      <c r="E12" s="332">
        <f>Tabelle20!B40</f>
        <v>1538.2553330000001</v>
      </c>
    </row>
    <row r="13" spans="1:7" x14ac:dyDescent="0.2">
      <c r="B13" s="334" t="s">
        <v>967</v>
      </c>
      <c r="C13" s="331">
        <f>Tabelle20!B15</f>
        <v>1234.349618</v>
      </c>
      <c r="D13" s="332">
        <f>Tabelle20!B28</f>
        <v>1380.8120180000001</v>
      </c>
      <c r="E13" s="332">
        <f>Tabelle20!B41</f>
        <v>1437.1396139999999</v>
      </c>
    </row>
    <row r="14" spans="1:7" x14ac:dyDescent="0.2">
      <c r="A14" s="335"/>
      <c r="B14" s="334" t="s">
        <v>1153</v>
      </c>
      <c r="C14" s="331">
        <f>Tabelle20!B16</f>
        <v>1149.789133</v>
      </c>
      <c r="D14" s="332">
        <f>Tabelle20!B29</f>
        <v>1266.0771319999999</v>
      </c>
      <c r="E14" s="332">
        <f>Tabelle20!B42</f>
        <v>1417.1012370000001</v>
      </c>
    </row>
    <row r="15" spans="1:7" x14ac:dyDescent="0.2">
      <c r="B15" s="334" t="s">
        <v>1154</v>
      </c>
      <c r="C15" s="331">
        <f>Tabelle20!B17</f>
        <v>1324.344259</v>
      </c>
      <c r="D15" s="332">
        <f>Tabelle20!B30</f>
        <v>1397.965543</v>
      </c>
      <c r="E15" s="332">
        <f>Tabelle20!B43</f>
        <v>1541.5032229999999</v>
      </c>
    </row>
    <row r="16" spans="1:7" x14ac:dyDescent="0.2">
      <c r="B16" s="334" t="s">
        <v>1155</v>
      </c>
      <c r="C16" s="331">
        <f>Tabelle20!B18</f>
        <v>1326.7826500000001</v>
      </c>
      <c r="D16" s="332">
        <f>Tabelle20!B31</f>
        <v>1412.6607710000001</v>
      </c>
      <c r="E16" s="332">
        <f>Tabelle20!B44</f>
        <v>0</v>
      </c>
    </row>
    <row r="17" spans="1:7" x14ac:dyDescent="0.2">
      <c r="B17" s="334" t="s">
        <v>1156</v>
      </c>
      <c r="C17" s="331">
        <f>Tabelle20!B19</f>
        <v>1363.3385209999999</v>
      </c>
      <c r="D17" s="332">
        <f>Tabelle20!B32</f>
        <v>1642.9815719999999</v>
      </c>
      <c r="E17" s="332">
        <f>Tabelle20!B45</f>
        <v>0</v>
      </c>
    </row>
    <row r="18" spans="1:7" x14ac:dyDescent="0.2">
      <c r="B18" s="336" t="s">
        <v>1157</v>
      </c>
      <c r="C18" s="331">
        <f>Tabelle20!B20</f>
        <v>1091.0834170000001</v>
      </c>
      <c r="D18" s="332">
        <f>Tabelle20!B33</f>
        <v>1329.378835</v>
      </c>
      <c r="E18" s="332">
        <f>Tabelle20!B46</f>
        <v>0</v>
      </c>
    </row>
    <row r="19" spans="1:7" x14ac:dyDescent="0.2">
      <c r="B19" s="337"/>
    </row>
    <row r="20" spans="1:7" x14ac:dyDescent="0.2">
      <c r="A20" s="322" t="s">
        <v>1158</v>
      </c>
      <c r="B20" s="384" t="str">
        <f>CONCATENATE("2. Einfuhr ",E3," ",B3-2," bis ",F3," ",B3)</f>
        <v>2. Einfuhr Januar 2020 bis September 2022</v>
      </c>
      <c r="C20" s="385"/>
      <c r="D20" s="386"/>
    </row>
    <row r="21" spans="1:7" x14ac:dyDescent="0.2">
      <c r="A21" s="326" t="s">
        <v>1159</v>
      </c>
      <c r="B21" s="327" t="s">
        <v>1150</v>
      </c>
      <c r="C21" s="328">
        <f>B3-2</f>
        <v>2020</v>
      </c>
      <c r="D21" s="329">
        <f>B3-1</f>
        <v>2021</v>
      </c>
      <c r="E21" s="329">
        <f>B3</f>
        <v>2022</v>
      </c>
    </row>
    <row r="22" spans="1:7" x14ac:dyDescent="0.2">
      <c r="B22" s="330" t="s">
        <v>1151</v>
      </c>
      <c r="C22" s="331">
        <f>Tabelle21!B9</f>
        <v>962.78303000000005</v>
      </c>
      <c r="D22" s="332">
        <f>Tabelle21!B22</f>
        <v>975.79558499999996</v>
      </c>
      <c r="E22" s="332">
        <f>Tabelle21!B35</f>
        <v>1204.7130830000001</v>
      </c>
      <c r="G22" s="333"/>
    </row>
    <row r="23" spans="1:7" x14ac:dyDescent="0.2">
      <c r="B23" s="334" t="s">
        <v>1152</v>
      </c>
      <c r="C23" s="331">
        <f>Tabelle21!B10</f>
        <v>931.68417599999998</v>
      </c>
      <c r="D23" s="332">
        <f>Tabelle21!B23</f>
        <v>1014.578386</v>
      </c>
      <c r="E23" s="332">
        <f>Tabelle21!B36</f>
        <v>1323.865634</v>
      </c>
    </row>
    <row r="24" spans="1:7" x14ac:dyDescent="0.2">
      <c r="B24" s="334" t="s">
        <v>963</v>
      </c>
      <c r="C24" s="331">
        <f>Tabelle21!B11</f>
        <v>919.26228500000002</v>
      </c>
      <c r="D24" s="332">
        <f>Tabelle21!B24</f>
        <v>1184.2278180000001</v>
      </c>
      <c r="E24" s="332">
        <f>Tabelle21!B37</f>
        <v>1481.6699639999999</v>
      </c>
    </row>
    <row r="25" spans="1:7" x14ac:dyDescent="0.2">
      <c r="B25" s="334" t="s">
        <v>964</v>
      </c>
      <c r="C25" s="331">
        <f>Tabelle21!B12</f>
        <v>847.51368200000002</v>
      </c>
      <c r="D25" s="332">
        <f>Tabelle21!B25</f>
        <v>1157.109704</v>
      </c>
      <c r="E25" s="332">
        <f>Tabelle21!B38</f>
        <v>1312.080359</v>
      </c>
    </row>
    <row r="26" spans="1:7" x14ac:dyDescent="0.2">
      <c r="B26" s="334" t="s">
        <v>965</v>
      </c>
      <c r="C26" s="331">
        <f>Tabelle21!B13</f>
        <v>957.863834</v>
      </c>
      <c r="D26" s="332">
        <f>Tabelle21!B26</f>
        <v>1141.740229</v>
      </c>
      <c r="E26" s="332">
        <f>Tabelle21!B39</f>
        <v>1511.5474240000001</v>
      </c>
    </row>
    <row r="27" spans="1:7" x14ac:dyDescent="0.2">
      <c r="B27" s="334" t="s">
        <v>966</v>
      </c>
      <c r="C27" s="331">
        <f>Tabelle21!B14</f>
        <v>940.49092199999996</v>
      </c>
      <c r="D27" s="332">
        <f>Tabelle21!B27</f>
        <v>1147.2061140000001</v>
      </c>
      <c r="E27" s="332">
        <f>Tabelle21!B40</f>
        <v>1497.458599</v>
      </c>
    </row>
    <row r="28" spans="1:7" x14ac:dyDescent="0.2">
      <c r="B28" s="334" t="s">
        <v>967</v>
      </c>
      <c r="C28" s="331">
        <f>Tabelle21!B15</f>
        <v>1017.1799569999999</v>
      </c>
      <c r="D28" s="332">
        <f>Tabelle21!B28</f>
        <v>1161.536578</v>
      </c>
      <c r="E28" s="332">
        <f>Tabelle21!B41</f>
        <v>1454.4824269999999</v>
      </c>
    </row>
    <row r="29" spans="1:7" x14ac:dyDescent="0.2">
      <c r="A29" s="335"/>
      <c r="B29" s="334" t="s">
        <v>1153</v>
      </c>
      <c r="C29" s="331">
        <f>Tabelle21!B16</f>
        <v>805.28618600000004</v>
      </c>
      <c r="D29" s="332">
        <f>Tabelle21!B29</f>
        <v>1003.165883</v>
      </c>
      <c r="E29" s="332">
        <f>Tabelle21!B42</f>
        <v>1667.615998</v>
      </c>
    </row>
    <row r="30" spans="1:7" x14ac:dyDescent="0.2">
      <c r="B30" s="334" t="s">
        <v>1154</v>
      </c>
      <c r="C30" s="331">
        <f>Tabelle21!B17</f>
        <v>953.57629899999995</v>
      </c>
      <c r="D30" s="332">
        <f>Tabelle21!B30</f>
        <v>1174.235831</v>
      </c>
      <c r="E30" s="332">
        <f>Tabelle21!B43</f>
        <v>1752.8170319999999</v>
      </c>
    </row>
    <row r="31" spans="1:7" x14ac:dyDescent="0.2">
      <c r="B31" s="334" t="s">
        <v>1155</v>
      </c>
      <c r="C31" s="331">
        <f>Tabelle21!B18</f>
        <v>981.84963300000004</v>
      </c>
      <c r="D31" s="332">
        <f>Tabelle21!B31</f>
        <v>1284.5000970000001</v>
      </c>
      <c r="E31" s="332">
        <f>Tabelle21!B44</f>
        <v>0</v>
      </c>
    </row>
    <row r="32" spans="1:7" x14ac:dyDescent="0.2">
      <c r="B32" s="334" t="s">
        <v>1156</v>
      </c>
      <c r="C32" s="331">
        <f>Tabelle21!B19</f>
        <v>988.92316500000004</v>
      </c>
      <c r="D32" s="332">
        <f>Tabelle21!B32</f>
        <v>1306.614347</v>
      </c>
      <c r="E32" s="332">
        <f>Tabelle21!B45</f>
        <v>0</v>
      </c>
    </row>
    <row r="33" spans="1:20" x14ac:dyDescent="0.2">
      <c r="B33" s="336" t="s">
        <v>1157</v>
      </c>
      <c r="C33" s="331">
        <f>Tabelle21!B20</f>
        <v>901.12816799999996</v>
      </c>
      <c r="D33" s="332">
        <f>Tabelle21!B33</f>
        <v>1185.7874429999999</v>
      </c>
      <c r="E33" s="332">
        <f>Tabelle21!B46</f>
        <v>0</v>
      </c>
    </row>
    <row r="35" spans="1:20" x14ac:dyDescent="0.2">
      <c r="A35" s="322" t="s">
        <v>1160</v>
      </c>
      <c r="B35" s="384" t="str">
        <f>CONCATENATE("3. Ausfuhr von ausgewählten Enderzeugnissen im ",B2,". Vierteljahr ",B3," 
in der Reihenfolge ihrer Anteile")</f>
        <v>3. Ausfuhr von ausgewählten Enderzeugnissen im 3. Vierteljahr 2022 
in der Reihenfolge ihrer Anteile</v>
      </c>
      <c r="C35" s="385"/>
      <c r="D35" s="385"/>
      <c r="E35" s="385"/>
      <c r="F35" s="385"/>
      <c r="G35" s="386"/>
      <c r="T35" s="338"/>
    </row>
    <row r="36" spans="1:20" ht="12.75" customHeight="1" x14ac:dyDescent="0.2">
      <c r="A36" s="326" t="s">
        <v>1161</v>
      </c>
      <c r="B36" s="368" t="s">
        <v>340</v>
      </c>
      <c r="C36" s="341"/>
      <c r="D36" s="342"/>
      <c r="E36" s="339">
        <v>459231830</v>
      </c>
    </row>
    <row r="37" spans="1:20" ht="12.75" customHeight="1" x14ac:dyDescent="0.2">
      <c r="B37" s="368" t="s">
        <v>319</v>
      </c>
      <c r="C37" s="341"/>
      <c r="D37" s="342"/>
      <c r="E37" s="343">
        <v>238174927</v>
      </c>
    </row>
    <row r="38" spans="1:20" ht="12.75" customHeight="1" x14ac:dyDescent="0.2">
      <c r="B38" s="368" t="s">
        <v>321</v>
      </c>
      <c r="C38" s="341"/>
      <c r="D38" s="342"/>
      <c r="E38" s="343">
        <v>236288184</v>
      </c>
    </row>
    <row r="39" spans="1:20" ht="12.75" customHeight="1" x14ac:dyDescent="0.2">
      <c r="B39" s="340" t="s">
        <v>1209</v>
      </c>
      <c r="C39" s="369"/>
      <c r="D39" s="370"/>
      <c r="E39" s="343">
        <v>186800784</v>
      </c>
    </row>
    <row r="40" spans="1:20" ht="12.75" customHeight="1" x14ac:dyDescent="0.2">
      <c r="B40" s="367" t="s">
        <v>1210</v>
      </c>
      <c r="C40" s="344"/>
      <c r="D40" s="345"/>
      <c r="E40" s="346">
        <v>177445949</v>
      </c>
    </row>
    <row r="41" spans="1:20" ht="12.75" customHeight="1" x14ac:dyDescent="0.2">
      <c r="B41" s="387" t="s">
        <v>1162</v>
      </c>
      <c r="C41" s="388"/>
      <c r="D41" s="389"/>
      <c r="E41" s="347">
        <v>3128142101</v>
      </c>
    </row>
    <row r="42" spans="1:20" x14ac:dyDescent="0.2">
      <c r="B42" s="390" t="s">
        <v>1163</v>
      </c>
      <c r="C42" s="391"/>
      <c r="D42" s="392"/>
      <c r="E42" s="348">
        <f>E41-E36-E37-E38-E39-E40</f>
        <v>1830200427</v>
      </c>
    </row>
    <row r="44" spans="1:20" x14ac:dyDescent="0.2">
      <c r="A44" s="322" t="s">
        <v>1164</v>
      </c>
      <c r="B44" s="384" t="str">
        <f>CONCATENATE("4. Einfuhr von ausgewählten Enderzeugnissen im ",B2,". Vierteljahr ",B3,"
 in der Reihenfolge ihrer Anteile")</f>
        <v>4. Einfuhr von ausgewählten Enderzeugnissen im 3. Vierteljahr 2022
 in der Reihenfolge ihrer Anteile</v>
      </c>
      <c r="C44" s="385"/>
      <c r="D44" s="385"/>
      <c r="E44" s="385"/>
      <c r="F44" s="385"/>
      <c r="G44" s="386"/>
      <c r="T44" s="338"/>
    </row>
    <row r="45" spans="1:20" ht="11.45" customHeight="1" x14ac:dyDescent="0.2">
      <c r="A45" s="326" t="s">
        <v>1165</v>
      </c>
      <c r="B45" s="371" t="s">
        <v>1211</v>
      </c>
      <c r="C45" s="372"/>
      <c r="D45" s="373"/>
      <c r="E45" s="339">
        <v>993814441</v>
      </c>
    </row>
    <row r="46" spans="1:20" x14ac:dyDescent="0.2">
      <c r="B46" s="374" t="s">
        <v>339</v>
      </c>
      <c r="C46" s="375" t="s">
        <v>1046</v>
      </c>
      <c r="D46" s="376"/>
      <c r="E46" s="343">
        <v>305395033</v>
      </c>
    </row>
    <row r="47" spans="1:20" x14ac:dyDescent="0.2">
      <c r="B47" s="371" t="s">
        <v>317</v>
      </c>
      <c r="C47" s="372"/>
      <c r="D47" s="373"/>
      <c r="E47" s="343">
        <v>176483671</v>
      </c>
    </row>
    <row r="48" spans="1:20" x14ac:dyDescent="0.2">
      <c r="B48" s="371" t="s">
        <v>319</v>
      </c>
      <c r="C48" s="372"/>
      <c r="D48" s="373"/>
      <c r="E48" s="343">
        <v>157887651</v>
      </c>
    </row>
    <row r="49" spans="1:20" ht="12" customHeight="1" x14ac:dyDescent="0.2">
      <c r="B49" s="371" t="s">
        <v>332</v>
      </c>
      <c r="C49" s="372"/>
      <c r="D49" s="373"/>
      <c r="E49" s="343">
        <v>144822946</v>
      </c>
    </row>
    <row r="50" spans="1:20" ht="12.75" customHeight="1" x14ac:dyDescent="0.2">
      <c r="B50" s="387" t="s">
        <v>1162</v>
      </c>
      <c r="C50" s="388"/>
      <c r="D50" s="389"/>
      <c r="E50" s="347">
        <v>3272575082</v>
      </c>
    </row>
    <row r="51" spans="1:20" x14ac:dyDescent="0.2">
      <c r="B51" s="390" t="s">
        <v>1163</v>
      </c>
      <c r="C51" s="391"/>
      <c r="D51" s="392"/>
      <c r="E51" s="348">
        <f>E50-E45-E46-E47-E48-E49</f>
        <v>1494171340</v>
      </c>
    </row>
    <row r="53" spans="1:20" x14ac:dyDescent="0.2">
      <c r="A53" s="322" t="s">
        <v>1166</v>
      </c>
      <c r="B53" s="384" t="str">
        <f>CONCATENATE("5. Ausfuhr im ",B2,". Vierteljahr ",B3," nach ausgewählten Ländern
in der Reihenfolge ihrer Anteile")</f>
        <v>5. Ausfuhr im 3. Vierteljahr 2022 nach ausgewählten Ländern
in der Reihenfolge ihrer Anteile</v>
      </c>
      <c r="C53" s="385"/>
      <c r="D53" s="385"/>
      <c r="E53" s="385"/>
      <c r="F53" s="385"/>
      <c r="G53" s="386"/>
      <c r="T53" s="338"/>
    </row>
    <row r="54" spans="1:20" x14ac:dyDescent="0.2">
      <c r="A54" s="326" t="s">
        <v>1167</v>
      </c>
      <c r="B54" s="349">
        <f t="shared" ref="B54:B68" si="0">D54/1000</f>
        <v>530.2824250000001</v>
      </c>
      <c r="C54" s="350" t="str">
        <f>'Tabelle6 bis 7'!A10</f>
        <v>Vereinigte Staaten</v>
      </c>
      <c r="D54" s="351">
        <f>'Tabelle6 bis 7'!B10</f>
        <v>530282.42500000005</v>
      </c>
    </row>
    <row r="55" spans="1:20" x14ac:dyDescent="0.2">
      <c r="B55" s="352">
        <f t="shared" si="0"/>
        <v>334.67445500000002</v>
      </c>
      <c r="C55" s="353" t="str">
        <f>'Tabelle6 bis 7'!A11</f>
        <v>Volksrepublik China</v>
      </c>
      <c r="D55" s="354">
        <f>'Tabelle6 bis 7'!B11</f>
        <v>334674.45500000002</v>
      </c>
    </row>
    <row r="56" spans="1:20" x14ac:dyDescent="0.2">
      <c r="B56" s="352">
        <f t="shared" si="0"/>
        <v>271.23600099999999</v>
      </c>
      <c r="C56" s="353" t="str">
        <f>'Tabelle6 bis 7'!A12</f>
        <v>Polen</v>
      </c>
      <c r="D56" s="354">
        <f>'Tabelle6 bis 7'!B12</f>
        <v>271236.00099999999</v>
      </c>
    </row>
    <row r="57" spans="1:20" x14ac:dyDescent="0.2">
      <c r="B57" s="352">
        <f t="shared" si="0"/>
        <v>270.88525300000003</v>
      </c>
      <c r="C57" s="353" t="str">
        <f>'Tabelle6 bis 7'!A13</f>
        <v>Frankreich</v>
      </c>
      <c r="D57" s="354">
        <f>'Tabelle6 bis 7'!B13</f>
        <v>270885.25300000003</v>
      </c>
    </row>
    <row r="58" spans="1:20" x14ac:dyDescent="0.2">
      <c r="B58" s="352">
        <f t="shared" si="0"/>
        <v>253.02392699999999</v>
      </c>
      <c r="C58" s="353" t="str">
        <f>'Tabelle6 bis 7'!A14</f>
        <v>Österreich</v>
      </c>
      <c r="D58" s="354">
        <f>'Tabelle6 bis 7'!B14</f>
        <v>253023.927</v>
      </c>
    </row>
    <row r="59" spans="1:20" x14ac:dyDescent="0.2">
      <c r="B59" s="352">
        <f t="shared" si="0"/>
        <v>236.82861399999999</v>
      </c>
      <c r="C59" s="353" t="str">
        <f>'Tabelle6 bis 7'!A15</f>
        <v>Vereinigtes Königreich</v>
      </c>
      <c r="D59" s="354">
        <f>'Tabelle6 bis 7'!B15</f>
        <v>236828.614</v>
      </c>
    </row>
    <row r="60" spans="1:20" x14ac:dyDescent="0.2">
      <c r="B60" s="352">
        <f t="shared" si="0"/>
        <v>224.30738099999999</v>
      </c>
      <c r="C60" s="353" t="str">
        <f>'Tabelle6 bis 7'!A16</f>
        <v>Niederlande</v>
      </c>
      <c r="D60" s="354">
        <f>'Tabelle6 bis 7'!B16</f>
        <v>224307.38099999999</v>
      </c>
    </row>
    <row r="61" spans="1:20" x14ac:dyDescent="0.2">
      <c r="B61" s="352">
        <f t="shared" si="0"/>
        <v>208.57691800000001</v>
      </c>
      <c r="C61" s="353" t="str">
        <f>'Tabelle6 bis 7'!A17</f>
        <v>Italien</v>
      </c>
      <c r="D61" s="354">
        <f>'Tabelle6 bis 7'!B17</f>
        <v>208576.91800000001</v>
      </c>
    </row>
    <row r="62" spans="1:20" x14ac:dyDescent="0.2">
      <c r="B62" s="352">
        <f t="shared" si="0"/>
        <v>188.72925599999999</v>
      </c>
      <c r="C62" s="353" t="str">
        <f>'Tabelle6 bis 7'!A18</f>
        <v>Tschechien</v>
      </c>
      <c r="D62" s="354">
        <f>'Tabelle6 bis 7'!B18</f>
        <v>188729.25599999999</v>
      </c>
    </row>
    <row r="63" spans="1:20" x14ac:dyDescent="0.2">
      <c r="B63" s="352">
        <f t="shared" si="0"/>
        <v>178.66946999999999</v>
      </c>
      <c r="C63" s="353" t="str">
        <f>'Tabelle6 bis 7'!A19</f>
        <v>Schweiz</v>
      </c>
      <c r="D63" s="354">
        <f>'Tabelle6 bis 7'!B19</f>
        <v>178669.47</v>
      </c>
    </row>
    <row r="64" spans="1:20" x14ac:dyDescent="0.2">
      <c r="B64" s="352">
        <f t="shared" si="0"/>
        <v>139.954432</v>
      </c>
      <c r="C64" s="353" t="str">
        <f>'Tabelle6 bis 7'!A20</f>
        <v>Ungarn</v>
      </c>
      <c r="D64" s="354">
        <f>'Tabelle6 bis 7'!B20</f>
        <v>139954.432</v>
      </c>
    </row>
    <row r="65" spans="1:20" x14ac:dyDescent="0.2">
      <c r="B65" s="352">
        <f t="shared" si="0"/>
        <v>124.716033</v>
      </c>
      <c r="C65" s="353" t="str">
        <f>'Tabelle6 bis 7'!A21</f>
        <v>Belgien</v>
      </c>
      <c r="D65" s="354">
        <f>'Tabelle6 bis 7'!B21</f>
        <v>124716.033</v>
      </c>
    </row>
    <row r="66" spans="1:20" x14ac:dyDescent="0.2">
      <c r="B66" s="352">
        <f t="shared" si="0"/>
        <v>89.972994</v>
      </c>
      <c r="C66" s="353" t="str">
        <f>'Tabelle6 bis 7'!A22</f>
        <v>Spanien</v>
      </c>
      <c r="D66" s="354">
        <f>'Tabelle6 bis 7'!B22</f>
        <v>89972.994000000006</v>
      </c>
    </row>
    <row r="67" spans="1:20" x14ac:dyDescent="0.2">
      <c r="B67" s="352">
        <f t="shared" si="0"/>
        <v>86.335388000000009</v>
      </c>
      <c r="C67" s="353" t="str">
        <f>'Tabelle6 bis 7'!A23</f>
        <v>Japan</v>
      </c>
      <c r="D67" s="354">
        <f>'Tabelle6 bis 7'!B23</f>
        <v>86335.388000000006</v>
      </c>
    </row>
    <row r="68" spans="1:20" x14ac:dyDescent="0.2">
      <c r="B68" s="355">
        <f t="shared" si="0"/>
        <v>85.762475999999992</v>
      </c>
      <c r="C68" s="356" t="str">
        <f>'Tabelle6 bis 7'!A24</f>
        <v>Rumänien</v>
      </c>
      <c r="D68" s="357">
        <f>'Tabelle6 bis 7'!B24</f>
        <v>85762.475999999995</v>
      </c>
    </row>
    <row r="70" spans="1:20" x14ac:dyDescent="0.2">
      <c r="A70" s="322" t="s">
        <v>1168</v>
      </c>
      <c r="B70" s="384" t="str">
        <f>CONCATENATE("6. Einfuhr im ",B2,". Vierteljahr ",B3," nach ausgewählten Ländern
in der Reihenfolge ihrer Anteile")</f>
        <v>6. Einfuhr im 3. Vierteljahr 2022 nach ausgewählten Ländern
in der Reihenfolge ihrer Anteile</v>
      </c>
      <c r="C70" s="385"/>
      <c r="D70" s="385"/>
      <c r="E70" s="385"/>
      <c r="F70" s="385"/>
      <c r="G70" s="386"/>
      <c r="T70" s="338"/>
    </row>
    <row r="71" spans="1:20" x14ac:dyDescent="0.2">
      <c r="A71" s="326" t="s">
        <v>1169</v>
      </c>
      <c r="B71" s="349">
        <f t="shared" ref="B71:B85" si="1">D71/1000</f>
        <v>1445.808342</v>
      </c>
      <c r="C71" s="350" t="str">
        <f>'Tabelle6 bis 7'!A39</f>
        <v>Volksrepublik China</v>
      </c>
      <c r="D71" s="351">
        <f>'Tabelle6 bis 7'!B39</f>
        <v>1445808.3419999999</v>
      </c>
    </row>
    <row r="72" spans="1:20" x14ac:dyDescent="0.2">
      <c r="B72" s="352">
        <f t="shared" si="1"/>
        <v>329.15532000000002</v>
      </c>
      <c r="C72" s="353" t="str">
        <f>'Tabelle6 bis 7'!A40</f>
        <v>Polen</v>
      </c>
      <c r="D72" s="354">
        <f>'Tabelle6 bis 7'!B40</f>
        <v>329155.32</v>
      </c>
    </row>
    <row r="73" spans="1:20" x14ac:dyDescent="0.2">
      <c r="B73" s="352">
        <f t="shared" si="1"/>
        <v>283.804934</v>
      </c>
      <c r="C73" s="353" t="str">
        <f>'Tabelle6 bis 7'!A41</f>
        <v>Vereinigtes Königreich</v>
      </c>
      <c r="D73" s="354">
        <f>'Tabelle6 bis 7'!B41</f>
        <v>283804.93400000001</v>
      </c>
    </row>
    <row r="74" spans="1:20" x14ac:dyDescent="0.2">
      <c r="B74" s="352">
        <f t="shared" si="1"/>
        <v>279.32406800000001</v>
      </c>
      <c r="C74" s="353" t="str">
        <f>'Tabelle6 bis 7'!A42</f>
        <v>Italien</v>
      </c>
      <c r="D74" s="354">
        <f>'Tabelle6 bis 7'!B42</f>
        <v>279324.06800000003</v>
      </c>
    </row>
    <row r="75" spans="1:20" x14ac:dyDescent="0.2">
      <c r="B75" s="352">
        <f t="shared" si="1"/>
        <v>277.91208500000005</v>
      </c>
      <c r="C75" s="353" t="str">
        <f>'Tabelle6 bis 7'!A43</f>
        <v>Niederlande</v>
      </c>
      <c r="D75" s="354">
        <f>'Tabelle6 bis 7'!B43</f>
        <v>277912.08500000002</v>
      </c>
    </row>
    <row r="76" spans="1:20" x14ac:dyDescent="0.2">
      <c r="B76" s="352">
        <f t="shared" si="1"/>
        <v>256.73126000000002</v>
      </c>
      <c r="C76" s="353" t="str">
        <f>'Tabelle6 bis 7'!A44</f>
        <v>Österreich</v>
      </c>
      <c r="D76" s="354">
        <f>'Tabelle6 bis 7'!B44</f>
        <v>256731.26</v>
      </c>
    </row>
    <row r="77" spans="1:20" x14ac:dyDescent="0.2">
      <c r="B77" s="352">
        <f t="shared" si="1"/>
        <v>197.751679</v>
      </c>
      <c r="C77" s="353" t="str">
        <f>'Tabelle6 bis 7'!A45</f>
        <v>Tschechien</v>
      </c>
      <c r="D77" s="354">
        <f>'Tabelle6 bis 7'!B45</f>
        <v>197751.679</v>
      </c>
    </row>
    <row r="78" spans="1:20" x14ac:dyDescent="0.2">
      <c r="B78" s="352">
        <f t="shared" si="1"/>
        <v>169.24665999999999</v>
      </c>
      <c r="C78" s="353" t="str">
        <f>'Tabelle6 bis 7'!A46</f>
        <v>Frankreich</v>
      </c>
      <c r="D78" s="354">
        <f>'Tabelle6 bis 7'!B46</f>
        <v>169246.66</v>
      </c>
    </row>
    <row r="79" spans="1:20" x14ac:dyDescent="0.2">
      <c r="B79" s="352">
        <f t="shared" si="1"/>
        <v>153.73488399999999</v>
      </c>
      <c r="C79" s="353" t="str">
        <f>'Tabelle6 bis 7'!A47</f>
        <v>Vereinigte Staaten</v>
      </c>
      <c r="D79" s="354">
        <f>'Tabelle6 bis 7'!B47</f>
        <v>153734.88399999999</v>
      </c>
    </row>
    <row r="80" spans="1:20" x14ac:dyDescent="0.2">
      <c r="B80" s="352">
        <f t="shared" si="1"/>
        <v>151.04883900000002</v>
      </c>
      <c r="C80" s="353" t="str">
        <f>'Tabelle6 bis 7'!A48</f>
        <v>Belgien</v>
      </c>
      <c r="D80" s="354">
        <f>'Tabelle6 bis 7'!B48</f>
        <v>151048.83900000001</v>
      </c>
    </row>
    <row r="81" spans="1:21" x14ac:dyDescent="0.2">
      <c r="B81" s="352">
        <f t="shared" si="1"/>
        <v>88.292677999999995</v>
      </c>
      <c r="C81" s="353" t="str">
        <f>'Tabelle6 bis 7'!A49</f>
        <v>Spanien</v>
      </c>
      <c r="D81" s="354">
        <f>'Tabelle6 bis 7'!B49</f>
        <v>88292.678</v>
      </c>
    </row>
    <row r="82" spans="1:21" x14ac:dyDescent="0.2">
      <c r="B82" s="352">
        <f t="shared" si="1"/>
        <v>77.643778999999995</v>
      </c>
      <c r="C82" s="353" t="str">
        <f>'Tabelle6 bis 7'!A50</f>
        <v>Schweiz</v>
      </c>
      <c r="D82" s="354">
        <f>'Tabelle6 bis 7'!B50</f>
        <v>77643.778999999995</v>
      </c>
    </row>
    <row r="83" spans="1:21" x14ac:dyDescent="0.2">
      <c r="B83" s="352">
        <f t="shared" si="1"/>
        <v>68.656084000000007</v>
      </c>
      <c r="C83" s="353" t="str">
        <f>'Tabelle6 bis 7'!A51</f>
        <v>Japan</v>
      </c>
      <c r="D83" s="354">
        <f>'Tabelle6 bis 7'!B51</f>
        <v>68656.084000000003</v>
      </c>
    </row>
    <row r="84" spans="1:21" x14ac:dyDescent="0.2">
      <c r="B84" s="352">
        <f t="shared" si="1"/>
        <v>64.525041999999999</v>
      </c>
      <c r="C84" s="353" t="str">
        <f>'Tabelle6 bis 7'!A52</f>
        <v>Luxemburg</v>
      </c>
      <c r="D84" s="354">
        <f>'Tabelle6 bis 7'!B52</f>
        <v>64525.042000000001</v>
      </c>
    </row>
    <row r="85" spans="1:21" x14ac:dyDescent="0.2">
      <c r="B85" s="355">
        <f t="shared" si="1"/>
        <v>62.677586000000005</v>
      </c>
      <c r="C85" s="356" t="str">
        <f>'Tabelle6 bis 7'!A53</f>
        <v>Ungarn</v>
      </c>
      <c r="D85" s="357">
        <f>'Tabelle6 bis 7'!B53</f>
        <v>62677.586000000003</v>
      </c>
    </row>
    <row r="87" spans="1:21" x14ac:dyDescent="0.2">
      <c r="A87" s="322" t="s">
        <v>1170</v>
      </c>
      <c r="B87" s="377"/>
      <c r="C87" s="384" t="str">
        <f>CONCATENATE("7. Außenhandel mit den EU-Ländern (EU-27) im ",B2,". Vierteljahr ",B3,"")</f>
        <v>7. Außenhandel mit den EU-Ländern (EU-27) im 3. Vierteljahr 2022</v>
      </c>
      <c r="D87" s="385"/>
      <c r="E87" s="385"/>
      <c r="F87" s="385"/>
      <c r="G87" s="385"/>
      <c r="H87" s="386"/>
      <c r="U87" s="338"/>
    </row>
    <row r="88" spans="1:21" x14ac:dyDescent="0.2">
      <c r="A88" s="326" t="s">
        <v>1171</v>
      </c>
      <c r="B88" s="326"/>
      <c r="C88" s="358" t="s">
        <v>1172</v>
      </c>
      <c r="D88" s="359" t="s">
        <v>1173</v>
      </c>
      <c r="E88" s="360" t="s">
        <v>1174</v>
      </c>
    </row>
    <row r="89" spans="1:21" x14ac:dyDescent="0.2">
      <c r="A89" s="320">
        <v>1</v>
      </c>
      <c r="B89" s="362" t="s">
        <v>346</v>
      </c>
      <c r="C89" s="361">
        <f>VLOOKUP(B89,Tabelle18!$D$11:$F$57,3,0)/1000000</f>
        <v>270.88525299999998</v>
      </c>
      <c r="D89" s="361">
        <f>VLOOKUP(B89,Tabelle19!$D$11:$F$57,3,0)/1000000</f>
        <v>169.24665999999999</v>
      </c>
      <c r="E89" s="362" t="s">
        <v>346</v>
      </c>
    </row>
    <row r="90" spans="1:21" x14ac:dyDescent="0.2">
      <c r="A90" s="320">
        <v>2</v>
      </c>
      <c r="B90" s="364" t="s">
        <v>347</v>
      </c>
      <c r="C90" s="363">
        <f>VLOOKUP(B90,Tabelle18!$D$11:$F$57,3,0)/1000000</f>
        <v>224.30738099999999</v>
      </c>
      <c r="D90" s="363">
        <f>VLOOKUP(B90,Tabelle19!$D$11:$F$57,3,0)/1000000</f>
        <v>277.91208499999999</v>
      </c>
      <c r="E90" s="364" t="s">
        <v>347</v>
      </c>
    </row>
    <row r="91" spans="1:21" x14ac:dyDescent="0.2">
      <c r="A91" s="320">
        <v>3</v>
      </c>
      <c r="B91" s="364" t="s">
        <v>348</v>
      </c>
      <c r="C91" s="363">
        <f>VLOOKUP(B91,Tabelle18!$D$11:$F$57,3,0)/1000000</f>
        <v>208.57691800000001</v>
      </c>
      <c r="D91" s="363">
        <f>VLOOKUP(B91,Tabelle19!$D$11:$F$57,3,0)/1000000</f>
        <v>279.32406800000001</v>
      </c>
      <c r="E91" s="364" t="s">
        <v>348</v>
      </c>
    </row>
    <row r="92" spans="1:21" x14ac:dyDescent="0.2">
      <c r="A92" s="320">
        <v>5</v>
      </c>
      <c r="B92" s="364" t="s">
        <v>349</v>
      </c>
      <c r="C92" s="363">
        <f>VLOOKUP(B92,Tabelle18!$D$11:$F$57,3,0)/1000000</f>
        <v>15.082229999999999</v>
      </c>
      <c r="D92" s="363">
        <f>VLOOKUP(B92,Tabelle19!$D$11:$F$57,3,0)/1000000</f>
        <v>21.521961999999998</v>
      </c>
      <c r="E92" s="364" t="s">
        <v>349</v>
      </c>
    </row>
    <row r="93" spans="1:21" x14ac:dyDescent="0.2">
      <c r="A93" s="320">
        <v>6</v>
      </c>
      <c r="B93" s="364" t="s">
        <v>887</v>
      </c>
      <c r="C93" s="363">
        <f>VLOOKUP(B93,Tabelle18!$D$11:$F$57,3,0)/1000000</f>
        <v>60.499262999999999</v>
      </c>
      <c r="D93" s="363">
        <f>VLOOKUP(B93,Tabelle19!$D$11:$F$57,3,0)/1000000</f>
        <v>57.567289000000002</v>
      </c>
      <c r="E93" s="364" t="s">
        <v>887</v>
      </c>
    </row>
    <row r="94" spans="1:21" x14ac:dyDescent="0.2">
      <c r="A94" s="320">
        <v>7</v>
      </c>
      <c r="B94" s="364" t="s">
        <v>350</v>
      </c>
      <c r="C94" s="363">
        <f>VLOOKUP(B94,Tabelle18!$D$11:$F$57,3,0)/1000000</f>
        <v>9.7907089999999997</v>
      </c>
      <c r="D94" s="363">
        <f>VLOOKUP(B94,Tabelle19!$D$11:$F$57,3,0)/1000000</f>
        <v>9.1624320000000008</v>
      </c>
      <c r="E94" s="364" t="s">
        <v>350</v>
      </c>
    </row>
    <row r="95" spans="1:21" x14ac:dyDescent="0.2">
      <c r="A95" s="320">
        <v>8</v>
      </c>
      <c r="B95" s="364" t="s">
        <v>351</v>
      </c>
      <c r="C95" s="363">
        <f>VLOOKUP(B95,Tabelle18!$D$11:$F$57,3,0)/1000000</f>
        <v>20.214998999999999</v>
      </c>
      <c r="D95" s="363">
        <f>VLOOKUP(B95,Tabelle19!$D$11:$F$57,3,0)/1000000</f>
        <v>17.559874000000001</v>
      </c>
      <c r="E95" s="364" t="s">
        <v>351</v>
      </c>
    </row>
    <row r="96" spans="1:21" x14ac:dyDescent="0.2">
      <c r="A96" s="320">
        <v>9</v>
      </c>
      <c r="B96" s="364" t="s">
        <v>352</v>
      </c>
      <c r="C96" s="363">
        <f>VLOOKUP(B96,Tabelle18!$D$11:$F$57,3,0)/1000000</f>
        <v>89.972994</v>
      </c>
      <c r="D96" s="363">
        <f>VLOOKUP(B96,Tabelle19!$D$11:$F$57,3,0)/1000000</f>
        <v>88.292677999999995</v>
      </c>
      <c r="E96" s="364" t="s">
        <v>352</v>
      </c>
    </row>
    <row r="97" spans="1:5" x14ac:dyDescent="0.2">
      <c r="A97" s="320">
        <v>10</v>
      </c>
      <c r="B97" s="364" t="s">
        <v>353</v>
      </c>
      <c r="C97" s="363">
        <f>VLOOKUP(B97,Tabelle18!$D$11:$F$57,3,0)/1000000</f>
        <v>55.520663999999996</v>
      </c>
      <c r="D97" s="363">
        <f>VLOOKUP(B97,Tabelle19!$D$11:$F$57,3,0)/1000000</f>
        <v>51.286439999999999</v>
      </c>
      <c r="E97" s="364" t="s">
        <v>353</v>
      </c>
    </row>
    <row r="98" spans="1:5" x14ac:dyDescent="0.2">
      <c r="A98" s="320">
        <v>11</v>
      </c>
      <c r="B98" s="364" t="s">
        <v>354</v>
      </c>
      <c r="C98" s="363">
        <f>VLOOKUP(B98,Tabelle18!$D$11:$F$57,3,0)/1000000</f>
        <v>36.755499999999998</v>
      </c>
      <c r="D98" s="363">
        <f>VLOOKUP(B98,Tabelle19!$D$11:$F$57,3,0)/1000000</f>
        <v>26.557759000000001</v>
      </c>
      <c r="E98" s="364" t="s">
        <v>354</v>
      </c>
    </row>
    <row r="99" spans="1:5" x14ac:dyDescent="0.2">
      <c r="A99" s="320">
        <v>12</v>
      </c>
      <c r="B99" s="364" t="s">
        <v>473</v>
      </c>
      <c r="C99" s="363">
        <f>VLOOKUP(B99,Tabelle18!$D$11:$F$57,3,0)/1000000</f>
        <v>253.02392699999999</v>
      </c>
      <c r="D99" s="363">
        <f>VLOOKUP(B99,Tabelle19!$D$11:$F$57,3,0)/1000000</f>
        <v>256.73126000000002</v>
      </c>
      <c r="E99" s="364" t="s">
        <v>473</v>
      </c>
    </row>
    <row r="100" spans="1:5" x14ac:dyDescent="0.2">
      <c r="A100" s="320">
        <v>13</v>
      </c>
      <c r="B100" s="364" t="s">
        <v>355</v>
      </c>
      <c r="C100" s="363">
        <f>VLOOKUP(B100,Tabelle18!$D$11:$F$57,3,0)/1000000</f>
        <v>124.716033</v>
      </c>
      <c r="D100" s="363">
        <f>VLOOKUP(B100,Tabelle19!$D$11:$F$57,3,0)/1000000</f>
        <v>151.04883899999999</v>
      </c>
      <c r="E100" s="364" t="s">
        <v>355</v>
      </c>
    </row>
    <row r="101" spans="1:5" x14ac:dyDescent="0.2">
      <c r="A101" s="320">
        <v>14</v>
      </c>
      <c r="B101" s="364" t="s">
        <v>356</v>
      </c>
      <c r="C101" s="363">
        <f>VLOOKUP(B101,Tabelle18!$D$11:$F$57,3,0)/1000000</f>
        <v>55.300905999999998</v>
      </c>
      <c r="D101" s="363">
        <f>VLOOKUP(B101,Tabelle19!$D$11:$F$57,3,0)/1000000</f>
        <v>64.525041999999999</v>
      </c>
      <c r="E101" s="364" t="s">
        <v>356</v>
      </c>
    </row>
    <row r="102" spans="1:5" x14ac:dyDescent="0.2">
      <c r="A102" s="320">
        <v>15</v>
      </c>
      <c r="B102" s="364" t="s">
        <v>365</v>
      </c>
      <c r="C102" s="363">
        <f>VLOOKUP(B102,Tabelle18!$D$11:$F$57,3,0)/1000000</f>
        <v>1.6406810000000001</v>
      </c>
      <c r="D102" s="363">
        <f>VLOOKUP(B102,Tabelle19!$D$11:$F$57,3,0)/1000000</f>
        <v>0.25799</v>
      </c>
      <c r="E102" s="364" t="s">
        <v>365</v>
      </c>
    </row>
    <row r="103" spans="1:5" x14ac:dyDescent="0.2">
      <c r="A103" s="320">
        <v>16</v>
      </c>
      <c r="B103" s="364" t="s">
        <v>367</v>
      </c>
      <c r="C103" s="363">
        <f>VLOOKUP(B103,Tabelle18!$D$11:$F$57,3,0)/1000000</f>
        <v>7.4982230000000003</v>
      </c>
      <c r="D103" s="363">
        <f>VLOOKUP(B103,Tabelle19!$D$11:$F$57,3,0)/1000000</f>
        <v>5.3755100000000002</v>
      </c>
      <c r="E103" s="364" t="s">
        <v>367</v>
      </c>
    </row>
    <row r="104" spans="1:5" x14ac:dyDescent="0.2">
      <c r="A104" s="320">
        <v>17</v>
      </c>
      <c r="B104" s="364" t="s">
        <v>368</v>
      </c>
      <c r="C104" s="363">
        <f>VLOOKUP(B104,Tabelle18!$D$11:$F$57,3,0)/1000000</f>
        <v>5.3500439999999996</v>
      </c>
      <c r="D104" s="363">
        <f>VLOOKUP(B104,Tabelle19!$D$11:$F$57,3,0)/1000000</f>
        <v>16.252367</v>
      </c>
      <c r="E104" s="364" t="s">
        <v>368</v>
      </c>
    </row>
    <row r="105" spans="1:5" x14ac:dyDescent="0.2">
      <c r="A105" s="320">
        <v>18</v>
      </c>
      <c r="B105" s="364" t="s">
        <v>369</v>
      </c>
      <c r="C105" s="363">
        <f>VLOOKUP(B105,Tabelle18!$D$11:$F$57,3,0)/1000000</f>
        <v>18.118914</v>
      </c>
      <c r="D105" s="363">
        <f>VLOOKUP(B105,Tabelle19!$D$11:$F$57,3,0)/1000000</f>
        <v>31.840512</v>
      </c>
      <c r="E105" s="364" t="s">
        <v>369</v>
      </c>
    </row>
    <row r="106" spans="1:5" x14ac:dyDescent="0.2">
      <c r="A106" s="320">
        <v>19</v>
      </c>
      <c r="B106" s="364" t="s">
        <v>370</v>
      </c>
      <c r="C106" s="363">
        <f>VLOOKUP(B106,Tabelle18!$D$11:$F$57,3,0)/1000000</f>
        <v>271.23600099999999</v>
      </c>
      <c r="D106" s="363">
        <f>VLOOKUP(B106,Tabelle19!$D$11:$F$57,3,0)/1000000</f>
        <v>329.15532000000002</v>
      </c>
      <c r="E106" s="364" t="s">
        <v>370</v>
      </c>
    </row>
    <row r="107" spans="1:5" x14ac:dyDescent="0.2">
      <c r="A107" s="320">
        <v>20</v>
      </c>
      <c r="B107" s="364" t="s">
        <v>1088</v>
      </c>
      <c r="C107" s="363">
        <f>VLOOKUP(B107,Tabelle18!$D$11:$F$57,3,0)/1000000</f>
        <v>188.72925599999999</v>
      </c>
      <c r="D107" s="363">
        <f>VLOOKUP(B107,Tabelle19!$D$11:$F$57,3,0)/1000000</f>
        <v>197.751679</v>
      </c>
      <c r="E107" s="364" t="s">
        <v>1088</v>
      </c>
    </row>
    <row r="108" spans="1:5" x14ac:dyDescent="0.2">
      <c r="A108" s="320">
        <v>21</v>
      </c>
      <c r="B108" s="364" t="s">
        <v>371</v>
      </c>
      <c r="C108" s="363">
        <f>VLOOKUP(B108,Tabelle18!$D$11:$F$57,3,0)/1000000</f>
        <v>75.226256000000006</v>
      </c>
      <c r="D108" s="363">
        <f>VLOOKUP(B108,Tabelle19!$D$11:$F$57,3,0)/1000000</f>
        <v>49.383884999999999</v>
      </c>
      <c r="E108" s="364" t="s">
        <v>371</v>
      </c>
    </row>
    <row r="109" spans="1:5" x14ac:dyDescent="0.2">
      <c r="A109" s="320">
        <v>22</v>
      </c>
      <c r="B109" s="364" t="s">
        <v>372</v>
      </c>
      <c r="C109" s="363">
        <f>VLOOKUP(B109,Tabelle18!$D$11:$F$57,3,0)/1000000</f>
        <v>139.954432</v>
      </c>
      <c r="D109" s="363">
        <f>VLOOKUP(B109,Tabelle19!$D$11:$F$57,3,0)/1000000</f>
        <v>62.677585999999998</v>
      </c>
      <c r="E109" s="364" t="s">
        <v>372</v>
      </c>
    </row>
    <row r="110" spans="1:5" x14ac:dyDescent="0.2">
      <c r="A110" s="320">
        <v>23</v>
      </c>
      <c r="B110" s="364" t="s">
        <v>895</v>
      </c>
      <c r="C110" s="363">
        <f>VLOOKUP(B110,Tabelle18!$D$11:$F$57,3,0)/1000000</f>
        <v>85.762476000000007</v>
      </c>
      <c r="D110" s="363">
        <f>VLOOKUP(B110,Tabelle19!$D$11:$F$57,3,0)/1000000</f>
        <v>61.688476000000001</v>
      </c>
      <c r="E110" s="364" t="s">
        <v>895</v>
      </c>
    </row>
    <row r="111" spans="1:5" x14ac:dyDescent="0.2">
      <c r="A111" s="320">
        <v>24</v>
      </c>
      <c r="B111" s="364" t="s">
        <v>373</v>
      </c>
      <c r="C111" s="363">
        <f>VLOOKUP(B111,Tabelle18!$D$11:$F$57,3,0)/1000000</f>
        <v>27.236134</v>
      </c>
      <c r="D111" s="363">
        <f>VLOOKUP(B111,Tabelle19!$D$11:$F$57,3,0)/1000000</f>
        <v>15.067845</v>
      </c>
      <c r="E111" s="364" t="s">
        <v>373</v>
      </c>
    </row>
    <row r="112" spans="1:5" x14ac:dyDescent="0.2">
      <c r="A112" s="320">
        <v>25</v>
      </c>
      <c r="B112" s="364" t="s">
        <v>385</v>
      </c>
      <c r="C112" s="363">
        <f>VLOOKUP(B112,Tabelle18!$D$11:$F$57,3,0)/1000000</f>
        <v>21.326585999999999</v>
      </c>
      <c r="D112" s="363">
        <f>VLOOKUP(B112,Tabelle19!$D$11:$F$57,3,0)/1000000</f>
        <v>29.030647999999999</v>
      </c>
      <c r="E112" s="364" t="s">
        <v>385</v>
      </c>
    </row>
    <row r="113" spans="1:5" x14ac:dyDescent="0.2">
      <c r="A113" s="320">
        <v>26</v>
      </c>
      <c r="B113" s="364" t="s">
        <v>386</v>
      </c>
      <c r="C113" s="363">
        <f>VLOOKUP(B113,Tabelle18!$D$11:$F$57,3,0)/1000000</f>
        <v>9.36585</v>
      </c>
      <c r="D113" s="363">
        <f>VLOOKUP(B113,Tabelle19!$D$11:$F$57,3,0)/1000000</f>
        <v>5.1105169999999998</v>
      </c>
      <c r="E113" s="364" t="s">
        <v>386</v>
      </c>
    </row>
    <row r="114" spans="1:5" x14ac:dyDescent="0.2">
      <c r="A114" s="320">
        <v>27</v>
      </c>
      <c r="B114" s="366" t="s">
        <v>126</v>
      </c>
      <c r="C114" s="365">
        <f>VLOOKUP(B114,Tabelle18!$D$11:$F$57,3,0)/1000000</f>
        <v>0.98997100000000005</v>
      </c>
      <c r="D114" s="365">
        <f>VLOOKUP(B114,Tabelle19!$D$11:$F$57,3,0)/1000000</f>
        <v>6.3881999999999994E-2</v>
      </c>
      <c r="E114" s="366" t="s">
        <v>126</v>
      </c>
    </row>
  </sheetData>
  <mergeCells count="11">
    <mergeCell ref="B5:D5"/>
    <mergeCell ref="B20:D20"/>
    <mergeCell ref="B35:G35"/>
    <mergeCell ref="C87:H87"/>
    <mergeCell ref="B41:D41"/>
    <mergeCell ref="B42:D42"/>
    <mergeCell ref="B44:G44"/>
    <mergeCell ref="B50:D50"/>
    <mergeCell ref="B51:D51"/>
    <mergeCell ref="B53:G53"/>
    <mergeCell ref="B70:G70"/>
  </mergeCells>
  <printOptions horizontalCentered="1" verticalCentered="1"/>
  <pageMargins left="0" right="0" top="0" bottom="0" header="0" footer="0"/>
  <pageSetup paperSize="9" scale="3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anchor moveWithCells="1" sizeWithCells="1">
                  <from>
                    <xdr:col>0</xdr:col>
                    <xdr:colOff>790575</xdr:colOff>
                    <xdr:row>88</xdr:row>
                    <xdr:rowOff>47625</xdr:rowOff>
                  </from>
                  <to>
                    <xdr:col>0</xdr:col>
                    <xdr:colOff>2714625</xdr:colOff>
                    <xdr:row>89</xdr:row>
                    <xdr:rowOff>123825</xdr:rowOff>
                  </to>
                </anchor>
              </controlPr>
            </control>
          </mc:Choice>
        </mc:AlternateContent>
        <mc:AlternateContent xmlns:mc="http://schemas.openxmlformats.org/markup-compatibility/2006">
          <mc:Choice Requires="x14">
            <control shapeId="25602" r:id="rId5" name="Button 2">
              <controlPr defaultSize="0" print="0" autoFill="0" autoPict="0">
                <anchor moveWithCells="1" sizeWithCells="1">
                  <from>
                    <xdr:col>0</xdr:col>
                    <xdr:colOff>276225</xdr:colOff>
                    <xdr:row>37</xdr:row>
                    <xdr:rowOff>47625</xdr:rowOff>
                  </from>
                  <to>
                    <xdr:col>0</xdr:col>
                    <xdr:colOff>2714625</xdr:colOff>
                    <xdr:row>38</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65"/>
  <sheetViews>
    <sheetView workbookViewId="0">
      <selection sqref="A1:F1"/>
    </sheetView>
  </sheetViews>
  <sheetFormatPr baseColWidth="10" defaultColWidth="11.42578125" defaultRowHeight="12.75" x14ac:dyDescent="0.2"/>
  <cols>
    <col min="1" max="1" width="33.140625" style="39" customWidth="1"/>
    <col min="2" max="2" width="19.5703125" style="39" customWidth="1"/>
    <col min="3" max="6" width="15.7109375" style="39" customWidth="1"/>
    <col min="7" max="16384" width="11.42578125" style="39"/>
  </cols>
  <sheetData>
    <row r="1" spans="1:7" ht="19.5" customHeight="1" x14ac:dyDescent="0.25">
      <c r="A1" s="396" t="s">
        <v>1119</v>
      </c>
      <c r="B1" s="396"/>
      <c r="C1" s="396"/>
      <c r="D1" s="396"/>
      <c r="E1" s="396"/>
      <c r="F1" s="396"/>
    </row>
    <row r="2" spans="1:7" x14ac:dyDescent="0.2">
      <c r="B2" s="67"/>
      <c r="C2" s="91"/>
      <c r="D2" s="91"/>
      <c r="E2" s="67"/>
      <c r="F2" s="91"/>
    </row>
    <row r="3" spans="1:7" ht="24" customHeight="1" x14ac:dyDescent="0.2">
      <c r="A3" s="397" t="s">
        <v>956</v>
      </c>
      <c r="B3" s="400" t="s">
        <v>1120</v>
      </c>
      <c r="C3" s="402" t="s">
        <v>106</v>
      </c>
      <c r="D3" s="403"/>
      <c r="E3" s="404" t="s">
        <v>1122</v>
      </c>
      <c r="F3" s="406" t="s">
        <v>1123</v>
      </c>
    </row>
    <row r="4" spans="1:7" ht="30.75" customHeight="1" x14ac:dyDescent="0.2">
      <c r="A4" s="398"/>
      <c r="B4" s="401"/>
      <c r="C4" s="151" t="s">
        <v>1113</v>
      </c>
      <c r="D4" s="151" t="s">
        <v>1121</v>
      </c>
      <c r="E4" s="405"/>
      <c r="F4" s="407"/>
    </row>
    <row r="5" spans="1:7" ht="15" customHeight="1" x14ac:dyDescent="0.2">
      <c r="A5" s="399"/>
      <c r="B5" s="150" t="s">
        <v>105</v>
      </c>
      <c r="C5" s="408" t="s">
        <v>470</v>
      </c>
      <c r="D5" s="409"/>
      <c r="E5" s="307" t="s">
        <v>105</v>
      </c>
      <c r="F5" s="152" t="s">
        <v>470</v>
      </c>
    </row>
    <row r="6" spans="1:7" ht="20.100000000000001" customHeight="1" x14ac:dyDescent="0.2">
      <c r="A6" s="304"/>
      <c r="B6" s="153"/>
      <c r="C6" s="154"/>
      <c r="D6" s="154"/>
      <c r="E6" s="155"/>
      <c r="F6" s="154"/>
    </row>
    <row r="7" spans="1:7" ht="20.100000000000001" customHeight="1" x14ac:dyDescent="0.2">
      <c r="A7" s="395" t="s">
        <v>107</v>
      </c>
      <c r="B7" s="395"/>
      <c r="C7" s="395"/>
      <c r="D7" s="395"/>
      <c r="E7" s="395"/>
      <c r="F7" s="395"/>
    </row>
    <row r="8" spans="1:7" ht="20.100000000000001" customHeight="1" x14ac:dyDescent="0.2">
      <c r="A8" s="304"/>
      <c r="B8" s="153"/>
      <c r="C8" s="154"/>
      <c r="D8" s="154"/>
      <c r="E8" s="155"/>
      <c r="F8" s="154"/>
    </row>
    <row r="9" spans="1:7" s="159" customFormat="1" ht="20.100000000000001" customHeight="1" x14ac:dyDescent="0.2">
      <c r="A9" s="156" t="s">
        <v>666</v>
      </c>
      <c r="B9" s="28">
        <v>324503844</v>
      </c>
      <c r="C9" s="204">
        <v>12.167142589613899</v>
      </c>
      <c r="D9" s="204">
        <v>17.639742876137898</v>
      </c>
      <c r="E9" s="28">
        <v>908196516</v>
      </c>
      <c r="F9" s="204">
        <v>18.700626078019098</v>
      </c>
      <c r="G9" s="158"/>
    </row>
    <row r="10" spans="1:7" s="159" customFormat="1" ht="20.100000000000001" customHeight="1" x14ac:dyDescent="0.2">
      <c r="A10" s="156" t="s">
        <v>667</v>
      </c>
      <c r="B10" s="28">
        <v>3872277916</v>
      </c>
      <c r="C10" s="204">
        <v>-6.5357504445574497</v>
      </c>
      <c r="D10" s="204">
        <v>4.1328124956994001</v>
      </c>
      <c r="E10" s="28">
        <v>12197660694</v>
      </c>
      <c r="F10" s="204">
        <v>4.3466844544040004</v>
      </c>
      <c r="G10" s="158"/>
    </row>
    <row r="11" spans="1:7" s="89" customFormat="1" ht="20.100000000000001" customHeight="1" x14ac:dyDescent="0.2">
      <c r="A11" s="160" t="s">
        <v>668</v>
      </c>
      <c r="B11" s="28">
        <v>51953772</v>
      </c>
      <c r="C11" s="204">
        <v>20.0412292623326</v>
      </c>
      <c r="D11" s="166">
        <v>37.975415283150802</v>
      </c>
      <c r="E11" s="28">
        <v>133475983</v>
      </c>
      <c r="F11" s="204">
        <v>25.554728877389099</v>
      </c>
      <c r="G11" s="161"/>
    </row>
    <row r="12" spans="1:7" s="89" customFormat="1" ht="20.100000000000001" customHeight="1" x14ac:dyDescent="0.2">
      <c r="A12" s="160" t="s">
        <v>669</v>
      </c>
      <c r="B12" s="28">
        <v>186285860</v>
      </c>
      <c r="C12" s="204">
        <v>-18.940550290193102</v>
      </c>
      <c r="D12" s="204">
        <v>-5.2303855809505002</v>
      </c>
      <c r="E12" s="28">
        <v>625310238</v>
      </c>
      <c r="F12" s="204">
        <v>10.523754482680699</v>
      </c>
      <c r="G12" s="161"/>
    </row>
    <row r="13" spans="1:7" s="89" customFormat="1" ht="20.100000000000001" customHeight="1" x14ac:dyDescent="0.2">
      <c r="A13" s="160" t="s">
        <v>670</v>
      </c>
      <c r="B13" s="28">
        <v>3634038284</v>
      </c>
      <c r="C13" s="204">
        <v>-6.0963290479166696</v>
      </c>
      <c r="D13" s="204">
        <v>4.2953021225967198</v>
      </c>
      <c r="E13" s="28">
        <v>11438874473</v>
      </c>
      <c r="F13" s="204">
        <v>3.8248400542475598</v>
      </c>
      <c r="G13" s="161"/>
    </row>
    <row r="14" spans="1:7" s="164" customFormat="1" ht="20.100000000000001" customHeight="1" x14ac:dyDescent="0.2">
      <c r="A14" s="162" t="s">
        <v>671</v>
      </c>
      <c r="B14" s="29">
        <v>4395744074</v>
      </c>
      <c r="C14" s="215">
        <v>-2.6820789016467299</v>
      </c>
      <c r="D14" s="215">
        <v>8.6749563984893392</v>
      </c>
      <c r="E14" s="29">
        <v>13452685716</v>
      </c>
      <c r="F14" s="215">
        <v>6.6817882174981804</v>
      </c>
      <c r="G14" s="163"/>
    </row>
    <row r="15" spans="1:7" s="89" customFormat="1" ht="30" customHeight="1" x14ac:dyDescent="0.2">
      <c r="A15" s="160" t="s">
        <v>672</v>
      </c>
      <c r="B15" s="28">
        <v>2897020460</v>
      </c>
      <c r="C15" s="204">
        <v>-7.0783553392916199</v>
      </c>
      <c r="D15" s="204">
        <v>4.7383142419843303</v>
      </c>
      <c r="E15" s="28">
        <v>9182686093</v>
      </c>
      <c r="F15" s="204">
        <v>6.1574142878785798</v>
      </c>
      <c r="G15" s="161"/>
    </row>
    <row r="16" spans="1:7" s="89" customFormat="1" ht="19.5" customHeight="1" x14ac:dyDescent="0.2">
      <c r="A16" s="160" t="s">
        <v>673</v>
      </c>
      <c r="B16" s="165"/>
      <c r="C16" s="157"/>
      <c r="D16" s="157"/>
      <c r="E16" s="165"/>
      <c r="F16" s="204"/>
      <c r="G16" s="161"/>
    </row>
    <row r="17" spans="1:7" s="89" customFormat="1" ht="20.100000000000001" customHeight="1" x14ac:dyDescent="0.2">
      <c r="A17" s="160" t="s">
        <v>1076</v>
      </c>
      <c r="B17" s="28">
        <v>2277081601</v>
      </c>
      <c r="C17" s="204">
        <v>-10.400464662199401</v>
      </c>
      <c r="D17" s="204">
        <v>2.8165855678698799</v>
      </c>
      <c r="E17" s="28">
        <v>7411839636</v>
      </c>
      <c r="F17" s="204">
        <v>6.5498305035627897</v>
      </c>
      <c r="G17" s="161"/>
    </row>
    <row r="18" spans="1:7" s="89" customFormat="1" ht="19.5" customHeight="1" x14ac:dyDescent="0.2">
      <c r="A18" s="160" t="s">
        <v>675</v>
      </c>
      <c r="B18" s="165"/>
      <c r="C18" s="157"/>
      <c r="D18" s="157"/>
      <c r="E18" s="165"/>
      <c r="F18" s="204"/>
      <c r="G18" s="161"/>
    </row>
    <row r="19" spans="1:7" s="89" customFormat="1" ht="20.100000000000001" customHeight="1" x14ac:dyDescent="0.2">
      <c r="A19" s="160" t="s">
        <v>676</v>
      </c>
      <c r="B19" s="28">
        <v>1438777525</v>
      </c>
      <c r="C19" s="204">
        <v>-13.5922218269765</v>
      </c>
      <c r="D19" s="204">
        <v>0.35373318451222202</v>
      </c>
      <c r="E19" s="28">
        <v>4789536397</v>
      </c>
      <c r="F19" s="204">
        <v>7.0056869467731699</v>
      </c>
      <c r="G19" s="161"/>
    </row>
    <row r="20" spans="1:7" s="89" customFormat="1" ht="20.100000000000001" customHeight="1" x14ac:dyDescent="0.2">
      <c r="A20" s="160" t="s">
        <v>677</v>
      </c>
      <c r="B20" s="28">
        <v>53990650</v>
      </c>
      <c r="C20" s="204">
        <v>-5.61941100229126</v>
      </c>
      <c r="D20" s="204">
        <v>-36.2445906270639</v>
      </c>
      <c r="E20" s="28">
        <v>160612712</v>
      </c>
      <c r="F20" s="204">
        <v>-34.063670232320497</v>
      </c>
      <c r="G20" s="161"/>
    </row>
    <row r="21" spans="1:7" s="89" customFormat="1" ht="19.5" customHeight="1" x14ac:dyDescent="0.2">
      <c r="A21" s="160" t="s">
        <v>678</v>
      </c>
      <c r="B21" s="28">
        <v>672652774</v>
      </c>
      <c r="C21" s="204">
        <v>6.6492653116760501</v>
      </c>
      <c r="D21" s="204">
        <v>32.045735577931602</v>
      </c>
      <c r="E21" s="28">
        <v>1909539750</v>
      </c>
      <c r="F21" s="204">
        <v>16.241745658735599</v>
      </c>
      <c r="G21" s="161"/>
    </row>
    <row r="22" spans="1:7" s="89" customFormat="1" ht="20.100000000000001" customHeight="1" x14ac:dyDescent="0.2">
      <c r="A22" s="160" t="s">
        <v>679</v>
      </c>
      <c r="B22" s="28">
        <v>745464652</v>
      </c>
      <c r="C22" s="204">
        <v>9.6567765489474606</v>
      </c>
      <c r="D22" s="204">
        <v>12.456043535933199</v>
      </c>
      <c r="E22" s="28">
        <v>2113836655</v>
      </c>
      <c r="F22" s="204">
        <v>5.5543261265887898</v>
      </c>
      <c r="G22" s="161"/>
    </row>
    <row r="23" spans="1:7" s="89" customFormat="1" ht="30.75" customHeight="1" x14ac:dyDescent="0.2">
      <c r="A23" s="92" t="s">
        <v>971</v>
      </c>
      <c r="B23" s="28">
        <v>26222095</v>
      </c>
      <c r="C23" s="204">
        <v>-15.7375562475964</v>
      </c>
      <c r="D23" s="157">
        <v>20.011713708613499</v>
      </c>
      <c r="E23" s="28">
        <v>84939332</v>
      </c>
      <c r="F23" s="204">
        <v>19.606836534963001</v>
      </c>
      <c r="G23" s="161"/>
    </row>
    <row r="24" spans="1:7" s="89" customFormat="1" ht="20.100000000000001" customHeight="1" x14ac:dyDescent="0.2">
      <c r="A24" s="160" t="s">
        <v>680</v>
      </c>
      <c r="B24" s="28">
        <v>393443</v>
      </c>
      <c r="C24" s="204">
        <v>18.455906040470499</v>
      </c>
      <c r="D24" s="287">
        <v>586.589068825911</v>
      </c>
      <c r="E24" s="28">
        <v>1071174</v>
      </c>
      <c r="F24" s="204">
        <v>976.01607232546496</v>
      </c>
      <c r="G24" s="161"/>
    </row>
    <row r="25" spans="1:7" s="164" customFormat="1" ht="20.100000000000001" customHeight="1" x14ac:dyDescent="0.2">
      <c r="A25" s="162" t="s">
        <v>671</v>
      </c>
      <c r="B25" s="29">
        <v>4395744074</v>
      </c>
      <c r="C25" s="215">
        <v>-2.6820789016467299</v>
      </c>
      <c r="D25" s="215">
        <v>8.6749563984893392</v>
      </c>
      <c r="E25" s="29">
        <v>13452685716</v>
      </c>
      <c r="F25" s="215">
        <v>6.6817882174981804</v>
      </c>
      <c r="G25" s="163"/>
    </row>
    <row r="26" spans="1:7" s="89" customFormat="1" ht="20.100000000000001" customHeight="1" x14ac:dyDescent="0.2">
      <c r="A26" s="167"/>
      <c r="B26" s="168"/>
      <c r="C26" s="169"/>
      <c r="D26" s="170"/>
      <c r="E26" s="168"/>
      <c r="F26" s="170"/>
    </row>
    <row r="27" spans="1:7" s="89" customFormat="1" ht="20.100000000000001" customHeight="1" x14ac:dyDescent="0.2">
      <c r="A27" s="394" t="s">
        <v>108</v>
      </c>
      <c r="B27" s="394"/>
      <c r="C27" s="394"/>
      <c r="D27" s="394"/>
      <c r="E27" s="394"/>
      <c r="F27" s="394"/>
    </row>
    <row r="28" spans="1:7" s="89" customFormat="1" ht="20.100000000000001" customHeight="1" x14ac:dyDescent="0.2">
      <c r="A28" s="167"/>
      <c r="B28" s="168"/>
      <c r="C28" s="169"/>
      <c r="D28" s="170"/>
      <c r="E28" s="168"/>
      <c r="F28" s="170"/>
    </row>
    <row r="29" spans="1:7" s="89" customFormat="1" ht="20.100000000000001" customHeight="1" x14ac:dyDescent="0.2">
      <c r="A29" s="156" t="s">
        <v>666</v>
      </c>
      <c r="B29" s="28">
        <v>380662006</v>
      </c>
      <c r="C29" s="204">
        <v>-3.5811149433978202</v>
      </c>
      <c r="D29" s="157">
        <v>12.5315873357005</v>
      </c>
      <c r="E29" s="28">
        <v>1168392582</v>
      </c>
      <c r="F29" s="204">
        <v>10.596440079989</v>
      </c>
      <c r="G29" s="161"/>
    </row>
    <row r="30" spans="1:7" s="89" customFormat="1" ht="20.100000000000001" customHeight="1" x14ac:dyDescent="0.2">
      <c r="A30" s="156" t="s">
        <v>667</v>
      </c>
      <c r="B30" s="28">
        <v>4082057115</v>
      </c>
      <c r="C30" s="204">
        <v>12.6600342580958</v>
      </c>
      <c r="D30" s="157">
        <v>45.800456451195302</v>
      </c>
      <c r="E30" s="28">
        <v>11140867152</v>
      </c>
      <c r="F30" s="204">
        <v>33.715177592930303</v>
      </c>
      <c r="G30" s="161"/>
    </row>
    <row r="31" spans="1:7" s="89" customFormat="1" ht="20.100000000000001" customHeight="1" x14ac:dyDescent="0.2">
      <c r="A31" s="160" t="s">
        <v>668</v>
      </c>
      <c r="B31" s="28">
        <v>23908347</v>
      </c>
      <c r="C31" s="204">
        <v>-0.14952295861506601</v>
      </c>
      <c r="D31" s="157">
        <v>12.4260539507441</v>
      </c>
      <c r="E31" s="28">
        <v>70193700</v>
      </c>
      <c r="F31" s="204">
        <v>17.880628434032801</v>
      </c>
      <c r="G31" s="161"/>
    </row>
    <row r="32" spans="1:7" s="89" customFormat="1" ht="20.100000000000001" customHeight="1" x14ac:dyDescent="0.2">
      <c r="A32" s="160" t="s">
        <v>669</v>
      </c>
      <c r="B32" s="28">
        <v>164800617</v>
      </c>
      <c r="C32" s="204">
        <v>-19.407838300726901</v>
      </c>
      <c r="D32" s="157">
        <v>-8.3970983766263899E-2</v>
      </c>
      <c r="E32" s="28">
        <v>535191176</v>
      </c>
      <c r="F32" s="204">
        <v>12.934274129330401</v>
      </c>
      <c r="G32" s="161"/>
    </row>
    <row r="33" spans="1:8" s="89" customFormat="1" ht="20.100000000000001" customHeight="1" x14ac:dyDescent="0.2">
      <c r="A33" s="160" t="s">
        <v>670</v>
      </c>
      <c r="B33" s="28">
        <v>3893348151</v>
      </c>
      <c r="C33" s="204">
        <v>14.6819384303537</v>
      </c>
      <c r="D33" s="157">
        <v>48.967745493860797</v>
      </c>
      <c r="E33" s="28">
        <v>10535482276</v>
      </c>
      <c r="F33" s="204">
        <v>35.098917120569297</v>
      </c>
      <c r="G33" s="161"/>
    </row>
    <row r="34" spans="1:8" s="164" customFormat="1" ht="20.100000000000001" customHeight="1" x14ac:dyDescent="0.2">
      <c r="A34" s="162" t="s">
        <v>671</v>
      </c>
      <c r="B34" s="29">
        <v>4874915457</v>
      </c>
      <c r="C34" s="215">
        <v>12.8168943186843</v>
      </c>
      <c r="D34" s="215">
        <v>46.001963219271097</v>
      </c>
      <c r="E34" s="29">
        <v>13206250520</v>
      </c>
      <c r="F34" s="215">
        <v>32.598253486127703</v>
      </c>
      <c r="G34" s="163"/>
    </row>
    <row r="35" spans="1:8" s="89" customFormat="1" ht="29.25" customHeight="1" x14ac:dyDescent="0.2">
      <c r="A35" s="160" t="s">
        <v>672</v>
      </c>
      <c r="B35" s="28">
        <v>2786107731</v>
      </c>
      <c r="C35" s="204">
        <v>-1.1155620409186999</v>
      </c>
      <c r="D35" s="204">
        <v>20.0564419873735</v>
      </c>
      <c r="E35" s="28">
        <v>8190346312</v>
      </c>
      <c r="F35" s="204">
        <v>18.649482843867698</v>
      </c>
      <c r="G35" s="161"/>
    </row>
    <row r="36" spans="1:8" s="89" customFormat="1" ht="19.5" customHeight="1" x14ac:dyDescent="0.2">
      <c r="A36" s="160" t="s">
        <v>673</v>
      </c>
      <c r="B36" s="165"/>
      <c r="C36" s="157"/>
      <c r="D36" s="157"/>
      <c r="E36" s="165"/>
      <c r="F36" s="204"/>
      <c r="G36" s="161"/>
    </row>
    <row r="37" spans="1:8" s="89" customFormat="1" ht="20.100000000000001" customHeight="1" x14ac:dyDescent="0.2">
      <c r="A37" s="160" t="s">
        <v>1076</v>
      </c>
      <c r="B37" s="28">
        <v>2274392605</v>
      </c>
      <c r="C37" s="204">
        <v>-4.66337898478531</v>
      </c>
      <c r="D37" s="204">
        <v>15.40015493059</v>
      </c>
      <c r="E37" s="28">
        <v>6844793837</v>
      </c>
      <c r="F37" s="204">
        <v>16.499633484603098</v>
      </c>
      <c r="G37" s="161"/>
    </row>
    <row r="38" spans="1:8" s="89" customFormat="1" ht="19.5" customHeight="1" x14ac:dyDescent="0.2">
      <c r="A38" s="160" t="s">
        <v>675</v>
      </c>
      <c r="B38" s="165"/>
      <c r="C38" s="157"/>
      <c r="D38" s="157"/>
      <c r="E38" s="165"/>
      <c r="F38" s="204"/>
      <c r="G38" s="161"/>
    </row>
    <row r="39" spans="1:8" s="89" customFormat="1" ht="19.5" customHeight="1" x14ac:dyDescent="0.2">
      <c r="A39" s="160" t="s">
        <v>676</v>
      </c>
      <c r="B39" s="28">
        <v>1494087453</v>
      </c>
      <c r="C39" s="204">
        <v>-1.5013575799326999</v>
      </c>
      <c r="D39" s="204">
        <v>22.120974902062901</v>
      </c>
      <c r="E39" s="28">
        <v>4413804582</v>
      </c>
      <c r="F39" s="204">
        <v>20.3719546808979</v>
      </c>
      <c r="G39" s="161"/>
    </row>
    <row r="40" spans="1:8" s="89" customFormat="1" ht="20.100000000000001" customHeight="1" x14ac:dyDescent="0.2">
      <c r="A40" s="160" t="s">
        <v>677</v>
      </c>
      <c r="B40" s="28">
        <v>32299939</v>
      </c>
      <c r="C40" s="204">
        <v>-28.929948582370901</v>
      </c>
      <c r="D40" s="204">
        <v>-3.1589287306534102</v>
      </c>
      <c r="E40" s="28">
        <v>106965035</v>
      </c>
      <c r="F40" s="204">
        <v>9.4071659609251306</v>
      </c>
      <c r="G40" s="161"/>
    </row>
    <row r="41" spans="1:8" s="89" customFormat="1" ht="20.100000000000001" customHeight="1" x14ac:dyDescent="0.2">
      <c r="A41" s="160" t="s">
        <v>678</v>
      </c>
      <c r="B41" s="28">
        <v>222507718</v>
      </c>
      <c r="C41" s="204">
        <v>17.141899959391299</v>
      </c>
      <c r="D41" s="204">
        <v>38.977094608539097</v>
      </c>
      <c r="E41" s="28">
        <v>576825326</v>
      </c>
      <c r="F41" s="204">
        <v>33.077191750290602</v>
      </c>
      <c r="G41" s="161"/>
    </row>
    <row r="42" spans="1:8" s="89" customFormat="1" ht="20.100000000000001" customHeight="1" x14ac:dyDescent="0.2">
      <c r="A42" s="160" t="s">
        <v>679</v>
      </c>
      <c r="B42" s="28">
        <v>1824055850</v>
      </c>
      <c r="C42" s="204">
        <v>44.718358686305002</v>
      </c>
      <c r="D42" s="204">
        <v>122.698150469254</v>
      </c>
      <c r="E42" s="28">
        <v>4310282293</v>
      </c>
      <c r="F42" s="204">
        <v>71.950234814941496</v>
      </c>
      <c r="G42" s="161"/>
    </row>
    <row r="43" spans="1:8" s="89" customFormat="1" ht="30.75" customHeight="1" x14ac:dyDescent="0.2">
      <c r="A43" s="92" t="s">
        <v>971</v>
      </c>
      <c r="B43" s="28">
        <v>1643923</v>
      </c>
      <c r="C43" s="204">
        <v>-30.7259827236667</v>
      </c>
      <c r="D43" s="204">
        <v>15.3639080722728</v>
      </c>
      <c r="E43" s="28">
        <v>5938136</v>
      </c>
      <c r="F43" s="204">
        <v>-4.0938921580059704</v>
      </c>
      <c r="G43" s="161"/>
    </row>
    <row r="44" spans="1:8" s="89" customFormat="1" ht="20.100000000000001" customHeight="1" x14ac:dyDescent="0.2">
      <c r="A44" s="160" t="s">
        <v>680</v>
      </c>
      <c r="B44" s="28">
        <v>8300296</v>
      </c>
      <c r="C44" s="204">
        <v>54.819989942655198</v>
      </c>
      <c r="D44" s="204">
        <v>92.136214625627801</v>
      </c>
      <c r="E44" s="28">
        <v>15893418</v>
      </c>
      <c r="F44" s="204">
        <v>27.098527997366801</v>
      </c>
      <c r="G44" s="161"/>
    </row>
    <row r="45" spans="1:8" s="164" customFormat="1" ht="20.100000000000001" customHeight="1" x14ac:dyDescent="0.2">
      <c r="A45" s="162" t="s">
        <v>671</v>
      </c>
      <c r="B45" s="29">
        <v>4874915457</v>
      </c>
      <c r="C45" s="215">
        <v>12.8168943186843</v>
      </c>
      <c r="D45" s="215">
        <v>46.001963219271097</v>
      </c>
      <c r="E45" s="29">
        <v>13206250520</v>
      </c>
      <c r="F45" s="215">
        <v>32.598253486127703</v>
      </c>
      <c r="G45" s="163"/>
    </row>
    <row r="46" spans="1:8" s="164" customFormat="1" ht="18.95" customHeight="1" x14ac:dyDescent="0.2">
      <c r="A46" s="171"/>
      <c r="B46" s="172"/>
      <c r="C46" s="173"/>
      <c r="D46" s="174"/>
      <c r="E46" s="29"/>
      <c r="F46" s="174"/>
      <c r="G46" s="163"/>
    </row>
    <row r="47" spans="1:8" ht="18.95" customHeight="1" x14ac:dyDescent="0.2">
      <c r="A47" s="15" t="s">
        <v>818</v>
      </c>
      <c r="B47" s="57"/>
    </row>
    <row r="48" spans="1:8" ht="31.5" customHeight="1" x14ac:dyDescent="0.2">
      <c r="A48" s="393" t="s">
        <v>1055</v>
      </c>
      <c r="B48" s="393"/>
      <c r="C48" s="393"/>
      <c r="D48" s="393"/>
      <c r="E48" s="393"/>
      <c r="F48" s="393"/>
      <c r="G48" s="57"/>
      <c r="H48" s="57"/>
    </row>
    <row r="52" spans="2:6" x14ac:dyDescent="0.2">
      <c r="B52" s="32"/>
      <c r="C52" s="32"/>
      <c r="D52" s="32"/>
      <c r="E52" s="32"/>
      <c r="F52" s="32"/>
    </row>
    <row r="65" ht="15" customHeight="1" x14ac:dyDescent="0.2"/>
  </sheetData>
  <mergeCells count="10">
    <mergeCell ref="A48:F48"/>
    <mergeCell ref="A27:F27"/>
    <mergeCell ref="A7:F7"/>
    <mergeCell ref="A1:F1"/>
    <mergeCell ref="A3:A5"/>
    <mergeCell ref="B3:B4"/>
    <mergeCell ref="C3:D3"/>
    <mergeCell ref="E3:E4"/>
    <mergeCell ref="F3:F4"/>
    <mergeCell ref="C5:D5"/>
  </mergeCells>
  <phoneticPr fontId="2" type="noConversion"/>
  <printOptions horizontalCentered="1"/>
  <pageMargins left="0.59055118110236227" right="0.59055118110236227" top="0.78740157480314965" bottom="0.39370078740157483" header="0.51181102362204722" footer="0.31496062992125984"/>
  <pageSetup paperSize="9" scale="75" firstPageNumber="13" orientation="portrait" useFirstPageNumber="1" r:id="rId1"/>
  <headerFooter alignWithMargins="0">
    <oddHeader>&amp;C&amp;12-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23</vt:i4>
      </vt:variant>
      <vt:variant>
        <vt:lpstr>Diagramme</vt:lpstr>
      </vt:variant>
      <vt:variant>
        <vt:i4>4</vt:i4>
      </vt:variant>
      <vt:variant>
        <vt:lpstr>Benannte Bereiche</vt:lpstr>
      </vt:variant>
      <vt:variant>
        <vt:i4>13</vt:i4>
      </vt:variant>
    </vt:vector>
  </HeadingPairs>
  <TitlesOfParts>
    <vt:vector size="40" baseType="lpstr">
      <vt:lpstr>Impressum</vt:lpstr>
      <vt:lpstr>Zeichenerklärung</vt:lpstr>
      <vt:lpstr>Inhaltsverzeichnis</vt:lpstr>
      <vt:lpstr>Vorbemerkungen</vt:lpstr>
      <vt:lpstr>Abkürzungen</vt:lpstr>
      <vt:lpstr>Länderverzeichnis</vt:lpstr>
      <vt:lpstr>Ländergruppen</vt:lpstr>
      <vt:lpstr>Daten</vt:lpstr>
      <vt:lpstr>Tabelle1</vt:lpstr>
      <vt:lpstr>Tabelle2 bis 3</vt:lpstr>
      <vt:lpstr>Tabelle4 bis 5</vt:lpstr>
      <vt:lpstr>Tabelle6 bis 7</vt:lpstr>
      <vt:lpstr>Tabelle8 bis 9</vt:lpstr>
      <vt:lpstr>Tabelle10 bis 12</vt:lpstr>
      <vt:lpstr>Tabelle13 bis 15</vt:lpstr>
      <vt:lpstr>Tabelle16</vt:lpstr>
      <vt:lpstr>Tabelle17</vt:lpstr>
      <vt:lpstr>Tabelle18</vt:lpstr>
      <vt:lpstr>Tabelle19</vt:lpstr>
      <vt:lpstr>Tabelle20</vt:lpstr>
      <vt:lpstr>Tabelle21</vt:lpstr>
      <vt:lpstr>Tabelle22</vt:lpstr>
      <vt:lpstr>Tabelle23</vt:lpstr>
      <vt:lpstr>Grafik1 und 2</vt:lpstr>
      <vt:lpstr>Grafik3 und 4</vt:lpstr>
      <vt:lpstr>Grafik5 und 6</vt:lpstr>
      <vt:lpstr>Grafik7</vt:lpstr>
      <vt:lpstr>Daten!Druckbereich</vt:lpstr>
      <vt:lpstr>Ländergruppen!Druckbereich</vt:lpstr>
      <vt:lpstr>Länderverzeichnis!Druckbereich</vt:lpstr>
      <vt:lpstr>Tabelle1!Druckbereich</vt:lpstr>
      <vt:lpstr>'Tabelle10 bis 12'!Druckbereich</vt:lpstr>
      <vt:lpstr>Tabelle16!Druckbereich</vt:lpstr>
      <vt:lpstr>Tabelle17!Druckbereich</vt:lpstr>
      <vt:lpstr>Tabelle20!Druckbereich</vt:lpstr>
      <vt:lpstr>Tabelle21!Druckbereich</vt:lpstr>
      <vt:lpstr>Tabelle22!Druckbereich</vt:lpstr>
      <vt:lpstr>Tabelle23!Druckbereich</vt:lpstr>
      <vt:lpstr>Vorbemerkungen!Druckbereich</vt:lpstr>
      <vt:lpstr>K78D63</vt:lpstr>
    </vt:vector>
  </TitlesOfParts>
  <Company>TLS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slt2a2</dc:creator>
  <cp:lastModifiedBy>Windows-Benutzer</cp:lastModifiedBy>
  <cp:lastPrinted>2022-12-13T08:44:40Z</cp:lastPrinted>
  <dcterms:created xsi:type="dcterms:W3CDTF">2004-03-02T08:35:25Z</dcterms:created>
  <dcterms:modified xsi:type="dcterms:W3CDTF">2022-12-14T11:47:46Z</dcterms:modified>
</cp:coreProperties>
</file>